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FAE638A0-8657-4A79-8E18-367A45F4C7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5" i="6" l="1"/>
  <c r="K85" i="6"/>
  <c r="M85" i="6" s="1"/>
  <c r="K126" i="6"/>
  <c r="M126" i="6" s="1"/>
  <c r="L55" i="6" l="1"/>
  <c r="K55" i="6"/>
  <c r="K125" i="6"/>
  <c r="M125" i="6" s="1"/>
  <c r="K117" i="6"/>
  <c r="M117" i="6" s="1"/>
  <c r="K123" i="6"/>
  <c r="M123" i="6" s="1"/>
  <c r="L52" i="6"/>
  <c r="K52" i="6"/>
  <c r="M52" i="6" s="1"/>
  <c r="L51" i="6"/>
  <c r="K51" i="6"/>
  <c r="M51" i="6" s="1"/>
  <c r="L27" i="6"/>
  <c r="K27" i="6"/>
  <c r="L26" i="6"/>
  <c r="K26" i="6"/>
  <c r="L24" i="6"/>
  <c r="K24" i="6"/>
  <c r="L20" i="6"/>
  <c r="K20" i="6"/>
  <c r="M20" i="6" s="1"/>
  <c r="M55" i="6" l="1"/>
  <c r="M26" i="6"/>
  <c r="M27" i="6"/>
  <c r="M24" i="6"/>
  <c r="K124" i="6"/>
  <c r="M124" i="6" s="1"/>
  <c r="K122" i="6"/>
  <c r="M122" i="6" s="1"/>
  <c r="K121" i="6"/>
  <c r="M121" i="6" s="1"/>
  <c r="K118" i="6"/>
  <c r="M118" i="6" s="1"/>
  <c r="L84" i="6"/>
  <c r="K84" i="6"/>
  <c r="L54" i="6"/>
  <c r="K54" i="6"/>
  <c r="L50" i="6"/>
  <c r="K50" i="6"/>
  <c r="L47" i="6"/>
  <c r="K47" i="6"/>
  <c r="L28" i="6"/>
  <c r="K28" i="6"/>
  <c r="M84" i="6" l="1"/>
  <c r="M47" i="6"/>
  <c r="M54" i="6"/>
  <c r="M28" i="6"/>
  <c r="M50" i="6"/>
  <c r="L83" i="6"/>
  <c r="K83" i="6"/>
  <c r="K120" i="6"/>
  <c r="M120" i="6" s="1"/>
  <c r="K119" i="6"/>
  <c r="M119" i="6" s="1"/>
  <c r="K115" i="6"/>
  <c r="M115" i="6" s="1"/>
  <c r="L82" i="6"/>
  <c r="K82" i="6"/>
  <c r="L16" i="6"/>
  <c r="K16" i="6"/>
  <c r="L25" i="6"/>
  <c r="K25" i="6"/>
  <c r="M25" i="6" l="1"/>
  <c r="M16" i="6"/>
  <c r="M83" i="6"/>
  <c r="M82" i="6"/>
  <c r="K114" i="6"/>
  <c r="M114" i="6" s="1"/>
  <c r="K113" i="6"/>
  <c r="M113" i="6" s="1"/>
  <c r="L76" i="6"/>
  <c r="K76" i="6"/>
  <c r="L79" i="6"/>
  <c r="K79" i="6"/>
  <c r="H15" i="6"/>
  <c r="L49" i="6"/>
  <c r="K49" i="6"/>
  <c r="L48" i="6"/>
  <c r="K48" i="6"/>
  <c r="L40" i="6"/>
  <c r="K40" i="6"/>
  <c r="M76" i="6" l="1"/>
  <c r="M79" i="6"/>
  <c r="M48" i="6"/>
  <c r="M40" i="6"/>
  <c r="M49" i="6"/>
  <c r="L78" i="6"/>
  <c r="K78" i="6"/>
  <c r="L81" i="6"/>
  <c r="K81" i="6"/>
  <c r="L80" i="6"/>
  <c r="K80" i="6"/>
  <c r="L45" i="6"/>
  <c r="K45" i="6"/>
  <c r="L73" i="6"/>
  <c r="K73" i="6"/>
  <c r="K116" i="6"/>
  <c r="M116" i="6" s="1"/>
  <c r="K112" i="6"/>
  <c r="M112" i="6" s="1"/>
  <c r="L75" i="6"/>
  <c r="K75" i="6"/>
  <c r="L44" i="6"/>
  <c r="K44" i="6"/>
  <c r="M44" i="6" s="1"/>
  <c r="M73" i="6" l="1"/>
  <c r="M45" i="6"/>
  <c r="M78" i="6"/>
  <c r="M81" i="6"/>
  <c r="M80" i="6"/>
  <c r="M75" i="6"/>
  <c r="L74" i="6"/>
  <c r="K74" i="6"/>
  <c r="L46" i="6"/>
  <c r="K46" i="6"/>
  <c r="L13" i="6"/>
  <c r="K13" i="6"/>
  <c r="L21" i="6"/>
  <c r="K21" i="6"/>
  <c r="M13" i="6" l="1"/>
  <c r="M74" i="6"/>
  <c r="M21" i="6"/>
  <c r="M46" i="6"/>
  <c r="K108" i="6"/>
  <c r="M108" i="6" s="1"/>
  <c r="L77" i="6"/>
  <c r="K77" i="6"/>
  <c r="L71" i="6"/>
  <c r="K71" i="6"/>
  <c r="K111" i="6"/>
  <c r="M111" i="6" s="1"/>
  <c r="M77" i="6" l="1"/>
  <c r="M71" i="6"/>
  <c r="K97" i="6"/>
  <c r="M97" i="6" s="1"/>
  <c r="K110" i="6"/>
  <c r="M110" i="6" s="1"/>
  <c r="L43" i="6"/>
  <c r="K43" i="6"/>
  <c r="K109" i="6"/>
  <c r="M109" i="6" s="1"/>
  <c r="L67" i="6"/>
  <c r="K67" i="6"/>
  <c r="L68" i="6"/>
  <c r="K68" i="6"/>
  <c r="L23" i="6"/>
  <c r="K23" i="6"/>
  <c r="L39" i="6"/>
  <c r="K39" i="6"/>
  <c r="L42" i="6"/>
  <c r="K42" i="6"/>
  <c r="M39" i="6" l="1"/>
  <c r="M43" i="6"/>
  <c r="M42" i="6"/>
  <c r="M23" i="6"/>
  <c r="M67" i="6"/>
  <c r="M68" i="6"/>
  <c r="L72" i="6"/>
  <c r="K72" i="6"/>
  <c r="L66" i="6"/>
  <c r="K66" i="6"/>
  <c r="K106" i="6"/>
  <c r="M106" i="6" s="1"/>
  <c r="K99" i="6"/>
  <c r="M99" i="6" s="1"/>
  <c r="M66" i="6" l="1"/>
  <c r="M72" i="6"/>
  <c r="L10" i="6"/>
  <c r="K10" i="6"/>
  <c r="K107" i="6"/>
  <c r="M107" i="6" s="1"/>
  <c r="K105" i="6"/>
  <c r="M105" i="6" s="1"/>
  <c r="L63" i="6"/>
  <c r="K63" i="6"/>
  <c r="L70" i="6"/>
  <c r="K70" i="6"/>
  <c r="M63" i="6" l="1"/>
  <c r="M10" i="6"/>
  <c r="M70" i="6"/>
  <c r="K100" i="6"/>
  <c r="M100" i="6" s="1"/>
  <c r="K104" i="6"/>
  <c r="M104" i="6" s="1"/>
  <c r="K102" i="6"/>
  <c r="M102" i="6" s="1"/>
  <c r="L41" i="6" l="1"/>
  <c r="K41" i="6"/>
  <c r="L38" i="6"/>
  <c r="K38" i="6"/>
  <c r="L69" i="6"/>
  <c r="K69" i="6"/>
  <c r="K98" i="6"/>
  <c r="M98" i="6" s="1"/>
  <c r="M41" i="6" l="1"/>
  <c r="M38" i="6"/>
  <c r="M69" i="6"/>
  <c r="K103" i="6"/>
  <c r="M103" i="6" s="1"/>
  <c r="K101" i="6"/>
  <c r="M101" i="6" s="1"/>
  <c r="K95" i="6"/>
  <c r="M95" i="6" s="1"/>
  <c r="K96" i="6"/>
  <c r="M96" i="6" s="1"/>
  <c r="L19" i="6"/>
  <c r="K19" i="6"/>
  <c r="K93" i="6"/>
  <c r="M93" i="6" s="1"/>
  <c r="K94" i="6"/>
  <c r="M94" i="6" s="1"/>
  <c r="K92" i="6"/>
  <c r="M92" i="6" s="1"/>
  <c r="L65" i="6"/>
  <c r="K65" i="6"/>
  <c r="L64" i="6"/>
  <c r="K64" i="6"/>
  <c r="M64" i="6" l="1"/>
  <c r="M19" i="6"/>
  <c r="M65" i="6"/>
  <c r="L14" i="6" l="1"/>
  <c r="K14" i="6"/>
  <c r="M14" i="6" l="1"/>
  <c r="L11" i="6"/>
  <c r="K11" i="6"/>
  <c r="M11" i="6" l="1"/>
  <c r="L17" i="6" l="1"/>
  <c r="K17" i="6"/>
  <c r="M17" i="6" l="1"/>
  <c r="K313" i="6" l="1"/>
  <c r="L313" i="6" s="1"/>
  <c r="L15" i="6" l="1"/>
  <c r="K15" i="6"/>
  <c r="M15" i="6" l="1"/>
  <c r="L132" i="6" l="1"/>
  <c r="K132" i="6"/>
  <c r="M132" i="6" l="1"/>
  <c r="L12" i="6" l="1"/>
  <c r="K12" i="6"/>
  <c r="M12" i="6" l="1"/>
  <c r="K319" i="6" l="1"/>
  <c r="L319" i="6" s="1"/>
  <c r="K302" i="6" l="1"/>
  <c r="L302" i="6" s="1"/>
  <c r="K316" i="6" l="1"/>
  <c r="L316" i="6" s="1"/>
  <c r="K308" i="6" l="1"/>
  <c r="L308" i="6" s="1"/>
  <c r="K318" i="6" l="1"/>
  <c r="L318" i="6" s="1"/>
  <c r="H314" i="6" l="1"/>
  <c r="K314" i="6" l="1"/>
  <c r="L314" i="6" s="1"/>
  <c r="K303" i="6"/>
  <c r="L303" i="6" s="1"/>
  <c r="K293" i="6"/>
  <c r="L293" i="6" s="1"/>
  <c r="K309" i="6" l="1"/>
  <c r="L309" i="6" s="1"/>
  <c r="K310" i="6" l="1"/>
  <c r="L310" i="6" s="1"/>
  <c r="K307" i="6" l="1"/>
  <c r="L307" i="6" s="1"/>
  <c r="K286" i="6"/>
  <c r="L286" i="6" s="1"/>
  <c r="K306" i="6"/>
  <c r="L306" i="6" s="1"/>
  <c r="K305" i="6"/>
  <c r="L305" i="6" s="1"/>
  <c r="K304" i="6"/>
  <c r="L304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5" i="6"/>
  <c r="L285" i="6" s="1"/>
  <c r="K284" i="6"/>
  <c r="L284" i="6" s="1"/>
  <c r="K283" i="6"/>
  <c r="L283" i="6" s="1"/>
  <c r="F282" i="6"/>
  <c r="K282" i="6" s="1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F276" i="6"/>
  <c r="K276" i="6" s="1"/>
  <c r="L276" i="6" s="1"/>
  <c r="F275" i="6"/>
  <c r="K275" i="6" s="1"/>
  <c r="L275" i="6" s="1"/>
  <c r="K274" i="6"/>
  <c r="L274" i="6" s="1"/>
  <c r="F273" i="6"/>
  <c r="K273" i="6" s="1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7" i="6"/>
  <c r="L257" i="6" s="1"/>
  <c r="K255" i="6"/>
  <c r="L255" i="6" s="1"/>
  <c r="K254" i="6"/>
  <c r="L254" i="6" s="1"/>
  <c r="F253" i="6"/>
  <c r="K253" i="6" s="1"/>
  <c r="L253" i="6" s="1"/>
  <c r="K252" i="6"/>
  <c r="L252" i="6" s="1"/>
  <c r="K249" i="6"/>
  <c r="L249" i="6" s="1"/>
  <c r="K248" i="6"/>
  <c r="L248" i="6" s="1"/>
  <c r="K247" i="6"/>
  <c r="L247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5" i="6"/>
  <c r="L225" i="6" s="1"/>
  <c r="K223" i="6"/>
  <c r="L223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K213" i="6"/>
  <c r="L213" i="6" s="1"/>
  <c r="K212" i="6"/>
  <c r="L212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H204" i="6"/>
  <c r="K204" i="6" s="1"/>
  <c r="L204" i="6" s="1"/>
  <c r="K201" i="6"/>
  <c r="L201" i="6" s="1"/>
  <c r="K200" i="6"/>
  <c r="L200" i="6" s="1"/>
  <c r="K199" i="6"/>
  <c r="L199" i="6" s="1"/>
  <c r="K198" i="6"/>
  <c r="L198" i="6" s="1"/>
  <c r="K197" i="6"/>
  <c r="L197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H170" i="6"/>
  <c r="K170" i="6" s="1"/>
  <c r="L170" i="6" s="1"/>
  <c r="F169" i="6"/>
  <c r="K169" i="6" s="1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<sst xmlns="http://schemas.openxmlformats.org/spreadsheetml/2006/main" count="3094" uniqueCount="1206">
  <si>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</si>
  <si>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</si>
  <si>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</si>
  <si>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</si>
  <si>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</si>
  <si>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</si>
  <si>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</si>
  <si>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</si>
  <si>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</si>
  <si>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</si>
  <si>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</si>
  <si>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</si>
  <si>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</si>
  <si>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</si>
  <si>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</si>
  <si>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</si>
  <si>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</si>
  <si>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</si>
  <si>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</si>
  <si>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</si>
  <si>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</si>
  <si>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</si>
  <si>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</si>
  <si>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</si>
  <si>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</si>
  <si>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</si>
  <si>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</si>
  <si>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</si>
  <si>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</si>
  <si>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</si>
  <si>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</si>
  <si>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</si>
  <si>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</si>
  <si>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</si>
  <si>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</si>
  <si>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</si>
  <si>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</si>
  <si>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</si>
  <si>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</si>
  <si>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</si>
  <si>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</si>
  <si>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</si>
  <si>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</si>
  <si>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</si>
  <si>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</si>
  <si>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</si>
  <si>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</si>
  <si>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</si>
  <si>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</si>
  <si>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</si>
  <si>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</si>
  <si>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</si>
  <si>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</si>
  <si>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</si>
  <si>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</si>
  <si>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</si>
  <si>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</si>
  <si>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</si>
  <si>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</si>
  <si>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</si>
  <si>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</si>
  <si>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</si>
  <si>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</si>
  <si>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</si>
  <si>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</si>
  <si>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</si>
  <si>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</si>
  <si>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</si>
  <si>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</si>
  <si>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</si>
  <si>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</si>
  <si>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</si>
  <si>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</si>
  <si>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</si>
  <si>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</si>
  <si>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</si>
  <si>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</si>
  <si>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</si>
  <si>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</si>
  <si>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</si>
  <si>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</si>
  <si>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</si>
  <si>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</si>
  <si>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</si>
  <si>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</si>
  <si>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</si>
  <si>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</si>
  <si>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</si>
  <si>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</si>
  <si>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</si>
  <si>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</si>
  <si>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</si>
  <si>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</si>
  <si>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</si>
  <si>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</si>
  <si>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</si>
  <si>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</si>
  <si>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</si>
  <si>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</si>
  <si>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</si>
  <si>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</si>
  <si>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</si>
  <si>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</si>
  <si>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</si>
  <si>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</si>
  <si>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</si>
  <si>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</si>
  <si>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</si>
  <si>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</si>
  <si>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</si>
  <si>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</si>
  <si>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</si>
  <si>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</si>
  <si>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</si>
  <si>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</si>
  <si>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</si>
  <si>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</si>
  <si>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</si>
  <si>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</si>
  <si>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</si>
  <si>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</si>
  <si>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</si>
  <si>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</si>
  <si>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</si>
  <si>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</si>
  <si>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</si>
  <si>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</si>
  <si>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</si>
  <si>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</si>
  <si>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</si>
  <si>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</si>
  <si>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</si>
  <si>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</si>
  <si>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</si>
  <si>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</si>
  <si>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</si>
  <si>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</si>
  <si>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</si>
  <si>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</si>
  <si>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</si>
  <si>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</si>
  <si>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</si>
  <si>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</si>
  <si>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</si>
  <si>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</si>
  <si>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</si>
  <si>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</si>
  <si>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</si>
  <si>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</si>
  <si>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</si>
  <si>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</si>
  <si>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</si>
  <si>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</si>
  <si>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</si>
  <si>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</si>
  <si>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</si>
  <si>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</si>
  <si>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</si>
  <si>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</si>
  <si>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</si>
  <si>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</si>
  <si>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</si>
  <si>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</si>
  <si>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</si>
  <si>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</si>
  <si>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</si>
  <si>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</si>
  <si>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</si>
  <si>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</si>
  <si>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</si>
  <si>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</si>
  <si>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</si>
  <si>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</si>
  <si>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</si>
  <si>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</si>
  <si>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</si>
  <si>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</si>
  <si>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</si>
  <si>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</si>
  <si>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</si>
  <si>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</si>
  <si>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</si>
  <si>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</si>
  <si>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</si>
  <si>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</si>
  <si>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</si>
  <si>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</si>
  <si>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</si>
  <si>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</si>
  <si>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</si>
  <si>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</si>
  <si>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</si>
  <si>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</si>
  <si>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</si>
  <si>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</si>
  <si>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</si>
  <si>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</si>
  <si>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</si>
  <si>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</si>
  <si>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</si>
  <si>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</si>
  <si>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</si>
  <si>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</si>
  <si>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</si>
  <si>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</si>
  <si>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</si>
  <si>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</si>
  <si>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</si>
  <si>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</si>
  <si>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</si>
  <si>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</si>
  <si>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</si>
  <si>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</si>
  <si>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</si>
  <si>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</si>
  <si>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</si>
  <si>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</si>
  <si>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</si>
  <si>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</si>
  <si>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</si>
  <si>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</si>
  <si>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</si>
  <si>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</si>
  <si>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</si>
  <si>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</si>
  <si>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</si>
  <si>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</si>
  <si>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</si>
  <si>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</si>
  <si>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</si>
  <si>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</si>
  <si>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</si>
  <si>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</si>
  <si>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</si>
  <si>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</si>
  <si>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</si>
  <si>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</si>
  <si>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</si>
  <si>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</si>
  <si>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</si>
  <si>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</si>
  <si>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</si>
  <si>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</si>
  <si>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</si>
  <si>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</si>
  <si>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</si>
  <si>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</si>
  <si>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</si>
  <si>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</si>
  <si>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</si>
  <si>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</si>
  <si>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</si>
  <si>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</si>
  <si>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</si>
  <si>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</si>
  <si>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</si>
  <si>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</si>
  <si>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</si>
  <si>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</si>
  <si>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</si>
  <si>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</si>
  <si>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</si>
  <si>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</si>
  <si>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</si>
  <si>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</si>
  <si>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</si>
  <si>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</si>
  <si>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</si>
  <si>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</si>
  <si>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</si>
  <si>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</si>
  <si>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</si>
  <si>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</si>
  <si>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</si>
  <si>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</si>
  <si>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</si>
  <si>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</si>
  <si>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</si>
  <si>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</si>
  <si>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</si>
  <si>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</si>
  <si>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</si>
  <si>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</si>
  <si>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</si>
  <si>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</si>
  <si>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</si>
  <si>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</si>
  <si>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</si>
  <si>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</si>
  <si>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</si>
  <si>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</si>
  <si>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</si>
  <si>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</si>
  <si>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</si>
  <si>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</si>
  <si>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</si>
  <si>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</si>
  <si>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</si>
  <si>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</si>
  <si>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</si>
  <si>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</si>
  <si>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</si>
  <si>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</si>
  <si>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</si>
  <si>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</si>
  <si>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</si>
  <si>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</si>
  <si>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</si>
  <si>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</si>
  <si>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</si>
  <si>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</si>
  <si>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</si>
  <si>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</si>
  <si>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</si>
  <si>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</si>
  <si>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</si>
  <si>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</si>
  <si>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</si>
  <si>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</si>
  <si>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</si>
  <si>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</si>
  <si>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</si>
  <si>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</si>
  <si>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</si>
  <si>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</si>
  <si>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</si>
  <si>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</si>
  <si>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</si>
  <si>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</si>
  <si>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</si>
  <si>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</si>
  <si>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</si>
  <si>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</si>
  <si>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</si>
  <si>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</si>
  <si>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</si>
  <si>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</si>
  <si>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</si>
  <si>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</si>
  <si>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</si>
  <si>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</si>
  <si>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</si>
  <si>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</si>
  <si>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</si>
  <si>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</si>
  <si>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</si>
  <si>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</si>
  <si>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</si>
  <si>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</si>
  <si>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</si>
  <si>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</si>
  <si>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</si>
  <si>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</si>
  <si>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</si>
  <si>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</si>
  <si>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</si>
  <si>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</si>
  <si>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</si>
  <si>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</si>
  <si>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</si>
  <si>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</si>
  <si>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</si>
  <si>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</si>
  <si>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</si>
  <si>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</si>
  <si>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</si>
  <si>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</si>
  <si>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</si>
  <si>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</si>
  <si>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</si>
  <si>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</si>
  <si>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</si>
  <si>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</si>
  <si>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</si>
  <si>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</si>
  <si>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</si>
  <si>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</si>
  <si>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</si>
  <si>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</si>
  <si>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</si>
  <si>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</si>
  <si>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</si>
  <si>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</si>
  <si>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</si>
  <si>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</si>
  <si>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</si>
  <si>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</si>
  <si>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</si>
  <si>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</si>
  <si>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</si>
  <si>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</si>
  <si>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</si>
  <si>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</si>
  <si>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</si>
  <si>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</si>
  <si>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</si>
  <si>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</si>
  <si>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</si>
  <si>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</si>
  <si>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</si>
  <si>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</si>
  <si>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</si>
  <si>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</si>
  <si>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</si>
  <si>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</si>
  <si>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</si>
  <si>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</si>
  <si>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</si>
  <si>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</si>
  <si>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</si>
  <si>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</si>
  <si>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</si>
  <si>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</si>
  <si>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</si>
  <si>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</si>
  <si>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</si>
  <si>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</si>
  <si>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</si>
  <si>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</si>
  <si>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</si>
  <si>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</si>
  <si>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</si>
  <si>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</si>
  <si>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</si>
  <si>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</si>
  <si>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</si>
  <si>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</si>
  <si>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</si>
  <si>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</si>
  <si>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</si>
  <si>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</si>
  <si>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</si>
  <si>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</si>
  <si>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</si>
  <si>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</si>
  <si>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</si>
  <si>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</si>
  <si>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</si>
  <si>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</si>
  <si>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</si>
  <si>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</si>
  <si>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</si>
  <si>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</si>
  <si>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</si>
  <si>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</si>
  <si>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</si>
  <si>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</si>
  <si>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</si>
  <si>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</si>
  <si>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</si>
  <si>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</si>
  <si>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</si>
  <si>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</si>
  <si>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</si>
  <si>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</si>
  <si>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</si>
  <si>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</si>
  <si>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</si>
  <si>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</si>
  <si>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</si>
  <si>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</si>
  <si>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</si>
  <si>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</si>
  <si>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</si>
  <si>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</si>
  <si>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</si>
  <si>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</si>
  <si>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</si>
  <si>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</si>
  <si>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</si>
  <si>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</si>
  <si>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</si>
  <si>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</si>
  <si>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</si>
  <si>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</si>
  <si>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</si>
  <si>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</si>
  <si>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</si>
  <si>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</si>
  <si>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</si>
  <si>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</si>
  <si>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</si>
  <si>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</si>
  <si>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</si>
  <si>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</si>
  <si>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</si>
  <si>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</si>
  <si>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</si>
  <si>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</si>
  <si>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</si>
  <si>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</si>
  <si>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</si>
  <si>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</si>
  <si>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</si>
  <si>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</si>
  <si>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</si>
  <si>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</si>
  <si>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</si>
  <si>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</si>
  <si>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</si>
  <si>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</si>
  <si>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</si>
  <si>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</si>
  <si>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</si>
  <si>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</si>
  <si>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</si>
  <si>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</si>
  <si>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</si>
  <si>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</si>
  <si>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</si>
  <si>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</si>
  <si>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</si>
  <si>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</si>
  <si>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</si>
  <si>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</si>
  <si>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</si>
  <si>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</si>
  <si>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</si>
  <si>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</si>
  <si>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</si>
  <si>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</si>
  <si>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</si>
  <si>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</si>
  <si>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</si>
  <si>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</si>
  <si>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</si>
  <si>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</si>
  <si>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</si>
  <si>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</si>
  <si>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</si>
  <si>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</si>
  <si>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</si>
  <si>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</si>
  <si>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</si>
  <si>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</si>
  <si>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</si>
  <si>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</si>
  <si>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</si>
  <si>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</si>
  <si>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</si>
  <si>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</si>
  <si>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</si>
  <si>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</si>
  <si>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</si>
  <si>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</si>
  <si>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</si>
  <si>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</si>
  <si>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</si>
  <si>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</si>
  <si>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</si>
  <si>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</si>
  <si>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</si>
  <si>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</si>
  <si>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</si>
  <si>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</si>
  <si>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</si>
  <si>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</si>
  <si>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</si>
  <si>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</si>
  <si>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</si>
  <si>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</si>
  <si>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</si>
  <si>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</si>
  <si>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</si>
  <si>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</si>
  <si>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</si>
  <si>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</si>
  <si>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</si>
  <si>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</si>
  <si>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</si>
  <si>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</si>
  <si>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</si>
  <si>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</si>
  <si>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</si>
  <si>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</si>
  <si>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</si>
  <si>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</si>
  <si>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</si>
  <si>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</si>
  <si>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</si>
  <si>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</si>
  <si>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</si>
  <si>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</si>
  <si>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</si>
  <si>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</si>
  <si>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</si>
  <si>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</si>
  <si>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</si>
  <si>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</si>
  <si>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</si>
  <si>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</si>
  <si>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</si>
  <si>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</si>
  <si>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</si>
  <si>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</si>
  <si>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</si>
  <si>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</si>
  <si>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</si>
  <si>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</si>
  <si>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</si>
  <si>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</si>
  <si>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</si>
  <si>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</si>
  <si>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</si>
  <si>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</si>
  <si>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</si>
  <si>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</si>
  <si>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</si>
  <si>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</si>
  <si>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</si>
  <si>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</si>
  <si>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</si>
  <si>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</si>
  <si>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</si>
  <si>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</si>
  <si>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</si>
  <si>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</si>
  <si>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</si>
  <si>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</si>
  <si>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</si>
  <si>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</si>
  <si>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</si>
  <si>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</si>
  <si>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</si>
  <si>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</si>
  <si>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</si>
  <si>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</si>
  <si>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</si>
  <si>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</si>
  <si>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</si>
  <si>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</si>
  <si>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</si>
  <si>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</si>
  <si>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</si>
  <si>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</si>
  <si>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</si>
  <si>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</si>
  <si>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</si>
  <si>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</si>
  <si>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</si>
  <si>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</si>
  <si>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</si>
  <si>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</si>
  <si>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</si>
  <si>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</si>
  <si>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</si>
  <si>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</si>
  <si>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</si>
  <si>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</si>
  <si>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</si>
  <si>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</si>
  <si>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</si>
  <si>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</si>
  <si>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</si>
  <si>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</si>
  <si>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</si>
  <si>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</si>
  <si>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</si>
  <si>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</si>
  <si>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</si>
  <si>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</si>
  <si>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</si>
  <si>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</si>
  <si>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</si>
  <si>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</si>
  <si>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</si>
  <si>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</si>
  <si>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</si>
  <si>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</si>
  <si>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</si>
  <si>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</si>
  <si>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</si>
  <si>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</si>
  <si>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</si>
  <si>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</si>
  <si>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</si>
  <si>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</si>
  <si>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</si>
  <si>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</si>
  <si>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</si>
  <si>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</si>
  <si>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</si>
  <si>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</si>
  <si>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</si>
  <si>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</si>
  <si>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</si>
  <si>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</si>
  <si>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</si>
  <si>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</si>
  <si>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</si>
  <si>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</si>
  <si>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</si>
  <si>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</si>
  <si>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</si>
  <si>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</si>
  <si>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</si>
  <si>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</si>
  <si>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</si>
  <si>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</si>
  <si>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</si>
  <si>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</si>
  <si>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</si>
  <si>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</si>
  <si>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</si>
  <si>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</si>
  <si>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</si>
  <si>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</si>
  <si>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</si>
  <si>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</si>
  <si>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</si>
  <si>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</si>
  <si>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</si>
  <si>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</si>
  <si>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</si>
  <si>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</si>
  <si>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</si>
  <si>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</si>
  <si>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</si>
  <si>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</si>
  <si>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</si>
  <si>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</si>
  <si>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</si>
  <si>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</si>
  <si>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</si>
  <si>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</si>
  <si>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</si>
  <si>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</si>
  <si>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</si>
  <si>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</si>
  <si>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</si>
  <si>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</si>
  <si>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</si>
  <si>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</si>
  <si>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</si>
  <si>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</si>
  <si>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</si>
  <si>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</si>
  <si>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</si>
  <si>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</si>
  <si>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</si>
  <si>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</si>
  <si>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</si>
  <si>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</si>
  <si>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</si>
  <si>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</si>
  <si>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</si>
  <si>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</si>
  <si>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</si>
  <si>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</si>
  <si>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</si>
  <si>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</si>
  <si>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</si>
  <si>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</si>
  <si>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</si>
  <si>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</si>
  <si>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</si>
  <si>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</si>
  <si>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</si>
  <si>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</si>
  <si>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</si>
  <si>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</si>
  <si>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</si>
  <si>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</si>
  <si>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</si>
  <si>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</si>
  <si>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</si>
  <si>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</si>
  <si>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</si>
  <si>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</si>
  <si>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</si>
  <si>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</si>
  <si>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</si>
  <si>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</si>
  <si>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</si>
  <si>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</si>
  <si>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</si>
  <si>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</si>
  <si>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</si>
  <si>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</si>
  <si>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</si>
  <si>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</si>
  <si>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</si>
  <si>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</si>
  <si>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</si>
  <si>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</si>
  <si>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</si>
  <si>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</si>
  <si>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</si>
  <si>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</si>
  <si>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</si>
  <si>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</si>
  <si>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</si>
  <si>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</si>
  <si>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</si>
  <si>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</si>
  <si>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</si>
  <si>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</si>
  <si>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</si>
  <si>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</si>
  <si>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</si>
  <si>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</si>
  <si>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</si>
  <si>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</si>
  <si>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</si>
  <si>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</si>
  <si>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</si>
  <si>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</si>
  <si>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</si>
  <si>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</si>
  <si>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</si>
  <si>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</si>
  <si>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</si>
  <si>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</si>
  <si>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</si>
  <si>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</si>
  <si>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</si>
  <si>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</si>
  <si>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</si>
  <si>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</si>
  <si>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</si>
  <si>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</si>
  <si>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</si>
  <si>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</si>
  <si>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</si>
  <si>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</si>
  <si>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</si>
  <si>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</si>
  <si>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</si>
  <si>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</si>
  <si>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</si>
  <si>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</si>
  <si>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</si>
  <si>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</si>
  <si>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</si>
  <si>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</si>
  <si>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</si>
  <si>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</si>
  <si>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</si>
  <si>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</si>
  <si>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</si>
  <si>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</si>
  <si>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</si>
  <si>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</si>
  <si>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</si>
  <si>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</si>
  <si>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</si>
  <si>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</si>
  <si>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</si>
  <si>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</si>
  <si>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</si>
  <si>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</si>
  <si>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</si>
  <si>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</si>
  <si>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</si>
  <si>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</si>
  <si>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</si>
  <si>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</si>
  <si>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</si>
  <si>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</si>
  <si>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</si>
  <si>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</si>
  <si>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</si>
  <si>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</si>
  <si>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</si>
  <si>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</si>
  <si>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</si>
  <si>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</si>
  <si>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</si>
  <si>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</si>
  <si>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</si>
  <si>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</si>
  <si>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</si>
  <si>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</si>
  <si>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</si>
  <si>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</si>
  <si>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</si>
  <si>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</si>
  <si>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</si>
  <si>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</si>
  <si>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</si>
  <si>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</si>
  <si>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</si>
  <si>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</si>
  <si>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</si>
  <si>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</si>
  <si>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</si>
  <si>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</si>
  <si>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</si>
  <si>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</si>
  <si>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</si>
  <si>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</si>
  <si>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</si>
  <si>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110-113</t>
  </si>
  <si>
    <t>460-500</t>
  </si>
  <si>
    <t xml:space="preserve">LT DEC FUT </t>
  </si>
  <si>
    <t>2150-2190</t>
  </si>
  <si>
    <t>5630-5710</t>
  </si>
  <si>
    <t>6200-6500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</si>
  <si>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</si>
  <si>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</si>
  <si>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</si>
  <si>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</si>
  <si>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</si>
  <si>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</si>
  <si>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</si>
  <si>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</si>
  <si>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</si>
  <si>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</si>
  <si>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</si>
  <si>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</si>
  <si>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</si>
  <si>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</si>
  <si>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</si>
  <si>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</si>
  <si>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</si>
  <si>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</si>
  <si>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</si>
  <si>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</si>
  <si>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</si>
  <si>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</si>
  <si>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</si>
  <si>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</si>
  <si>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</si>
  <si>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</si>
  <si>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</si>
  <si>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</si>
  <si>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</si>
  <si>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</si>
  <si>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</si>
  <si>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</si>
  <si>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</si>
  <si>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</si>
  <si>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</si>
  <si>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</si>
  <si>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</si>
  <si>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</si>
  <si>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</si>
  <si>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</si>
  <si>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</si>
  <si>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</si>
  <si>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</si>
  <si>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</si>
  <si>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</si>
  <si>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</si>
  <si>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</si>
  <si>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</si>
  <si>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</si>
  <si>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</si>
  <si>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</si>
  <si>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</si>
  <si>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</si>
  <si>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Loss of Rs.40/-</t>
  </si>
  <si>
    <t>BATAINDIA 1740 CE DEC</t>
  </si>
  <si>
    <t>BAJFINANCE DEC FUT</t>
  </si>
  <si>
    <t>6900-7000</t>
  </si>
  <si>
    <t>BATAINDIA DEC FUT</t>
  </si>
  <si>
    <t>1780-1820</t>
  </si>
  <si>
    <t>650-700</t>
  </si>
  <si>
    <t>130-135</t>
  </si>
  <si>
    <t>Loss of Rs.110/-</t>
  </si>
  <si>
    <t>Loss of Rs.17/-</t>
  </si>
  <si>
    <t>PIDILITIND 2800 CE DEC</t>
  </si>
  <si>
    <t>80-85</t>
  </si>
  <si>
    <t>HDFC 2680 CE DEC</t>
  </si>
  <si>
    <t>120-125</t>
  </si>
  <si>
    <t>Profit of Rs.12/-</t>
  </si>
  <si>
    <t>1680-1700</t>
  </si>
  <si>
    <t>Profit of Rs.18/-</t>
  </si>
  <si>
    <t>Profit of Rs.50/-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</si>
  <si>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</si>
  <si>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</si>
  <si>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</si>
  <si>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</si>
  <si>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</si>
  <si>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</si>
  <si>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</si>
  <si>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360-380</t>
  </si>
  <si>
    <t>APOLLOHOSP DEC FUT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</si>
  <si>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</si>
  <si>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</si>
  <si>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</si>
  <si>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</si>
  <si>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</si>
  <si>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</si>
  <si>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</si>
  <si>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</si>
  <si>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</si>
  <si>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</si>
  <si>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</si>
  <si>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</si>
  <si>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</si>
  <si>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</si>
  <si>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960-985</t>
  </si>
  <si>
    <t>80-95</t>
  </si>
  <si>
    <t>Loss of Rs.30/-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</si>
  <si>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</si>
  <si>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</si>
  <si>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</si>
  <si>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</si>
  <si>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</si>
  <si>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</si>
  <si>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</si>
  <si>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1560-1590</t>
  </si>
  <si>
    <t>RELIANCE DEC FUT</t>
  </si>
  <si>
    <t>2700-2730</t>
  </si>
  <si>
    <t>TATACHEM DEC FUT</t>
  </si>
  <si>
    <t>1075-1100</t>
  </si>
  <si>
    <t xml:space="preserve">HINDUNILVR 2740 CE DEC </t>
  </si>
  <si>
    <t>70-80</t>
  </si>
  <si>
    <t>GGL</t>
  </si>
  <si>
    <t>YACOOBALI AIYUB MOHAMMED</t>
  </si>
  <si>
    <t>XTX MARKETS LLP</t>
  </si>
  <si>
    <t>Profit of Rs.19/-</t>
  </si>
  <si>
    <t>Profit of Rs.48.5/-</t>
  </si>
  <si>
    <t>Profit of Rs.90/-</t>
  </si>
  <si>
    <t>ABB DEC FUT</t>
  </si>
  <si>
    <t>3080-3120</t>
  </si>
  <si>
    <t>BP EQUITIES PVT. LTD.</t>
  </si>
  <si>
    <t>Profit of Rs.112.5/-</t>
  </si>
  <si>
    <t>Loss of Rs.18/-</t>
  </si>
  <si>
    <t>1650-1670</t>
  </si>
  <si>
    <t>KOTAKBANK 1900 CE DEC</t>
  </si>
  <si>
    <t>35-45</t>
  </si>
  <si>
    <t>11.0-14</t>
  </si>
  <si>
    <t>ITC 340 CE DEC</t>
  </si>
  <si>
    <t>147-150</t>
  </si>
  <si>
    <t>1460-1500</t>
  </si>
  <si>
    <t>IRCTC 680 PE DEC</t>
  </si>
  <si>
    <t>4.0-1</t>
  </si>
  <si>
    <t>BANKNIFTY 43800 CE 15-DEC</t>
  </si>
  <si>
    <t>200-300</t>
  </si>
  <si>
    <t>Loss of Rs. 110/-</t>
  </si>
  <si>
    <t>Loss of Rs.45/-</t>
  </si>
  <si>
    <t>Loss of Rs. 50/-</t>
  </si>
  <si>
    <t>Loss of Rs. 37.5/-</t>
  </si>
  <si>
    <t>Loss of Rs.3/-</t>
  </si>
  <si>
    <t>Loss of Rs.4.1/-</t>
  </si>
  <si>
    <t>Profit of Rs.45.5/-</t>
  </si>
  <si>
    <t>700-720</t>
  </si>
  <si>
    <t>Loss of Rs.87.5/-</t>
  </si>
  <si>
    <t>Loss of Rs. 26/-</t>
  </si>
  <si>
    <t>Loss of Rs.9.5/-</t>
  </si>
  <si>
    <t>COLPAL 1600 CE DEC</t>
  </si>
  <si>
    <t>PIDILITIND 2600 CE DEC</t>
  </si>
  <si>
    <t>SBIN 610 CE DEC</t>
  </si>
  <si>
    <t>13-15</t>
  </si>
  <si>
    <t>2080-2120</t>
  </si>
  <si>
    <t>HDFCLIFE 580 CE DEC</t>
  </si>
  <si>
    <t>14-18</t>
  </si>
  <si>
    <t>UPL DEC FUT</t>
  </si>
  <si>
    <t>765-775</t>
  </si>
  <si>
    <t>Loss of Rs. 21/-</t>
  </si>
  <si>
    <t>SHRIRAMFIN</t>
  </si>
  <si>
    <t>ADCON</t>
  </si>
  <si>
    <t>Loss of Rs.9/-</t>
  </si>
  <si>
    <t>Profit of Rs.2.25/-</t>
  </si>
  <si>
    <t>Profit of Rs.4.5/-</t>
  </si>
  <si>
    <t>CIPLA DEC FUT</t>
  </si>
  <si>
    <t>1120-1130</t>
  </si>
  <si>
    <t>Profit of Rs.16.5/-</t>
  </si>
  <si>
    <t>930-950</t>
  </si>
  <si>
    <t>NIFTY 18000 PE 29 DEC</t>
  </si>
  <si>
    <t>120-150</t>
  </si>
  <si>
    <t>Part profit of Rs.26/-</t>
  </si>
  <si>
    <t>Loss of Rs.26.5/-</t>
  </si>
  <si>
    <t>Loss of Rs.21/-</t>
  </si>
  <si>
    <t>Loss of Rs.18.5/-</t>
  </si>
  <si>
    <t>1480-1490</t>
  </si>
  <si>
    <t>1540-1590</t>
  </si>
  <si>
    <t>185-190</t>
  </si>
  <si>
    <t>Profit of Rs.3.5/-</t>
  </si>
  <si>
    <t>LUPIN DEC FUT</t>
  </si>
  <si>
    <t>780-790</t>
  </si>
  <si>
    <t>Profit of Rs.10/-</t>
  </si>
  <si>
    <t>Loss of Rs.20/-</t>
  </si>
  <si>
    <t>Profit of Rs.18.5/-</t>
  </si>
  <si>
    <t xml:space="preserve">NIFTY 18400 CE 29 DEC </t>
  </si>
  <si>
    <t>CIPLA 1130 DEC CE</t>
  </si>
  <si>
    <t>22-25</t>
  </si>
  <si>
    <t>BANKNIFTY 42500 PE 22 DEC</t>
  </si>
  <si>
    <t>160-180</t>
  </si>
  <si>
    <t>PRADHIN</t>
  </si>
  <si>
    <t>SOFCOM</t>
  </si>
  <si>
    <t>MOREPENLAB</t>
  </si>
  <si>
    <t>Morepan Laboratories Ltd.</t>
  </si>
  <si>
    <t>NURECA</t>
  </si>
  <si>
    <t>Nureca Limited</t>
  </si>
  <si>
    <t>Loss of Rs.26/-</t>
  </si>
  <si>
    <t>Loss of Rs.355/-</t>
  </si>
  <si>
    <t>Loss of Rs.6.5/-</t>
  </si>
  <si>
    <t>Loss of Rs.49/-</t>
  </si>
  <si>
    <t>Loss of Rs.25/-</t>
  </si>
  <si>
    <t>Loss of Rs.65/-</t>
  </si>
  <si>
    <t>Profit of Rs.4/-</t>
  </si>
  <si>
    <t>Loss of Rs.14/-</t>
  </si>
  <si>
    <t xml:space="preserve">BANKNIFTY 42200 CE DEC </t>
  </si>
  <si>
    <t>350-400</t>
  </si>
  <si>
    <t>Loss of Rs.100/-</t>
  </si>
  <si>
    <t>184-190</t>
  </si>
  <si>
    <t>Loss of Rs.5/-</t>
  </si>
  <si>
    <t>125-150</t>
  </si>
  <si>
    <t>BP COMTRADE PRIVATE LIMITED</t>
  </si>
  <si>
    <t>TOPGAIN FINANCE PRIVATE LIMITED</t>
  </si>
  <si>
    <t>DHYAANI</t>
  </si>
  <si>
    <t>SOMANI VENTURES AND INNOVATIONS LIMITED</t>
  </si>
  <si>
    <t>DIPAK MATHURBHAI SALVI</t>
  </si>
  <si>
    <t>SILVERO</t>
  </si>
  <si>
    <t>UNITEDTE</t>
  </si>
  <si>
    <t>SONU</t>
  </si>
  <si>
    <t>AHL</t>
  </si>
  <si>
    <t>Abans Holdings Limited</t>
  </si>
  <si>
    <t>ATALREAL</t>
  </si>
  <si>
    <t>Atal Realtech Limited</t>
  </si>
  <si>
    <t>GIRIRAJ</t>
  </si>
  <si>
    <t>Giriraj Civil Devp Ltd</t>
  </si>
  <si>
    <t>NARENDRA BANKEYBIHARI AGARWAL</t>
  </si>
  <si>
    <t>BHAVESH KIRTI MATHURIA</t>
  </si>
  <si>
    <t>NIRAJ RAJNIKANT SHAH</t>
  </si>
  <si>
    <t>Loss of Rs.42/-</t>
  </si>
  <si>
    <t>Loss of Rs. 15/-</t>
  </si>
  <si>
    <t>1238-1241</t>
  </si>
  <si>
    <t>1280-1310</t>
  </si>
  <si>
    <t>AANCHALISP</t>
  </si>
  <si>
    <t>AMRISH KIRTILAL SHAH</t>
  </si>
  <si>
    <t>AANCHAL INTERNATIONAL PRIVATE LIMITED</t>
  </si>
  <si>
    <t>SHRI ANAND BHADRESH GANDHI</t>
  </si>
  <si>
    <t>YAMINI GOYAL</t>
  </si>
  <si>
    <t>BECKON ENTERPRISE</t>
  </si>
  <si>
    <t>PARESH DHIRAJLAL SHAH</t>
  </si>
  <si>
    <t>AFEL</t>
  </si>
  <si>
    <t>AREXMIS</t>
  </si>
  <si>
    <t>VINOD SOMANI</t>
  </si>
  <si>
    <t>VINOD SOMANI HUF</t>
  </si>
  <si>
    <t>DLCL</t>
  </si>
  <si>
    <t>MITHUN SECURITIES PRIVATE LIMITED</t>
  </si>
  <si>
    <t>FRSHTRP*</t>
  </si>
  <si>
    <t>ASHOK JAIN</t>
  </si>
  <si>
    <t>FRESHTROP FRUITS LIMITED</t>
  </si>
  <si>
    <t>GCSL</t>
  </si>
  <si>
    <t>GREENVALLEY TIE UP PRIVATE LIMITED</t>
  </si>
  <si>
    <t>AXIS INVESTMENTS</t>
  </si>
  <si>
    <t>GLCL</t>
  </si>
  <si>
    <t>RAMASWAMYREDDY PEDINEKALUVA</t>
  </si>
  <si>
    <t>KRISHNAKUMAR BASUDEV JAGNANI</t>
  </si>
  <si>
    <t>GUJINJEC</t>
  </si>
  <si>
    <t>HOTLSILV</t>
  </si>
  <si>
    <t>DARSHAN KUMAR SHARMA</t>
  </si>
  <si>
    <t>GUNJAN PANCHOLI</t>
  </si>
  <si>
    <t>MAFATIND</t>
  </si>
  <si>
    <t>SUMIL HOLDINGS PVT LTD</t>
  </si>
  <si>
    <t>HRISHIKESH ARVIND MAFATLAL</t>
  </si>
  <si>
    <t>MILEFUR</t>
  </si>
  <si>
    <t>DIVYA DIGAMBAR SONGHARE</t>
  </si>
  <si>
    <t>MNIL</t>
  </si>
  <si>
    <t>SPEXTRA MULTIBIZ PRIVATE LIMITED</t>
  </si>
  <si>
    <t>MOHOTAIND</t>
  </si>
  <si>
    <t>SUMAN CHHALANI</t>
  </si>
  <si>
    <t>MANOJ KUMAR CHHALANI</t>
  </si>
  <si>
    <t>AKSHAY RAJENDRABHAI OSWAL</t>
  </si>
  <si>
    <t>LAHERCHAND SHAMJIBHAI LAKHANI</t>
  </si>
  <si>
    <t>NARENDRA BABU KADATHUR HARIDAS</t>
  </si>
  <si>
    <t>SAGAR PORTFOLIO SERVICES LIMITED</t>
  </si>
  <si>
    <t>STURDY</t>
  </si>
  <si>
    <t>PUNJAB NATIONAL BANK</t>
  </si>
  <si>
    <t>VEERKRUPA</t>
  </si>
  <si>
    <t>OPTUME INVESTMENTS</t>
  </si>
  <si>
    <t>VERITAS</t>
  </si>
  <si>
    <t>SWAN ENERGY LIMITED</t>
  </si>
  <si>
    <t>NITI NITINKUMAR DIDWANIA</t>
  </si>
  <si>
    <t>ADROITINFO</t>
  </si>
  <si>
    <t>Adroit Infotech Limited</t>
  </si>
  <si>
    <t>SAURABH TRIPATHI</t>
  </si>
  <si>
    <t>MAVEN INDIA FUND</t>
  </si>
  <si>
    <t>AJOONI</t>
  </si>
  <si>
    <t>Ajooni Biotech Limited</t>
  </si>
  <si>
    <t>PRABHULAL LALLUBHAI PAREKH</t>
  </si>
  <si>
    <t>ARHAM</t>
  </si>
  <si>
    <t>Arham Technologies Ltd</t>
  </si>
  <si>
    <t>MANSI SHARES &amp; STOCK ADVISORS PVT LTD</t>
  </si>
  <si>
    <t>BAHETI</t>
  </si>
  <si>
    <t>Baheti Recycling Ind Ltd</t>
  </si>
  <si>
    <t>CEREBRAINT</t>
  </si>
  <si>
    <t>Cerebra Int Tech Ltd</t>
  </si>
  <si>
    <t>GODHA</t>
  </si>
  <si>
    <t>Godha Cabcon Insulat Ltd</t>
  </si>
  <si>
    <t>SAUMIL ARVIND BHAVNAGARI</t>
  </si>
  <si>
    <t>ZEEL SANJAY SONI</t>
  </si>
  <si>
    <t>7M DEVELOPERS LLP</t>
  </si>
  <si>
    <t>KBCGLOBAL</t>
  </si>
  <si>
    <t>KBC Global Limited</t>
  </si>
  <si>
    <t>HI GROWTH CORPORATE SERVICES PVT LTD</t>
  </si>
  <si>
    <t>LATTEYS</t>
  </si>
  <si>
    <t>Latteys Industries Ltd</t>
  </si>
  <si>
    <t>GARIMA VENTURE FINANCE LIMITED</t>
  </si>
  <si>
    <t>MAKS</t>
  </si>
  <si>
    <t>Maks Energy Sol India Ltd</t>
  </si>
  <si>
    <t>SICAL</t>
  </si>
  <si>
    <t>Sical Logistics Limited</t>
  </si>
  <si>
    <t>KOMAL KIRIT SURANI</t>
  </si>
  <si>
    <t>MADHU DEVI GODHA</t>
  </si>
  <si>
    <t>QMIN PHARMA PRIVATE LIMITED</t>
  </si>
  <si>
    <t>SHAH VARSHA SHARAD</t>
  </si>
  <si>
    <t>TEMBO</t>
  </si>
  <si>
    <t>Tembo Global Ind Ltd</t>
  </si>
  <si>
    <t>PREMJI BHURALAL GALA HUF</t>
  </si>
  <si>
    <t>APOLLOHOSP DEC 4800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</si>
</sst>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9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7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6" fontId="33" fillId="12" borderId="0" xfId="0" applyNumberFormat="1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0" fontId="32" fillId="14" borderId="0" xfId="0" applyFont="1" applyFill="1" applyAlignment="1">
      <alignment horizontal="center" vertical="center"/>
    </xf>
    <xf numFmtId="166" fontId="32" fillId="12" borderId="0" xfId="0" applyNumberFormat="1" applyFont="1" applyFill="1" applyAlignment="1">
      <alignment horizontal="center" vertical="center"/>
    </xf>
    <xf numFmtId="43" fontId="32" fillId="12" borderId="0" xfId="0" applyNumberFormat="1" applyFont="1" applyFill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16" fontId="32" fillId="20" borderId="20" xfId="0" applyNumberFormat="1" applyFont="1" applyFill="1" applyBorder="1" applyAlignment="1">
      <alignment horizontal="center" vertical="center"/>
    </xf>
    <xf numFmtId="17" fontId="32" fillId="20" borderId="20" xfId="0" applyNumberFormat="1" applyFont="1" applyFill="1" applyBorder="1" applyAlignment="1">
      <alignment horizontal="center" vertical="center"/>
    </xf>
    <xf numFmtId="0" fontId="31" fillId="26" borderId="0" xfId="0" applyFont="1" applyFill="1"/>
    <xf numFmtId="0" fontId="31" fillId="26" borderId="0" xfId="0" applyFont="1" applyFill="1" applyAlignment="1">
      <alignment horizontal="center" vertical="center"/>
    </xf>
    <xf numFmtId="165" fontId="31" fillId="26" borderId="0" xfId="0" applyNumberFormat="1" applyFont="1" applyFill="1" applyAlignment="1">
      <alignment horizontal="center" vertical="center"/>
    </xf>
    <xf numFmtId="0" fontId="0" fillId="27" borderId="0" xfId="0" applyFill="1"/>
    <xf numFmtId="16" fontId="32" fillId="11" borderId="20" xfId="0" applyNumberFormat="1" applyFont="1" applyFill="1" applyBorder="1" applyAlignment="1">
      <alignment horizontal="center" vertical="center"/>
    </xf>
    <xf numFmtId="0" fontId="31" fillId="28" borderId="20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2" fillId="24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44922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5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5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5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5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5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H24" sqref="H2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44922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2" t="s">
        <v>16</v>
      </c>
      <c r="B9" s="384" t="s">
        <v>17</v>
      </c>
      <c r="C9" s="384" t="s">
        <v>18</v>
      </c>
      <c r="D9" s="384" t="s">
        <v>19</v>
      </c>
      <c r="E9" s="23" t="s">
        <v>20</v>
      </c>
      <c r="F9" s="23" t="s">
        <v>21</v>
      </c>
      <c r="G9" s="379" t="s">
        <v>22</v>
      </c>
      <c r="H9" s="380"/>
      <c r="I9" s="381"/>
      <c r="J9" s="379" t="s">
        <v>23</v>
      </c>
      <c r="K9" s="380"/>
      <c r="L9" s="381"/>
      <c r="M9" s="23"/>
      <c r="N9" s="24"/>
      <c r="O9" s="24"/>
      <c r="P9" s="24"/>
    </row>
    <row r="10" spans="1:16" ht="59.25" customHeight="1">
      <c r="A10" s="383"/>
      <c r="B10" s="385"/>
      <c r="C10" s="385"/>
      <c r="D10" s="38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18027.3</v>
      </c>
      <c r="F11" s="32">
        <v>17989.616666666669</v>
      </c>
      <c r="G11" s="33">
        <v>17873.233333333337</v>
      </c>
      <c r="H11" s="33">
        <v>17719.166666666668</v>
      </c>
      <c r="I11" s="33">
        <v>17602.783333333336</v>
      </c>
      <c r="J11" s="33">
        <v>18143.683333333338</v>
      </c>
      <c r="K11" s="33">
        <v>18260.066666666669</v>
      </c>
      <c r="L11" s="33">
        <v>18414.133333333339</v>
      </c>
      <c r="M11" s="34">
        <v>18106</v>
      </c>
      <c r="N11" s="34">
        <v>17835.55</v>
      </c>
      <c r="O11" s="35">
        <v>12779950</v>
      </c>
      <c r="P11" s="36">
        <v>-6.7643529107071859E-2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42653.9</v>
      </c>
      <c r="F12" s="37">
        <v>42379.683333333327</v>
      </c>
      <c r="G12" s="38">
        <v>41914.366666666654</v>
      </c>
      <c r="H12" s="38">
        <v>41174.833333333328</v>
      </c>
      <c r="I12" s="38">
        <v>40709.516666666656</v>
      </c>
      <c r="J12" s="38">
        <v>43119.216666666653</v>
      </c>
      <c r="K12" s="38">
        <v>43584.533333333318</v>
      </c>
      <c r="L12" s="38">
        <v>44324.066666666651</v>
      </c>
      <c r="M12" s="28">
        <v>42845</v>
      </c>
      <c r="N12" s="28">
        <v>41640.15</v>
      </c>
      <c r="O12" s="39">
        <v>2799875</v>
      </c>
      <c r="P12" s="40">
        <v>-3.1034244086449447E-2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18946.8</v>
      </c>
      <c r="F13" s="37">
        <v>18857.716666666664</v>
      </c>
      <c r="G13" s="38">
        <v>18686.383333333328</v>
      </c>
      <c r="H13" s="38">
        <v>18425.966666666664</v>
      </c>
      <c r="I13" s="38">
        <v>18254.633333333328</v>
      </c>
      <c r="J13" s="38">
        <v>19118.133333333328</v>
      </c>
      <c r="K13" s="38">
        <v>19289.466666666664</v>
      </c>
      <c r="L13" s="38">
        <v>19549.883333333328</v>
      </c>
      <c r="M13" s="28">
        <v>19029.05</v>
      </c>
      <c r="N13" s="28">
        <v>18597.3</v>
      </c>
      <c r="O13" s="39">
        <v>20080</v>
      </c>
      <c r="P13" s="40">
        <v>9.8468271334792121E-2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7680.75</v>
      </c>
      <c r="F14" s="37">
        <v>2560.25</v>
      </c>
      <c r="G14" s="38">
        <v>5120.5</v>
      </c>
      <c r="H14" s="38">
        <v>2560.25</v>
      </c>
      <c r="I14" s="38">
        <v>5120.5</v>
      </c>
      <c r="J14" s="38">
        <v>5120.5</v>
      </c>
      <c r="K14" s="38">
        <v>2560.25</v>
      </c>
      <c r="L14" s="38">
        <v>5120.5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609.1</v>
      </c>
      <c r="F15" s="37">
        <v>603.15000000000009</v>
      </c>
      <c r="G15" s="38">
        <v>594.85000000000014</v>
      </c>
      <c r="H15" s="38">
        <v>580.6</v>
      </c>
      <c r="I15" s="38">
        <v>572.30000000000007</v>
      </c>
      <c r="J15" s="38">
        <v>617.4000000000002</v>
      </c>
      <c r="K15" s="38">
        <v>625.70000000000016</v>
      </c>
      <c r="L15" s="38">
        <v>639.95000000000027</v>
      </c>
      <c r="M15" s="28">
        <v>611.45000000000005</v>
      </c>
      <c r="N15" s="28">
        <v>588.9</v>
      </c>
      <c r="O15" s="39">
        <v>3753600</v>
      </c>
      <c r="P15" s="40">
        <v>-0.15709104790990647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2725.05</v>
      </c>
      <c r="F16" s="37">
        <v>2704.85</v>
      </c>
      <c r="G16" s="38">
        <v>2664.7</v>
      </c>
      <c r="H16" s="38">
        <v>2604.35</v>
      </c>
      <c r="I16" s="38">
        <v>2564.1999999999998</v>
      </c>
      <c r="J16" s="38">
        <v>2765.2</v>
      </c>
      <c r="K16" s="38">
        <v>2805.3500000000004</v>
      </c>
      <c r="L16" s="38">
        <v>2865.7</v>
      </c>
      <c r="M16" s="28">
        <v>2745</v>
      </c>
      <c r="N16" s="28">
        <v>2644.5</v>
      </c>
      <c r="O16" s="39">
        <v>1871250</v>
      </c>
      <c r="P16" s="40">
        <v>-1.8746722600943892E-2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21817.4</v>
      </c>
      <c r="F17" s="37">
        <v>21801.350000000002</v>
      </c>
      <c r="G17" s="38">
        <v>21600.700000000004</v>
      </c>
      <c r="H17" s="38">
        <v>21384.000000000004</v>
      </c>
      <c r="I17" s="38">
        <v>21183.350000000006</v>
      </c>
      <c r="J17" s="38">
        <v>22018.050000000003</v>
      </c>
      <c r="K17" s="38">
        <v>22218.700000000004</v>
      </c>
      <c r="L17" s="38">
        <v>22435.4</v>
      </c>
      <c r="M17" s="28">
        <v>22002</v>
      </c>
      <c r="N17" s="28">
        <v>21584.65</v>
      </c>
      <c r="O17" s="39">
        <v>48760</v>
      </c>
      <c r="P17" s="40">
        <v>1.2458471760797342E-2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147.85</v>
      </c>
      <c r="F18" s="37">
        <v>146.25</v>
      </c>
      <c r="G18" s="38">
        <v>143.5</v>
      </c>
      <c r="H18" s="38">
        <v>139.15</v>
      </c>
      <c r="I18" s="38">
        <v>136.4</v>
      </c>
      <c r="J18" s="38">
        <v>150.6</v>
      </c>
      <c r="K18" s="38">
        <v>153.35</v>
      </c>
      <c r="L18" s="38">
        <v>157.69999999999999</v>
      </c>
      <c r="M18" s="28">
        <v>149</v>
      </c>
      <c r="N18" s="28">
        <v>141.9</v>
      </c>
      <c r="O18" s="39">
        <v>33474600</v>
      </c>
      <c r="P18" s="40">
        <v>-2.0927237604636186E-3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289.14999999999998</v>
      </c>
      <c r="F19" s="37">
        <v>288.95</v>
      </c>
      <c r="G19" s="38">
        <v>284.2</v>
      </c>
      <c r="H19" s="38">
        <v>279.25</v>
      </c>
      <c r="I19" s="38">
        <v>274.5</v>
      </c>
      <c r="J19" s="38">
        <v>293.89999999999998</v>
      </c>
      <c r="K19" s="38">
        <v>298.64999999999998</v>
      </c>
      <c r="L19" s="38">
        <v>303.59999999999997</v>
      </c>
      <c r="M19" s="28">
        <v>293.7</v>
      </c>
      <c r="N19" s="28">
        <v>284</v>
      </c>
      <c r="O19" s="39">
        <v>13140400</v>
      </c>
      <c r="P19" s="40">
        <v>-3.309737899368663E-2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2423.4</v>
      </c>
      <c r="F20" s="37">
        <v>2413.3666666666663</v>
      </c>
      <c r="G20" s="38">
        <v>2379.2333333333327</v>
      </c>
      <c r="H20" s="38">
        <v>2335.0666666666662</v>
      </c>
      <c r="I20" s="38">
        <v>2300.9333333333325</v>
      </c>
      <c r="J20" s="38">
        <v>2457.5333333333328</v>
      </c>
      <c r="K20" s="38">
        <v>2491.666666666667</v>
      </c>
      <c r="L20" s="38">
        <v>2535.833333333333</v>
      </c>
      <c r="M20" s="28">
        <v>2447.5</v>
      </c>
      <c r="N20" s="28">
        <v>2369.1999999999998</v>
      </c>
      <c r="O20" s="39">
        <v>2729500</v>
      </c>
      <c r="P20" s="40">
        <v>-3.9229997263023446E-3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3716.75</v>
      </c>
      <c r="F21" s="37">
        <v>3696.2000000000003</v>
      </c>
      <c r="G21" s="38">
        <v>3645.4000000000005</v>
      </c>
      <c r="H21" s="38">
        <v>3574.05</v>
      </c>
      <c r="I21" s="38">
        <v>3523.2500000000005</v>
      </c>
      <c r="J21" s="38">
        <v>3767.5500000000006</v>
      </c>
      <c r="K21" s="38">
        <v>3818.3500000000008</v>
      </c>
      <c r="L21" s="38">
        <v>3889.7000000000007</v>
      </c>
      <c r="M21" s="28">
        <v>3747</v>
      </c>
      <c r="N21" s="28">
        <v>3624.85</v>
      </c>
      <c r="O21" s="39">
        <v>15701500</v>
      </c>
      <c r="P21" s="40">
        <v>1.5079275289706333E-2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806.3</v>
      </c>
      <c r="F22" s="37">
        <v>801.96666666666658</v>
      </c>
      <c r="G22" s="38">
        <v>790.53333333333319</v>
      </c>
      <c r="H22" s="38">
        <v>774.76666666666665</v>
      </c>
      <c r="I22" s="38">
        <v>763.33333333333326</v>
      </c>
      <c r="J22" s="38">
        <v>817.73333333333312</v>
      </c>
      <c r="K22" s="38">
        <v>829.16666666666652</v>
      </c>
      <c r="L22" s="38">
        <v>844.93333333333305</v>
      </c>
      <c r="M22" s="28">
        <v>813.4</v>
      </c>
      <c r="N22" s="28">
        <v>786.2</v>
      </c>
      <c r="O22" s="39">
        <v>66063750</v>
      </c>
      <c r="P22" s="40">
        <v>-4.3611359675976074E-3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3051.55</v>
      </c>
      <c r="F23" s="37">
        <v>3037.85</v>
      </c>
      <c r="G23" s="38">
        <v>3005.7</v>
      </c>
      <c r="H23" s="38">
        <v>2959.85</v>
      </c>
      <c r="I23" s="38">
        <v>2927.7</v>
      </c>
      <c r="J23" s="38">
        <v>3083.7</v>
      </c>
      <c r="K23" s="38">
        <v>3115.8500000000004</v>
      </c>
      <c r="L23" s="38">
        <v>3161.7</v>
      </c>
      <c r="M23" s="28">
        <v>3070</v>
      </c>
      <c r="N23" s="28">
        <v>2992</v>
      </c>
      <c r="O23" s="39">
        <v>328600</v>
      </c>
      <c r="P23" s="40">
        <v>0.1811646297627606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617.65</v>
      </c>
      <c r="F24" s="37">
        <v>607.94999999999993</v>
      </c>
      <c r="G24" s="38">
        <v>593.49999999999989</v>
      </c>
      <c r="H24" s="38">
        <v>569.34999999999991</v>
      </c>
      <c r="I24" s="38">
        <v>554.89999999999986</v>
      </c>
      <c r="J24" s="38">
        <v>632.09999999999991</v>
      </c>
      <c r="K24" s="38">
        <v>646.54999999999995</v>
      </c>
      <c r="L24" s="38">
        <v>670.69999999999993</v>
      </c>
      <c r="M24" s="28">
        <v>622.4</v>
      </c>
      <c r="N24" s="28">
        <v>583.79999999999995</v>
      </c>
      <c r="O24" s="39">
        <v>4071000</v>
      </c>
      <c r="P24" s="40">
        <v>-2.9790276453765491E-2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514.04999999999995</v>
      </c>
      <c r="F25" s="37">
        <v>508.81666666666661</v>
      </c>
      <c r="G25" s="38">
        <v>495.63333333333321</v>
      </c>
      <c r="H25" s="38">
        <v>477.21666666666658</v>
      </c>
      <c r="I25" s="38">
        <v>464.03333333333319</v>
      </c>
      <c r="J25" s="38">
        <v>527.23333333333323</v>
      </c>
      <c r="K25" s="38">
        <v>540.41666666666663</v>
      </c>
      <c r="L25" s="38">
        <v>558.83333333333326</v>
      </c>
      <c r="M25" s="28">
        <v>522</v>
      </c>
      <c r="N25" s="28">
        <v>490.4</v>
      </c>
      <c r="O25" s="39">
        <v>80766000</v>
      </c>
      <c r="P25" s="40">
        <v>-1.8183409553401458E-2</v>
      </c>
    </row>
    <row r="26" spans="1:16" ht="12.75" customHeight="1">
      <c r="A26" s="28">
        <v>16</v>
      </c>
      <c r="B26" s="213" t="s">
        <v>44</v>
      </c>
      <c r="C26" s="30" t="s">
        <v>53</v>
      </c>
      <c r="D26" s="31">
        <v>44924</v>
      </c>
      <c r="E26" s="37">
        <v>4685.7</v>
      </c>
      <c r="F26" s="37">
        <v>4698.6166666666668</v>
      </c>
      <c r="G26" s="38">
        <v>4644.7333333333336</v>
      </c>
      <c r="H26" s="38">
        <v>4603.7666666666664</v>
      </c>
      <c r="I26" s="38">
        <v>4549.8833333333332</v>
      </c>
      <c r="J26" s="38">
        <v>4739.5833333333339</v>
      </c>
      <c r="K26" s="38">
        <v>4793.4666666666672</v>
      </c>
      <c r="L26" s="38">
        <v>4834.4333333333343</v>
      </c>
      <c r="M26" s="28">
        <v>4752.5</v>
      </c>
      <c r="N26" s="28">
        <v>4657.6499999999996</v>
      </c>
      <c r="O26" s="39">
        <v>1488625</v>
      </c>
      <c r="P26" s="40">
        <v>1.8507613359131825E-3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320.8</v>
      </c>
      <c r="F27" s="37">
        <v>316.35000000000002</v>
      </c>
      <c r="G27" s="38">
        <v>310.80000000000007</v>
      </c>
      <c r="H27" s="38">
        <v>300.80000000000007</v>
      </c>
      <c r="I27" s="38">
        <v>295.25000000000011</v>
      </c>
      <c r="J27" s="38">
        <v>326.35000000000002</v>
      </c>
      <c r="K27" s="38">
        <v>331.9</v>
      </c>
      <c r="L27" s="38">
        <v>341.9</v>
      </c>
      <c r="M27" s="28">
        <v>321.89999999999998</v>
      </c>
      <c r="N27" s="28">
        <v>306.35000000000002</v>
      </c>
      <c r="O27" s="39">
        <v>17017000</v>
      </c>
      <c r="P27" s="40">
        <v>0.10525119345305751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141.35</v>
      </c>
      <c r="F28" s="37">
        <v>139.66666666666666</v>
      </c>
      <c r="G28" s="38">
        <v>137.13333333333333</v>
      </c>
      <c r="H28" s="38">
        <v>132.91666666666666</v>
      </c>
      <c r="I28" s="38">
        <v>130.38333333333333</v>
      </c>
      <c r="J28" s="38">
        <v>143.88333333333333</v>
      </c>
      <c r="K28" s="38">
        <v>146.41666666666669</v>
      </c>
      <c r="L28" s="38">
        <v>150.63333333333333</v>
      </c>
      <c r="M28" s="28">
        <v>142.19999999999999</v>
      </c>
      <c r="N28" s="28">
        <v>135.44999999999999</v>
      </c>
      <c r="O28" s="39">
        <v>72770000</v>
      </c>
      <c r="P28" s="40">
        <v>-1.9800646551724137E-2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3051.2</v>
      </c>
      <c r="F29" s="37">
        <v>3052.0666666666671</v>
      </c>
      <c r="G29" s="38">
        <v>3032.3833333333341</v>
      </c>
      <c r="H29" s="38">
        <v>3013.5666666666671</v>
      </c>
      <c r="I29" s="38">
        <v>2993.8833333333341</v>
      </c>
      <c r="J29" s="38">
        <v>3070.8833333333341</v>
      </c>
      <c r="K29" s="38">
        <v>3090.5666666666675</v>
      </c>
      <c r="L29" s="38">
        <v>3109.3833333333341</v>
      </c>
      <c r="M29" s="28">
        <v>3071.75</v>
      </c>
      <c r="N29" s="28">
        <v>3033.25</v>
      </c>
      <c r="O29" s="39">
        <v>5802400</v>
      </c>
      <c r="P29" s="40">
        <v>-9.1868447115877189E-3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1965.35</v>
      </c>
      <c r="F30" s="37">
        <v>1939.95</v>
      </c>
      <c r="G30" s="38">
        <v>1905</v>
      </c>
      <c r="H30" s="38">
        <v>1844.6499999999999</v>
      </c>
      <c r="I30" s="38">
        <v>1809.6999999999998</v>
      </c>
      <c r="J30" s="38">
        <v>2000.3000000000002</v>
      </c>
      <c r="K30" s="38">
        <v>2035.2500000000005</v>
      </c>
      <c r="L30" s="38">
        <v>2095.6000000000004</v>
      </c>
      <c r="M30" s="28">
        <v>1974.9</v>
      </c>
      <c r="N30" s="28">
        <v>1879.6</v>
      </c>
      <c r="O30" s="39">
        <v>1602425</v>
      </c>
      <c r="P30" s="40">
        <v>-9.6872875594833444E-3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7865.15</v>
      </c>
      <c r="F31" s="37">
        <v>7880.3666666666659</v>
      </c>
      <c r="G31" s="38">
        <v>7765.7333333333318</v>
      </c>
      <c r="H31" s="38">
        <v>7666.3166666666657</v>
      </c>
      <c r="I31" s="38">
        <v>7551.6833333333316</v>
      </c>
      <c r="J31" s="38">
        <v>7979.7833333333319</v>
      </c>
      <c r="K31" s="38">
        <v>8094.4166666666652</v>
      </c>
      <c r="L31" s="38">
        <v>8193.8333333333321</v>
      </c>
      <c r="M31" s="28">
        <v>7995</v>
      </c>
      <c r="N31" s="28">
        <v>7780.95</v>
      </c>
      <c r="O31" s="39">
        <v>114075</v>
      </c>
      <c r="P31" s="40">
        <v>-8.0411124546553803E-2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656.5</v>
      </c>
      <c r="F32" s="37">
        <v>652.44999999999993</v>
      </c>
      <c r="G32" s="38">
        <v>641.44999999999982</v>
      </c>
      <c r="H32" s="38">
        <v>626.39999999999986</v>
      </c>
      <c r="I32" s="38">
        <v>615.39999999999975</v>
      </c>
      <c r="J32" s="38">
        <v>667.49999999999989</v>
      </c>
      <c r="K32" s="38">
        <v>678.50000000000011</v>
      </c>
      <c r="L32" s="38">
        <v>693.55</v>
      </c>
      <c r="M32" s="28">
        <v>663.45</v>
      </c>
      <c r="N32" s="28">
        <v>637.4</v>
      </c>
      <c r="O32" s="39">
        <v>8863000</v>
      </c>
      <c r="P32" s="40">
        <v>-3.8511607724018224E-2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437</v>
      </c>
      <c r="F33" s="37">
        <v>437.75</v>
      </c>
      <c r="G33" s="38">
        <v>433.3</v>
      </c>
      <c r="H33" s="38">
        <v>429.6</v>
      </c>
      <c r="I33" s="38">
        <v>425.15000000000003</v>
      </c>
      <c r="J33" s="38">
        <v>441.45</v>
      </c>
      <c r="K33" s="38">
        <v>445.90000000000003</v>
      </c>
      <c r="L33" s="38">
        <v>449.59999999999997</v>
      </c>
      <c r="M33" s="28">
        <v>442.2</v>
      </c>
      <c r="N33" s="28">
        <v>434.05</v>
      </c>
      <c r="O33" s="39">
        <v>15549000</v>
      </c>
      <c r="P33" s="40">
        <v>-3.5840515905004033E-2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930.05</v>
      </c>
      <c r="F34" s="37">
        <v>923.76666666666677</v>
      </c>
      <c r="G34" s="38">
        <v>913.53333333333353</v>
      </c>
      <c r="H34" s="38">
        <v>897.01666666666677</v>
      </c>
      <c r="I34" s="38">
        <v>886.78333333333353</v>
      </c>
      <c r="J34" s="38">
        <v>940.28333333333353</v>
      </c>
      <c r="K34" s="38">
        <v>950.51666666666688</v>
      </c>
      <c r="L34" s="38">
        <v>967.03333333333353</v>
      </c>
      <c r="M34" s="28">
        <v>934</v>
      </c>
      <c r="N34" s="28">
        <v>907.25</v>
      </c>
      <c r="O34" s="39">
        <v>46233600</v>
      </c>
      <c r="P34" s="40">
        <v>2.9774950553268831E-2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3557.4</v>
      </c>
      <c r="F35" s="37">
        <v>3557.85</v>
      </c>
      <c r="G35" s="38">
        <v>3535.7999999999997</v>
      </c>
      <c r="H35" s="38">
        <v>3514.2</v>
      </c>
      <c r="I35" s="38">
        <v>3492.1499999999996</v>
      </c>
      <c r="J35" s="38">
        <v>3579.45</v>
      </c>
      <c r="K35" s="38">
        <v>3601.5</v>
      </c>
      <c r="L35" s="38">
        <v>3623.1</v>
      </c>
      <c r="M35" s="28">
        <v>3579.9</v>
      </c>
      <c r="N35" s="28">
        <v>3536.25</v>
      </c>
      <c r="O35" s="39">
        <v>1145750</v>
      </c>
      <c r="P35" s="40">
        <v>-3.0668358714043994E-2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1537.85</v>
      </c>
      <c r="F36" s="37">
        <v>1524.4833333333336</v>
      </c>
      <c r="G36" s="38">
        <v>1501.0166666666671</v>
      </c>
      <c r="H36" s="38">
        <v>1464.1833333333336</v>
      </c>
      <c r="I36" s="38">
        <v>1440.7166666666672</v>
      </c>
      <c r="J36" s="38">
        <v>1561.3166666666671</v>
      </c>
      <c r="K36" s="38">
        <v>1584.7833333333333</v>
      </c>
      <c r="L36" s="38">
        <v>1621.616666666667</v>
      </c>
      <c r="M36" s="28">
        <v>1547.95</v>
      </c>
      <c r="N36" s="28">
        <v>1487.65</v>
      </c>
      <c r="O36" s="39">
        <v>8907000</v>
      </c>
      <c r="P36" s="40">
        <v>-2.2926722246599387E-2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6429.4</v>
      </c>
      <c r="F37" s="37">
        <v>6401.3833333333341</v>
      </c>
      <c r="G37" s="38">
        <v>6330.5166666666682</v>
      </c>
      <c r="H37" s="38">
        <v>6231.6333333333341</v>
      </c>
      <c r="I37" s="38">
        <v>6160.7666666666682</v>
      </c>
      <c r="J37" s="38">
        <v>6500.2666666666682</v>
      </c>
      <c r="K37" s="38">
        <v>6571.133333333335</v>
      </c>
      <c r="L37" s="38">
        <v>6670.0166666666682</v>
      </c>
      <c r="M37" s="28">
        <v>6472.25</v>
      </c>
      <c r="N37" s="28">
        <v>6302.5</v>
      </c>
      <c r="O37" s="39">
        <v>6161125</v>
      </c>
      <c r="P37" s="40">
        <v>-1.182862527316105E-2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2090.15</v>
      </c>
      <c r="F38" s="37">
        <v>2092.1</v>
      </c>
      <c r="G38" s="38">
        <v>2065.2999999999997</v>
      </c>
      <c r="H38" s="38">
        <v>2040.4499999999998</v>
      </c>
      <c r="I38" s="38">
        <v>2013.6499999999996</v>
      </c>
      <c r="J38" s="38">
        <v>2116.9499999999998</v>
      </c>
      <c r="K38" s="38">
        <v>2143.75</v>
      </c>
      <c r="L38" s="38">
        <v>2168.6</v>
      </c>
      <c r="M38" s="28">
        <v>2118.9</v>
      </c>
      <c r="N38" s="28">
        <v>2067.25</v>
      </c>
      <c r="O38" s="39">
        <v>2061900</v>
      </c>
      <c r="P38" s="40">
        <v>-3.9547233091112355E-2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389.05</v>
      </c>
      <c r="F39" s="37">
        <v>387.98333333333335</v>
      </c>
      <c r="G39" s="38">
        <v>381.81666666666672</v>
      </c>
      <c r="H39" s="38">
        <v>374.58333333333337</v>
      </c>
      <c r="I39" s="38">
        <v>368.41666666666674</v>
      </c>
      <c r="J39" s="38">
        <v>395.2166666666667</v>
      </c>
      <c r="K39" s="38">
        <v>401.38333333333333</v>
      </c>
      <c r="L39" s="38">
        <v>408.61666666666667</v>
      </c>
      <c r="M39" s="28">
        <v>394.15</v>
      </c>
      <c r="N39" s="28">
        <v>380.75</v>
      </c>
      <c r="O39" s="39">
        <v>8072000</v>
      </c>
      <c r="P39" s="40">
        <v>1.9860973187686196E-3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233.65</v>
      </c>
      <c r="F40" s="37">
        <v>231.86666666666665</v>
      </c>
      <c r="G40" s="38">
        <v>227.73333333333329</v>
      </c>
      <c r="H40" s="38">
        <v>221.81666666666663</v>
      </c>
      <c r="I40" s="38">
        <v>217.68333333333328</v>
      </c>
      <c r="J40" s="38">
        <v>237.7833333333333</v>
      </c>
      <c r="K40" s="38">
        <v>241.91666666666669</v>
      </c>
      <c r="L40" s="38">
        <v>247.83333333333331</v>
      </c>
      <c r="M40" s="28">
        <v>236</v>
      </c>
      <c r="N40" s="28">
        <v>225.95</v>
      </c>
      <c r="O40" s="39">
        <v>53035200</v>
      </c>
      <c r="P40" s="40">
        <v>-2.5052474778251743E-3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177.35</v>
      </c>
      <c r="F41" s="37">
        <v>174.4666666666667</v>
      </c>
      <c r="G41" s="38">
        <v>170.68333333333339</v>
      </c>
      <c r="H41" s="38">
        <v>164.01666666666671</v>
      </c>
      <c r="I41" s="38">
        <v>160.23333333333341</v>
      </c>
      <c r="J41" s="38">
        <v>181.13333333333338</v>
      </c>
      <c r="K41" s="38">
        <v>184.91666666666669</v>
      </c>
      <c r="L41" s="38">
        <v>191.58333333333337</v>
      </c>
      <c r="M41" s="28">
        <v>178.25</v>
      </c>
      <c r="N41" s="28">
        <v>167.8</v>
      </c>
      <c r="O41" s="39">
        <v>98566650</v>
      </c>
      <c r="P41" s="40">
        <v>2.2328742187974031E-2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1625.6</v>
      </c>
      <c r="F42" s="37">
        <v>1626.1666666666667</v>
      </c>
      <c r="G42" s="38">
        <v>1612.4333333333334</v>
      </c>
      <c r="H42" s="38">
        <v>1599.2666666666667</v>
      </c>
      <c r="I42" s="38">
        <v>1585.5333333333333</v>
      </c>
      <c r="J42" s="38">
        <v>1639.3333333333335</v>
      </c>
      <c r="K42" s="38">
        <v>1653.0666666666666</v>
      </c>
      <c r="L42" s="38">
        <v>1666.2333333333336</v>
      </c>
      <c r="M42" s="28">
        <v>1639.9</v>
      </c>
      <c r="N42" s="28">
        <v>1613</v>
      </c>
      <c r="O42" s="39">
        <v>2659525</v>
      </c>
      <c r="P42" s="40">
        <v>-5.348143577085262E-3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99.2</v>
      </c>
      <c r="F43" s="37">
        <v>97.883333333333326</v>
      </c>
      <c r="G43" s="38">
        <v>96.016666666666652</v>
      </c>
      <c r="H43" s="38">
        <v>92.833333333333329</v>
      </c>
      <c r="I43" s="38">
        <v>90.966666666666654</v>
      </c>
      <c r="J43" s="38">
        <v>101.06666666666665</v>
      </c>
      <c r="K43" s="38">
        <v>102.93333333333332</v>
      </c>
      <c r="L43" s="38">
        <v>106.11666666666665</v>
      </c>
      <c r="M43" s="28">
        <v>99.75</v>
      </c>
      <c r="N43" s="28">
        <v>94.7</v>
      </c>
      <c r="O43" s="39">
        <v>116439600</v>
      </c>
      <c r="P43" s="40">
        <v>-6.687374383336378E-2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584.25</v>
      </c>
      <c r="F44" s="37">
        <v>579.48333333333335</v>
      </c>
      <c r="G44" s="38">
        <v>572.76666666666665</v>
      </c>
      <c r="H44" s="38">
        <v>561.2833333333333</v>
      </c>
      <c r="I44" s="38">
        <v>554.56666666666661</v>
      </c>
      <c r="J44" s="38">
        <v>590.9666666666667</v>
      </c>
      <c r="K44" s="38">
        <v>597.68333333333339</v>
      </c>
      <c r="L44" s="38">
        <v>609.16666666666674</v>
      </c>
      <c r="M44" s="28">
        <v>586.20000000000005</v>
      </c>
      <c r="N44" s="28">
        <v>568</v>
      </c>
      <c r="O44" s="39">
        <v>5772800</v>
      </c>
      <c r="P44" s="40">
        <v>-3.3873343151693665E-2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875.1</v>
      </c>
      <c r="F45" s="37">
        <v>863.19999999999993</v>
      </c>
      <c r="G45" s="38">
        <v>847.49999999999989</v>
      </c>
      <c r="H45" s="38">
        <v>819.9</v>
      </c>
      <c r="I45" s="38">
        <v>804.19999999999993</v>
      </c>
      <c r="J45" s="38">
        <v>890.79999999999984</v>
      </c>
      <c r="K45" s="38">
        <v>906.49999999999989</v>
      </c>
      <c r="L45" s="38">
        <v>934.0999999999998</v>
      </c>
      <c r="M45" s="28">
        <v>878.9</v>
      </c>
      <c r="N45" s="28">
        <v>835.6</v>
      </c>
      <c r="O45" s="39">
        <v>6078000</v>
      </c>
      <c r="P45" s="40">
        <v>-3.1548757170172081E-2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811.6</v>
      </c>
      <c r="F46" s="37">
        <v>810.25</v>
      </c>
      <c r="G46" s="38">
        <v>804.55</v>
      </c>
      <c r="H46" s="38">
        <v>797.5</v>
      </c>
      <c r="I46" s="38">
        <v>791.8</v>
      </c>
      <c r="J46" s="38">
        <v>817.3</v>
      </c>
      <c r="K46" s="38">
        <v>823</v>
      </c>
      <c r="L46" s="38">
        <v>830.05</v>
      </c>
      <c r="M46" s="28">
        <v>815.95</v>
      </c>
      <c r="N46" s="28">
        <v>803.2</v>
      </c>
      <c r="O46" s="39">
        <v>43999250</v>
      </c>
      <c r="P46" s="40">
        <v>6.7731747239320378E-2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76.8</v>
      </c>
      <c r="F47" s="37">
        <v>75.916666666666657</v>
      </c>
      <c r="G47" s="38">
        <v>74.23333333333332</v>
      </c>
      <c r="H47" s="38">
        <v>71.666666666666657</v>
      </c>
      <c r="I47" s="38">
        <v>69.98333333333332</v>
      </c>
      <c r="J47" s="38">
        <v>78.48333333333332</v>
      </c>
      <c r="K47" s="38">
        <v>80.166666666666657</v>
      </c>
      <c r="L47" s="38">
        <v>82.73333333333332</v>
      </c>
      <c r="M47" s="28">
        <v>77.599999999999994</v>
      </c>
      <c r="N47" s="28">
        <v>73.349999999999994</v>
      </c>
      <c r="O47" s="39">
        <v>114765000</v>
      </c>
      <c r="P47" s="40">
        <v>6.4679524644457434E-2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264.95</v>
      </c>
      <c r="F48" s="37">
        <v>266.01666666666671</v>
      </c>
      <c r="G48" s="38">
        <v>262.03333333333342</v>
      </c>
      <c r="H48" s="38">
        <v>259.11666666666673</v>
      </c>
      <c r="I48" s="38">
        <v>255.13333333333344</v>
      </c>
      <c r="J48" s="38">
        <v>268.93333333333339</v>
      </c>
      <c r="K48" s="38">
        <v>272.91666666666663</v>
      </c>
      <c r="L48" s="38">
        <v>275.83333333333337</v>
      </c>
      <c r="M48" s="28">
        <v>270</v>
      </c>
      <c r="N48" s="28">
        <v>263.10000000000002</v>
      </c>
      <c r="O48" s="39">
        <v>24025800</v>
      </c>
      <c r="P48" s="40">
        <v>1.6444487690960397E-2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17202.900000000001</v>
      </c>
      <c r="F49" s="37">
        <v>17039.25</v>
      </c>
      <c r="G49" s="38">
        <v>16744.5</v>
      </c>
      <c r="H49" s="38">
        <v>16286.099999999999</v>
      </c>
      <c r="I49" s="38">
        <v>15991.349999999999</v>
      </c>
      <c r="J49" s="38">
        <v>17497.650000000001</v>
      </c>
      <c r="K49" s="38">
        <v>17792.400000000001</v>
      </c>
      <c r="L49" s="38">
        <v>18250.800000000003</v>
      </c>
      <c r="M49" s="28">
        <v>17334</v>
      </c>
      <c r="N49" s="28">
        <v>16580.849999999999</v>
      </c>
      <c r="O49" s="39">
        <v>132300</v>
      </c>
      <c r="P49" s="40">
        <v>-5.3986414015016089E-2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325.3</v>
      </c>
      <c r="F50" s="37">
        <v>325.53333333333336</v>
      </c>
      <c r="G50" s="38">
        <v>322.4666666666667</v>
      </c>
      <c r="H50" s="38">
        <v>319.63333333333333</v>
      </c>
      <c r="I50" s="38">
        <v>316.56666666666666</v>
      </c>
      <c r="J50" s="38">
        <v>328.36666666666673</v>
      </c>
      <c r="K50" s="38">
        <v>331.43333333333345</v>
      </c>
      <c r="L50" s="38">
        <v>334.26666666666677</v>
      </c>
      <c r="M50" s="28">
        <v>328.6</v>
      </c>
      <c r="N50" s="28">
        <v>322.7</v>
      </c>
      <c r="O50" s="39">
        <v>19656000</v>
      </c>
      <c r="P50" s="40">
        <v>9.5220486271609499E-3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4384.1000000000004</v>
      </c>
      <c r="F51" s="37">
        <v>4373.8999999999996</v>
      </c>
      <c r="G51" s="38">
        <v>4346.0999999999995</v>
      </c>
      <c r="H51" s="38">
        <v>4308.0999999999995</v>
      </c>
      <c r="I51" s="38">
        <v>4280.2999999999993</v>
      </c>
      <c r="J51" s="38">
        <v>4411.8999999999996</v>
      </c>
      <c r="K51" s="38">
        <v>4439.6999999999989</v>
      </c>
      <c r="L51" s="38">
        <v>4477.7</v>
      </c>
      <c r="M51" s="28">
        <v>4401.7</v>
      </c>
      <c r="N51" s="28">
        <v>4335.8999999999996</v>
      </c>
      <c r="O51" s="39">
        <v>1325000</v>
      </c>
      <c r="P51" s="40">
        <v>-9.12354172898594E-3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291.60000000000002</v>
      </c>
      <c r="F52" s="37">
        <v>287.85000000000002</v>
      </c>
      <c r="G52" s="38">
        <v>282.40000000000003</v>
      </c>
      <c r="H52" s="38">
        <v>273.2</v>
      </c>
      <c r="I52" s="38">
        <v>267.75</v>
      </c>
      <c r="J52" s="38">
        <v>297.05000000000007</v>
      </c>
      <c r="K52" s="38">
        <v>302.50000000000011</v>
      </c>
      <c r="L52" s="38">
        <v>311.7000000000001</v>
      </c>
      <c r="M52" s="28">
        <v>293.3</v>
      </c>
      <c r="N52" s="28">
        <v>278.64999999999998</v>
      </c>
      <c r="O52" s="39">
        <v>8423900</v>
      </c>
      <c r="P52" s="40">
        <v>-7.2472225586593414E-2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305.05</v>
      </c>
      <c r="F53" s="37">
        <v>300.7166666666667</v>
      </c>
      <c r="G53" s="38">
        <v>293.63333333333338</v>
      </c>
      <c r="H53" s="38">
        <v>282.2166666666667</v>
      </c>
      <c r="I53" s="38">
        <v>275.13333333333338</v>
      </c>
      <c r="J53" s="38">
        <v>312.13333333333338</v>
      </c>
      <c r="K53" s="38">
        <v>319.21666666666664</v>
      </c>
      <c r="L53" s="38">
        <v>330.63333333333338</v>
      </c>
      <c r="M53" s="28">
        <v>307.8</v>
      </c>
      <c r="N53" s="28">
        <v>289.3</v>
      </c>
      <c r="O53" s="39">
        <v>47522700</v>
      </c>
      <c r="P53" s="40">
        <v>-3.7921666289336656E-3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516.20000000000005</v>
      </c>
      <c r="F54" s="37">
        <v>508.35000000000008</v>
      </c>
      <c r="G54" s="38">
        <v>497.25000000000011</v>
      </c>
      <c r="H54" s="38">
        <v>478.3</v>
      </c>
      <c r="I54" s="38">
        <v>467.20000000000005</v>
      </c>
      <c r="J54" s="38">
        <v>527.30000000000018</v>
      </c>
      <c r="K54" s="38">
        <v>538.4000000000002</v>
      </c>
      <c r="L54" s="38">
        <v>557.35000000000025</v>
      </c>
      <c r="M54" s="28">
        <v>519.45000000000005</v>
      </c>
      <c r="N54" s="28">
        <v>489.4</v>
      </c>
      <c r="O54" s="39">
        <v>4492800</v>
      </c>
      <c r="P54" s="40">
        <v>-7.5382295929356021E-3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288.89999999999998</v>
      </c>
      <c r="F55" s="37">
        <v>284.56666666666666</v>
      </c>
      <c r="G55" s="38">
        <v>279.23333333333335</v>
      </c>
      <c r="H55" s="38">
        <v>269.56666666666666</v>
      </c>
      <c r="I55" s="38">
        <v>264.23333333333335</v>
      </c>
      <c r="J55" s="38">
        <v>294.23333333333335</v>
      </c>
      <c r="K55" s="38">
        <v>299.56666666666672</v>
      </c>
      <c r="L55" s="38">
        <v>309.23333333333335</v>
      </c>
      <c r="M55" s="28">
        <v>289.89999999999998</v>
      </c>
      <c r="N55" s="28">
        <v>274.89999999999998</v>
      </c>
      <c r="O55" s="39">
        <v>7866000</v>
      </c>
      <c r="P55" s="40">
        <v>-6.0888252148997138E-2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712.85</v>
      </c>
      <c r="F56" s="37">
        <v>708.29999999999984</v>
      </c>
      <c r="G56" s="38">
        <v>695.59999999999968</v>
      </c>
      <c r="H56" s="38">
        <v>678.3499999999998</v>
      </c>
      <c r="I56" s="38">
        <v>665.64999999999964</v>
      </c>
      <c r="J56" s="38">
        <v>725.54999999999973</v>
      </c>
      <c r="K56" s="38">
        <v>738.24999999999977</v>
      </c>
      <c r="L56" s="38">
        <v>755.49999999999977</v>
      </c>
      <c r="M56" s="28">
        <v>721</v>
      </c>
      <c r="N56" s="28">
        <v>691.05</v>
      </c>
      <c r="O56" s="39">
        <v>7270000</v>
      </c>
      <c r="P56" s="40">
        <v>-1.3233797081778079E-2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1098.25</v>
      </c>
      <c r="F57" s="37">
        <v>1109.1666666666667</v>
      </c>
      <c r="G57" s="38">
        <v>1085.3333333333335</v>
      </c>
      <c r="H57" s="38">
        <v>1072.4166666666667</v>
      </c>
      <c r="I57" s="38">
        <v>1048.5833333333335</v>
      </c>
      <c r="J57" s="38">
        <v>1122.0833333333335</v>
      </c>
      <c r="K57" s="38">
        <v>1145.916666666667</v>
      </c>
      <c r="L57" s="38">
        <v>1158.8333333333335</v>
      </c>
      <c r="M57" s="28">
        <v>1133</v>
      </c>
      <c r="N57" s="28">
        <v>1096.25</v>
      </c>
      <c r="O57" s="39">
        <v>8349900</v>
      </c>
      <c r="P57" s="40">
        <v>3.7473752220965918E-2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221</v>
      </c>
      <c r="F58" s="37">
        <v>219.31666666666669</v>
      </c>
      <c r="G58" s="38">
        <v>216.83333333333337</v>
      </c>
      <c r="H58" s="38">
        <v>212.66666666666669</v>
      </c>
      <c r="I58" s="38">
        <v>210.18333333333337</v>
      </c>
      <c r="J58" s="38">
        <v>223.48333333333338</v>
      </c>
      <c r="K58" s="38">
        <v>225.96666666666667</v>
      </c>
      <c r="L58" s="38">
        <v>230.13333333333338</v>
      </c>
      <c r="M58" s="28">
        <v>221.8</v>
      </c>
      <c r="N58" s="28">
        <v>215.15</v>
      </c>
      <c r="O58" s="39">
        <v>26779200</v>
      </c>
      <c r="P58" s="40">
        <v>-4.8926014319809072E-2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3774.3</v>
      </c>
      <c r="F59" s="37">
        <v>3754.4333333333329</v>
      </c>
      <c r="G59" s="38">
        <v>3714.3666666666659</v>
      </c>
      <c r="H59" s="38">
        <v>3654.4333333333329</v>
      </c>
      <c r="I59" s="38">
        <v>3614.3666666666659</v>
      </c>
      <c r="J59" s="38">
        <v>3814.3666666666659</v>
      </c>
      <c r="K59" s="38">
        <v>3854.4333333333325</v>
      </c>
      <c r="L59" s="38">
        <v>3914.3666666666659</v>
      </c>
      <c r="M59" s="28">
        <v>3794.5</v>
      </c>
      <c r="N59" s="28">
        <v>3694.5</v>
      </c>
      <c r="O59" s="39">
        <v>648600</v>
      </c>
      <c r="P59" s="40">
        <v>-3.8897532785063346E-2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1570.25</v>
      </c>
      <c r="F60" s="37">
        <v>1569.05</v>
      </c>
      <c r="G60" s="38">
        <v>1561.5</v>
      </c>
      <c r="H60" s="38">
        <v>1552.75</v>
      </c>
      <c r="I60" s="38">
        <v>1545.2</v>
      </c>
      <c r="J60" s="38">
        <v>1577.8</v>
      </c>
      <c r="K60" s="38">
        <v>1585.3499999999997</v>
      </c>
      <c r="L60" s="38">
        <v>1594.1</v>
      </c>
      <c r="M60" s="28">
        <v>1576.6</v>
      </c>
      <c r="N60" s="28">
        <v>1560.3</v>
      </c>
      <c r="O60" s="39">
        <v>2176650</v>
      </c>
      <c r="P60" s="40">
        <v>-6.8668157138294479E-3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727.4</v>
      </c>
      <c r="F61" s="37">
        <v>721.51666666666677</v>
      </c>
      <c r="G61" s="38">
        <v>710.88333333333355</v>
      </c>
      <c r="H61" s="38">
        <v>694.36666666666679</v>
      </c>
      <c r="I61" s="38">
        <v>683.73333333333358</v>
      </c>
      <c r="J61" s="38">
        <v>738.03333333333353</v>
      </c>
      <c r="K61" s="38">
        <v>748.66666666666674</v>
      </c>
      <c r="L61" s="38">
        <v>765.18333333333351</v>
      </c>
      <c r="M61" s="28">
        <v>732.15</v>
      </c>
      <c r="N61" s="28">
        <v>705</v>
      </c>
      <c r="O61" s="39">
        <v>7183000</v>
      </c>
      <c r="P61" s="40">
        <v>-9.2413793103448272E-3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873.9</v>
      </c>
      <c r="F62" s="37">
        <v>870.15</v>
      </c>
      <c r="G62" s="38">
        <v>855.34999999999991</v>
      </c>
      <c r="H62" s="38">
        <v>836.8</v>
      </c>
      <c r="I62" s="38">
        <v>821.99999999999989</v>
      </c>
      <c r="J62" s="38">
        <v>888.69999999999993</v>
      </c>
      <c r="K62" s="38">
        <v>903.49999999999989</v>
      </c>
      <c r="L62" s="38">
        <v>922.05</v>
      </c>
      <c r="M62" s="28">
        <v>884.95</v>
      </c>
      <c r="N62" s="28">
        <v>851.6</v>
      </c>
      <c r="O62" s="39">
        <v>3041500</v>
      </c>
      <c r="P62" s="40">
        <v>-3.2724844167408729E-2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344.5</v>
      </c>
      <c r="F63" s="37">
        <v>342.76666666666665</v>
      </c>
      <c r="G63" s="38">
        <v>339.38333333333333</v>
      </c>
      <c r="H63" s="38">
        <v>334.26666666666665</v>
      </c>
      <c r="I63" s="38">
        <v>330.88333333333333</v>
      </c>
      <c r="J63" s="38">
        <v>347.88333333333333</v>
      </c>
      <c r="K63" s="38">
        <v>351.26666666666665</v>
      </c>
      <c r="L63" s="38">
        <v>356.38333333333333</v>
      </c>
      <c r="M63" s="28">
        <v>346.15</v>
      </c>
      <c r="N63" s="28">
        <v>337.65</v>
      </c>
      <c r="O63" s="39">
        <v>4632000</v>
      </c>
      <c r="P63" s="40">
        <v>-1.4992025518341308E-2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175.8</v>
      </c>
      <c r="F64" s="37">
        <v>171.91666666666666</v>
      </c>
      <c r="G64" s="38">
        <v>166.58333333333331</v>
      </c>
      <c r="H64" s="38">
        <v>157.36666666666665</v>
      </c>
      <c r="I64" s="38">
        <v>152.0333333333333</v>
      </c>
      <c r="J64" s="38">
        <v>181.13333333333333</v>
      </c>
      <c r="K64" s="38">
        <v>186.46666666666664</v>
      </c>
      <c r="L64" s="38">
        <v>195.68333333333334</v>
      </c>
      <c r="M64" s="28">
        <v>177.25</v>
      </c>
      <c r="N64" s="28">
        <v>162.69999999999999</v>
      </c>
      <c r="O64" s="39">
        <v>10830000</v>
      </c>
      <c r="P64" s="40">
        <v>-0.11338518215309046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1384.35</v>
      </c>
      <c r="F65" s="37">
        <v>1389.5999999999997</v>
      </c>
      <c r="G65" s="38">
        <v>1371.8499999999995</v>
      </c>
      <c r="H65" s="38">
        <v>1359.3499999999997</v>
      </c>
      <c r="I65" s="38">
        <v>1341.5999999999995</v>
      </c>
      <c r="J65" s="38">
        <v>1402.0999999999995</v>
      </c>
      <c r="K65" s="38">
        <v>1419.85</v>
      </c>
      <c r="L65" s="38">
        <v>1432.3499999999995</v>
      </c>
      <c r="M65" s="28">
        <v>1407.35</v>
      </c>
      <c r="N65" s="28">
        <v>1377.1</v>
      </c>
      <c r="O65" s="39">
        <v>2034000</v>
      </c>
      <c r="P65" s="40">
        <v>-0.10031847133757962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567.15</v>
      </c>
      <c r="F66" s="37">
        <v>565.05000000000007</v>
      </c>
      <c r="G66" s="38">
        <v>561.60000000000014</v>
      </c>
      <c r="H66" s="38">
        <v>556.05000000000007</v>
      </c>
      <c r="I66" s="38">
        <v>552.60000000000014</v>
      </c>
      <c r="J66" s="38">
        <v>570.60000000000014</v>
      </c>
      <c r="K66" s="38">
        <v>574.05000000000018</v>
      </c>
      <c r="L66" s="38">
        <v>579.60000000000014</v>
      </c>
      <c r="M66" s="28">
        <v>568.5</v>
      </c>
      <c r="N66" s="28">
        <v>559.5</v>
      </c>
      <c r="O66" s="39">
        <v>12736250</v>
      </c>
      <c r="P66" s="40">
        <v>7.9137402314769026E-3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1815.05</v>
      </c>
      <c r="F67" s="37">
        <v>1802.5333333333335</v>
      </c>
      <c r="G67" s="38">
        <v>1770.5666666666671</v>
      </c>
      <c r="H67" s="38">
        <v>1726.0833333333335</v>
      </c>
      <c r="I67" s="38">
        <v>1694.116666666667</v>
      </c>
      <c r="J67" s="38">
        <v>1847.0166666666671</v>
      </c>
      <c r="K67" s="38">
        <v>1878.9833333333338</v>
      </c>
      <c r="L67" s="38">
        <v>1923.4666666666672</v>
      </c>
      <c r="M67" s="28">
        <v>1834.5</v>
      </c>
      <c r="N67" s="28">
        <v>1758.05</v>
      </c>
      <c r="O67" s="39">
        <v>1360500</v>
      </c>
      <c r="P67" s="40">
        <v>4.3328220858895705E-2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1951.3</v>
      </c>
      <c r="F68" s="37">
        <v>1933.7666666666664</v>
      </c>
      <c r="G68" s="38">
        <v>1899.4333333333329</v>
      </c>
      <c r="H68" s="38">
        <v>1847.5666666666666</v>
      </c>
      <c r="I68" s="38">
        <v>1813.2333333333331</v>
      </c>
      <c r="J68" s="38">
        <v>1985.6333333333328</v>
      </c>
      <c r="K68" s="38">
        <v>2019.9666666666662</v>
      </c>
      <c r="L68" s="38">
        <v>2071.8333333333326</v>
      </c>
      <c r="M68" s="28">
        <v>1968.1</v>
      </c>
      <c r="N68" s="28">
        <v>1881.9</v>
      </c>
      <c r="O68" s="39">
        <v>1383250</v>
      </c>
      <c r="P68" s="40">
        <v>-0.13963613745918207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204.85</v>
      </c>
      <c r="F69" s="37">
        <v>200.26666666666665</v>
      </c>
      <c r="G69" s="38">
        <v>194.18333333333331</v>
      </c>
      <c r="H69" s="38">
        <v>183.51666666666665</v>
      </c>
      <c r="I69" s="38">
        <v>177.43333333333331</v>
      </c>
      <c r="J69" s="38">
        <v>210.93333333333331</v>
      </c>
      <c r="K69" s="38">
        <v>217.01666666666668</v>
      </c>
      <c r="L69" s="38">
        <v>227.68333333333331</v>
      </c>
      <c r="M69" s="28">
        <v>206.35</v>
      </c>
      <c r="N69" s="28">
        <v>189.6</v>
      </c>
      <c r="O69" s="39">
        <v>16710200</v>
      </c>
      <c r="P69" s="40">
        <v>1.0387945629565134E-2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3421.55</v>
      </c>
      <c r="F70" s="37">
        <v>3459.3666666666668</v>
      </c>
      <c r="G70" s="38">
        <v>3375.3333333333335</v>
      </c>
      <c r="H70" s="38">
        <v>3329.1166666666668</v>
      </c>
      <c r="I70" s="38">
        <v>3245.0833333333335</v>
      </c>
      <c r="J70" s="38">
        <v>3505.5833333333335</v>
      </c>
      <c r="K70" s="38">
        <v>3589.6166666666663</v>
      </c>
      <c r="L70" s="38">
        <v>3635.8333333333335</v>
      </c>
      <c r="M70" s="28">
        <v>3543.4</v>
      </c>
      <c r="N70" s="28">
        <v>3413.15</v>
      </c>
      <c r="O70" s="39">
        <v>2805300</v>
      </c>
      <c r="P70" s="40">
        <v>2.6961726429081324E-2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3815.3</v>
      </c>
      <c r="F71" s="37">
        <v>3778.5500000000006</v>
      </c>
      <c r="G71" s="38">
        <v>3711.4500000000012</v>
      </c>
      <c r="H71" s="38">
        <v>3607.6000000000004</v>
      </c>
      <c r="I71" s="38">
        <v>3540.5000000000009</v>
      </c>
      <c r="J71" s="38">
        <v>3882.4000000000015</v>
      </c>
      <c r="K71" s="38">
        <v>3949.5000000000009</v>
      </c>
      <c r="L71" s="38">
        <v>4053.3500000000017</v>
      </c>
      <c r="M71" s="28">
        <v>3845.65</v>
      </c>
      <c r="N71" s="28">
        <v>3674.7</v>
      </c>
      <c r="O71" s="39">
        <v>539875</v>
      </c>
      <c r="P71" s="40">
        <v>-7.5952075310226783E-2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370.35</v>
      </c>
      <c r="F72" s="37">
        <v>366.43333333333339</v>
      </c>
      <c r="G72" s="38">
        <v>360.76666666666677</v>
      </c>
      <c r="H72" s="38">
        <v>351.18333333333339</v>
      </c>
      <c r="I72" s="38">
        <v>345.51666666666677</v>
      </c>
      <c r="J72" s="38">
        <v>376.01666666666677</v>
      </c>
      <c r="K72" s="38">
        <v>381.68333333333339</v>
      </c>
      <c r="L72" s="38">
        <v>391.26666666666677</v>
      </c>
      <c r="M72" s="28">
        <v>372.1</v>
      </c>
      <c r="N72" s="28">
        <v>356.85</v>
      </c>
      <c r="O72" s="39">
        <v>45053250</v>
      </c>
      <c r="P72" s="40">
        <v>-2.0624103299856526E-2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4252.3999999999996</v>
      </c>
      <c r="F73" s="37">
        <v>4294.9333333333334</v>
      </c>
      <c r="G73" s="38">
        <v>4195.2166666666672</v>
      </c>
      <c r="H73" s="38">
        <v>4138.0333333333338</v>
      </c>
      <c r="I73" s="38">
        <v>4038.3166666666675</v>
      </c>
      <c r="J73" s="38">
        <v>4352.1166666666668</v>
      </c>
      <c r="K73" s="38">
        <v>4451.8333333333321</v>
      </c>
      <c r="L73" s="38">
        <v>4509.0166666666664</v>
      </c>
      <c r="M73" s="28">
        <v>4394.6499999999996</v>
      </c>
      <c r="N73" s="28">
        <v>4237.75</v>
      </c>
      <c r="O73" s="39">
        <v>2451375</v>
      </c>
      <c r="P73" s="40">
        <v>3.1397917324076999E-2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3169.25</v>
      </c>
      <c r="F74" s="37">
        <v>3170.1333333333332</v>
      </c>
      <c r="G74" s="38">
        <v>3102.9666666666662</v>
      </c>
      <c r="H74" s="38">
        <v>3036.6833333333329</v>
      </c>
      <c r="I74" s="38">
        <v>2969.516666666666</v>
      </c>
      <c r="J74" s="38">
        <v>3236.4166666666665</v>
      </c>
      <c r="K74" s="38">
        <v>3303.5833333333335</v>
      </c>
      <c r="L74" s="38">
        <v>3369.8666666666668</v>
      </c>
      <c r="M74" s="28">
        <v>3237.3</v>
      </c>
      <c r="N74" s="28">
        <v>3103.85</v>
      </c>
      <c r="O74" s="39">
        <v>2849000</v>
      </c>
      <c r="P74" s="40">
        <v>-5.3598418788512965E-2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2104.5500000000002</v>
      </c>
      <c r="F75" s="37">
        <v>2075.4</v>
      </c>
      <c r="G75" s="38">
        <v>2030.8000000000002</v>
      </c>
      <c r="H75" s="38">
        <v>1957.0500000000002</v>
      </c>
      <c r="I75" s="38">
        <v>1912.4500000000003</v>
      </c>
      <c r="J75" s="38">
        <v>2149.15</v>
      </c>
      <c r="K75" s="38">
        <v>2193.7499999999995</v>
      </c>
      <c r="L75" s="38">
        <v>2267.5</v>
      </c>
      <c r="M75" s="28">
        <v>2120</v>
      </c>
      <c r="N75" s="28">
        <v>2001.65</v>
      </c>
      <c r="O75" s="39">
        <v>1061775</v>
      </c>
      <c r="P75" s="40">
        <v>-7.6536713704855291E-2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180.55</v>
      </c>
      <c r="F76" s="37">
        <v>179.23333333333335</v>
      </c>
      <c r="G76" s="38">
        <v>176.76666666666671</v>
      </c>
      <c r="H76" s="38">
        <v>172.98333333333335</v>
      </c>
      <c r="I76" s="38">
        <v>170.51666666666671</v>
      </c>
      <c r="J76" s="38">
        <v>183.01666666666671</v>
      </c>
      <c r="K76" s="38">
        <v>185.48333333333335</v>
      </c>
      <c r="L76" s="38">
        <v>189.26666666666671</v>
      </c>
      <c r="M76" s="28">
        <v>181.7</v>
      </c>
      <c r="N76" s="28">
        <v>175.45</v>
      </c>
      <c r="O76" s="39">
        <v>26017200</v>
      </c>
      <c r="P76" s="40">
        <v>-4.1766109785202864E-2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130.19999999999999</v>
      </c>
      <c r="F77" s="37">
        <v>127.63333333333333</v>
      </c>
      <c r="G77" s="38">
        <v>123.56666666666666</v>
      </c>
      <c r="H77" s="38">
        <v>116.93333333333334</v>
      </c>
      <c r="I77" s="38">
        <v>112.86666666666667</v>
      </c>
      <c r="J77" s="38">
        <v>134.26666666666665</v>
      </c>
      <c r="K77" s="38">
        <v>138.33333333333331</v>
      </c>
      <c r="L77" s="38">
        <v>144.96666666666664</v>
      </c>
      <c r="M77" s="28">
        <v>131.69999999999999</v>
      </c>
      <c r="N77" s="28">
        <v>121</v>
      </c>
      <c r="O77" s="39">
        <v>81275000</v>
      </c>
      <c r="P77" s="40">
        <v>4.2588672952344302E-2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101.35</v>
      </c>
      <c r="F78" s="37">
        <v>100.13333333333333</v>
      </c>
      <c r="G78" s="38">
        <v>98.566666666666649</v>
      </c>
      <c r="H78" s="38">
        <v>95.783333333333317</v>
      </c>
      <c r="I78" s="38">
        <v>94.21666666666664</v>
      </c>
      <c r="J78" s="38">
        <v>102.91666666666666</v>
      </c>
      <c r="K78" s="38">
        <v>104.48333333333332</v>
      </c>
      <c r="L78" s="38">
        <v>107.26666666666667</v>
      </c>
      <c r="M78" s="28">
        <v>101.7</v>
      </c>
      <c r="N78" s="28">
        <v>97.35</v>
      </c>
      <c r="O78" s="39">
        <v>17513600</v>
      </c>
      <c r="P78" s="40">
        <v>-0.14734177215189873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94.35</v>
      </c>
      <c r="F79" s="37">
        <v>93.3</v>
      </c>
      <c r="G79" s="38">
        <v>91.949999999999989</v>
      </c>
      <c r="H79" s="38">
        <v>89.55</v>
      </c>
      <c r="I79" s="38">
        <v>88.199999999999989</v>
      </c>
      <c r="J79" s="38">
        <v>95.699999999999989</v>
      </c>
      <c r="K79" s="38">
        <v>97.049999999999983</v>
      </c>
      <c r="L79" s="38">
        <v>99.449999999999989</v>
      </c>
      <c r="M79" s="28">
        <v>94.65</v>
      </c>
      <c r="N79" s="28">
        <v>90.9</v>
      </c>
      <c r="O79" s="39">
        <v>59639700</v>
      </c>
      <c r="P79" s="40">
        <v>-0.10651130911583276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425.55</v>
      </c>
      <c r="F80" s="37">
        <v>425.34999999999997</v>
      </c>
      <c r="G80" s="38">
        <v>418.69999999999993</v>
      </c>
      <c r="H80" s="38">
        <v>411.84999999999997</v>
      </c>
      <c r="I80" s="38">
        <v>405.19999999999993</v>
      </c>
      <c r="J80" s="38">
        <v>432.19999999999993</v>
      </c>
      <c r="K80" s="38">
        <v>438.84999999999991</v>
      </c>
      <c r="L80" s="38">
        <v>445.69999999999993</v>
      </c>
      <c r="M80" s="28">
        <v>432</v>
      </c>
      <c r="N80" s="28">
        <v>418.5</v>
      </c>
      <c r="O80" s="39">
        <v>5605850</v>
      </c>
      <c r="P80" s="40">
        <v>-3.1896797368125653E-2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38.75</v>
      </c>
      <c r="F81" s="37">
        <v>38.316666666666663</v>
      </c>
      <c r="G81" s="38">
        <v>37.583333333333329</v>
      </c>
      <c r="H81" s="38">
        <v>36.416666666666664</v>
      </c>
      <c r="I81" s="38">
        <v>35.68333333333333</v>
      </c>
      <c r="J81" s="38">
        <v>39.483333333333327</v>
      </c>
      <c r="K81" s="38">
        <v>40.216666666666661</v>
      </c>
      <c r="L81" s="38">
        <v>41.383333333333326</v>
      </c>
      <c r="M81" s="28">
        <v>39.049999999999997</v>
      </c>
      <c r="N81" s="28">
        <v>37.15</v>
      </c>
      <c r="O81" s="39">
        <v>159322500</v>
      </c>
      <c r="P81" s="40">
        <v>4.5396510143282734E-3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530.6</v>
      </c>
      <c r="F82" s="37">
        <v>528.58333333333337</v>
      </c>
      <c r="G82" s="38">
        <v>519.2166666666667</v>
      </c>
      <c r="H82" s="38">
        <v>507.83333333333337</v>
      </c>
      <c r="I82" s="38">
        <v>498.4666666666667</v>
      </c>
      <c r="J82" s="38">
        <v>539.9666666666667</v>
      </c>
      <c r="K82" s="38">
        <v>549.33333333333326</v>
      </c>
      <c r="L82" s="38">
        <v>560.7166666666667</v>
      </c>
      <c r="M82" s="28">
        <v>537.95000000000005</v>
      </c>
      <c r="N82" s="28">
        <v>517.20000000000005</v>
      </c>
      <c r="O82" s="39">
        <v>6360900</v>
      </c>
      <c r="P82" s="40">
        <v>1.1786600496277916E-2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882.6</v>
      </c>
      <c r="F83" s="37">
        <v>878.98333333333323</v>
      </c>
      <c r="G83" s="38">
        <v>868.41666666666652</v>
      </c>
      <c r="H83" s="38">
        <v>854.23333333333323</v>
      </c>
      <c r="I83" s="38">
        <v>843.66666666666652</v>
      </c>
      <c r="J83" s="38">
        <v>893.16666666666652</v>
      </c>
      <c r="K83" s="38">
        <v>903.73333333333335</v>
      </c>
      <c r="L83" s="38">
        <v>917.91666666666652</v>
      </c>
      <c r="M83" s="28">
        <v>889.55</v>
      </c>
      <c r="N83" s="28">
        <v>864.8</v>
      </c>
      <c r="O83" s="39">
        <v>5028000</v>
      </c>
      <c r="P83" s="40">
        <v>-1.4504116032928263E-2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1206.05</v>
      </c>
      <c r="F84" s="37">
        <v>1194.7166666666667</v>
      </c>
      <c r="G84" s="38">
        <v>1178.4333333333334</v>
      </c>
      <c r="H84" s="38">
        <v>1150.8166666666666</v>
      </c>
      <c r="I84" s="38">
        <v>1134.5333333333333</v>
      </c>
      <c r="J84" s="38">
        <v>1222.3333333333335</v>
      </c>
      <c r="K84" s="38">
        <v>1238.6166666666668</v>
      </c>
      <c r="L84" s="38">
        <v>1266.2333333333336</v>
      </c>
      <c r="M84" s="28">
        <v>1211</v>
      </c>
      <c r="N84" s="28">
        <v>1167.0999999999999</v>
      </c>
      <c r="O84" s="39">
        <v>4121225</v>
      </c>
      <c r="P84" s="40">
        <v>-6.2572715161525617E-3</v>
      </c>
    </row>
    <row r="85" spans="1:16" ht="12.75" customHeight="1">
      <c r="A85" s="28">
        <v>75</v>
      </c>
      <c r="B85" s="29" t="s">
        <v>47</v>
      </c>
      <c r="C85" s="214" t="s">
        <v>109</v>
      </c>
      <c r="D85" s="31">
        <v>44924</v>
      </c>
      <c r="E85" s="37">
        <v>329.45</v>
      </c>
      <c r="F85" s="37">
        <v>328.5333333333333</v>
      </c>
      <c r="G85" s="38">
        <v>324.21666666666658</v>
      </c>
      <c r="H85" s="38">
        <v>318.98333333333329</v>
      </c>
      <c r="I85" s="38">
        <v>314.66666666666657</v>
      </c>
      <c r="J85" s="38">
        <v>333.76666666666659</v>
      </c>
      <c r="K85" s="38">
        <v>338.08333333333331</v>
      </c>
      <c r="L85" s="38">
        <v>343.31666666666661</v>
      </c>
      <c r="M85" s="28">
        <v>332.85</v>
      </c>
      <c r="N85" s="28">
        <v>323.3</v>
      </c>
      <c r="O85" s="39">
        <v>7666000</v>
      </c>
      <c r="P85" s="40">
        <v>4.7182175622542599E-3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1731.2</v>
      </c>
      <c r="F86" s="37">
        <v>1724.3333333333333</v>
      </c>
      <c r="G86" s="38">
        <v>1706.8666666666666</v>
      </c>
      <c r="H86" s="38">
        <v>1682.5333333333333</v>
      </c>
      <c r="I86" s="38">
        <v>1665.0666666666666</v>
      </c>
      <c r="J86" s="38">
        <v>1748.6666666666665</v>
      </c>
      <c r="K86" s="38">
        <v>1766.1333333333332</v>
      </c>
      <c r="L86" s="38">
        <v>1790.4666666666665</v>
      </c>
      <c r="M86" s="28">
        <v>1741.8</v>
      </c>
      <c r="N86" s="28">
        <v>1700</v>
      </c>
      <c r="O86" s="39">
        <v>7898300</v>
      </c>
      <c r="P86" s="40">
        <v>-1.2026458208057727E-4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479.35</v>
      </c>
      <c r="F87" s="37">
        <v>475.66666666666669</v>
      </c>
      <c r="G87" s="38">
        <v>466.78333333333336</v>
      </c>
      <c r="H87" s="38">
        <v>454.2166666666667</v>
      </c>
      <c r="I87" s="38">
        <v>445.33333333333337</v>
      </c>
      <c r="J87" s="38">
        <v>488.23333333333335</v>
      </c>
      <c r="K87" s="38">
        <v>497.11666666666667</v>
      </c>
      <c r="L87" s="38">
        <v>509.68333333333334</v>
      </c>
      <c r="M87" s="28">
        <v>484.55</v>
      </c>
      <c r="N87" s="28">
        <v>463.1</v>
      </c>
      <c r="O87" s="39">
        <v>4857500</v>
      </c>
      <c r="P87" s="40">
        <v>4.1343669250645991E-3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2526.25</v>
      </c>
      <c r="F88" s="37">
        <v>2496.4666666666667</v>
      </c>
      <c r="G88" s="38">
        <v>2450.7833333333333</v>
      </c>
      <c r="H88" s="38">
        <v>2375.3166666666666</v>
      </c>
      <c r="I88" s="38">
        <v>2329.6333333333332</v>
      </c>
      <c r="J88" s="38">
        <v>2571.9333333333334</v>
      </c>
      <c r="K88" s="38">
        <v>2617.6166666666668</v>
      </c>
      <c r="L88" s="38">
        <v>2693.0833333333335</v>
      </c>
      <c r="M88" s="28">
        <v>2542.15</v>
      </c>
      <c r="N88" s="28">
        <v>2421</v>
      </c>
      <c r="O88" s="39">
        <v>3408325</v>
      </c>
      <c r="P88" s="40">
        <v>-3.9942255554381891E-2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1113.05</v>
      </c>
      <c r="F89" s="37">
        <v>1108.8999999999999</v>
      </c>
      <c r="G89" s="38">
        <v>1097.1499999999996</v>
      </c>
      <c r="H89" s="38">
        <v>1081.2499999999998</v>
      </c>
      <c r="I89" s="38">
        <v>1069.4999999999995</v>
      </c>
      <c r="J89" s="38">
        <v>1124.7999999999997</v>
      </c>
      <c r="K89" s="38">
        <v>1136.5500000000002</v>
      </c>
      <c r="L89" s="38">
        <v>1152.4499999999998</v>
      </c>
      <c r="M89" s="28">
        <v>1120.6500000000001</v>
      </c>
      <c r="N89" s="28">
        <v>1093</v>
      </c>
      <c r="O89" s="39">
        <v>5146500</v>
      </c>
      <c r="P89" s="40">
        <v>-9.7143967359626974E-5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1032.4000000000001</v>
      </c>
      <c r="F90" s="37">
        <v>1035.05</v>
      </c>
      <c r="G90" s="38">
        <v>1027.3499999999999</v>
      </c>
      <c r="H90" s="38">
        <v>1022.3</v>
      </c>
      <c r="I90" s="38">
        <v>1014.5999999999999</v>
      </c>
      <c r="J90" s="38">
        <v>1040.0999999999999</v>
      </c>
      <c r="K90" s="38">
        <v>1047.8000000000002</v>
      </c>
      <c r="L90" s="38">
        <v>1052.8499999999999</v>
      </c>
      <c r="M90" s="28">
        <v>1042.75</v>
      </c>
      <c r="N90" s="28">
        <v>1030</v>
      </c>
      <c r="O90" s="39">
        <v>10710700</v>
      </c>
      <c r="P90" s="40">
        <v>-1.0220583478879617E-2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2668.15</v>
      </c>
      <c r="F91" s="37">
        <v>2659.25</v>
      </c>
      <c r="G91" s="38">
        <v>2634.35</v>
      </c>
      <c r="H91" s="38">
        <v>2600.5499999999997</v>
      </c>
      <c r="I91" s="38">
        <v>2575.6499999999996</v>
      </c>
      <c r="J91" s="38">
        <v>2693.05</v>
      </c>
      <c r="K91" s="38">
        <v>2717.95</v>
      </c>
      <c r="L91" s="38">
        <v>2751.7500000000005</v>
      </c>
      <c r="M91" s="28">
        <v>2684.15</v>
      </c>
      <c r="N91" s="28">
        <v>2625.45</v>
      </c>
      <c r="O91" s="39">
        <v>16533900</v>
      </c>
      <c r="P91" s="40">
        <v>1.3982668849925488E-2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2140.75</v>
      </c>
      <c r="F92" s="37">
        <v>2125.25</v>
      </c>
      <c r="G92" s="38">
        <v>2090.0500000000002</v>
      </c>
      <c r="H92" s="38">
        <v>2039.3500000000004</v>
      </c>
      <c r="I92" s="38">
        <v>2004.1500000000005</v>
      </c>
      <c r="J92" s="38">
        <v>2175.9499999999998</v>
      </c>
      <c r="K92" s="38">
        <v>2211.1499999999996</v>
      </c>
      <c r="L92" s="38">
        <v>2261.8499999999995</v>
      </c>
      <c r="M92" s="28">
        <v>2160.4499999999998</v>
      </c>
      <c r="N92" s="28">
        <v>2074.5500000000002</v>
      </c>
      <c r="O92" s="39">
        <v>1609200</v>
      </c>
      <c r="P92" s="40">
        <v>-0.14285714285714285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1628.95</v>
      </c>
      <c r="F93" s="37">
        <v>1618.55</v>
      </c>
      <c r="G93" s="38">
        <v>1600.6499999999999</v>
      </c>
      <c r="H93" s="38">
        <v>1572.35</v>
      </c>
      <c r="I93" s="38">
        <v>1554.4499999999998</v>
      </c>
      <c r="J93" s="38">
        <v>1646.85</v>
      </c>
      <c r="K93" s="38">
        <v>1664.75</v>
      </c>
      <c r="L93" s="38">
        <v>1693.05</v>
      </c>
      <c r="M93" s="28">
        <v>1636.45</v>
      </c>
      <c r="N93" s="28">
        <v>1590.25</v>
      </c>
      <c r="O93" s="39">
        <v>58206500</v>
      </c>
      <c r="P93" s="40">
        <v>-6.2257613176452909E-3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570.29999999999995</v>
      </c>
      <c r="F94" s="37">
        <v>568.46666666666658</v>
      </c>
      <c r="G94" s="38">
        <v>565.13333333333321</v>
      </c>
      <c r="H94" s="38">
        <v>559.96666666666658</v>
      </c>
      <c r="I94" s="38">
        <v>556.63333333333321</v>
      </c>
      <c r="J94" s="38">
        <v>573.63333333333321</v>
      </c>
      <c r="K94" s="38">
        <v>576.96666666666647</v>
      </c>
      <c r="L94" s="38">
        <v>582.13333333333321</v>
      </c>
      <c r="M94" s="28">
        <v>571.79999999999995</v>
      </c>
      <c r="N94" s="28">
        <v>563.29999999999995</v>
      </c>
      <c r="O94" s="39">
        <v>13948000</v>
      </c>
      <c r="P94" s="40">
        <v>-3.8228155339805822E-2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2685.55</v>
      </c>
      <c r="F95" s="37">
        <v>2665.8666666666663</v>
      </c>
      <c r="G95" s="38">
        <v>2634.3833333333328</v>
      </c>
      <c r="H95" s="38">
        <v>2583.2166666666662</v>
      </c>
      <c r="I95" s="38">
        <v>2551.7333333333327</v>
      </c>
      <c r="J95" s="38">
        <v>2717.0333333333328</v>
      </c>
      <c r="K95" s="38">
        <v>2748.5166666666664</v>
      </c>
      <c r="L95" s="38">
        <v>2799.6833333333329</v>
      </c>
      <c r="M95" s="28">
        <v>2697.35</v>
      </c>
      <c r="N95" s="28">
        <v>2614.6999999999998</v>
      </c>
      <c r="O95" s="39">
        <v>2754900</v>
      </c>
      <c r="P95" s="40">
        <v>-3.1941808981657181E-2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442.75</v>
      </c>
      <c r="F96" s="37">
        <v>439.5</v>
      </c>
      <c r="G96" s="38">
        <v>433.6</v>
      </c>
      <c r="H96" s="38">
        <v>424.45000000000005</v>
      </c>
      <c r="I96" s="38">
        <v>418.55000000000007</v>
      </c>
      <c r="J96" s="38">
        <v>448.65</v>
      </c>
      <c r="K96" s="38">
        <v>454.54999999999995</v>
      </c>
      <c r="L96" s="38">
        <v>463.69999999999993</v>
      </c>
      <c r="M96" s="28">
        <v>445.4</v>
      </c>
      <c r="N96" s="28">
        <v>430.35</v>
      </c>
      <c r="O96" s="39">
        <v>19359225</v>
      </c>
      <c r="P96" s="40">
        <v>-2.2265258079853419E-3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104.4</v>
      </c>
      <c r="F97" s="37">
        <v>103.08333333333333</v>
      </c>
      <c r="G97" s="38">
        <v>100.81666666666666</v>
      </c>
      <c r="H97" s="38">
        <v>97.233333333333334</v>
      </c>
      <c r="I97" s="38">
        <v>94.966666666666669</v>
      </c>
      <c r="J97" s="38">
        <v>106.66666666666666</v>
      </c>
      <c r="K97" s="38">
        <v>108.93333333333334</v>
      </c>
      <c r="L97" s="38">
        <v>112.51666666666665</v>
      </c>
      <c r="M97" s="28">
        <v>105.35</v>
      </c>
      <c r="N97" s="28">
        <v>99.5</v>
      </c>
      <c r="O97" s="39">
        <v>20426700</v>
      </c>
      <c r="P97" s="40">
        <v>-3.4759926851051164E-2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230.8</v>
      </c>
      <c r="F98" s="37">
        <v>229.5</v>
      </c>
      <c r="G98" s="38">
        <v>226.3</v>
      </c>
      <c r="H98" s="38">
        <v>221.8</v>
      </c>
      <c r="I98" s="38">
        <v>218.60000000000002</v>
      </c>
      <c r="J98" s="38">
        <v>234</v>
      </c>
      <c r="K98" s="38">
        <v>237.2</v>
      </c>
      <c r="L98" s="38">
        <v>241.7</v>
      </c>
      <c r="M98" s="28">
        <v>232.7</v>
      </c>
      <c r="N98" s="28">
        <v>225</v>
      </c>
      <c r="O98" s="39">
        <v>21875400</v>
      </c>
      <c r="P98" s="40">
        <v>-4.4124587069372348E-2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2620.85</v>
      </c>
      <c r="F99" s="37">
        <v>2630.8833333333337</v>
      </c>
      <c r="G99" s="38">
        <v>2605.7666666666673</v>
      </c>
      <c r="H99" s="38">
        <v>2590.6833333333338</v>
      </c>
      <c r="I99" s="38">
        <v>2565.5666666666675</v>
      </c>
      <c r="J99" s="38">
        <v>2645.9666666666672</v>
      </c>
      <c r="K99" s="38">
        <v>2671.083333333333</v>
      </c>
      <c r="L99" s="38">
        <v>2686.166666666667</v>
      </c>
      <c r="M99" s="28">
        <v>2656</v>
      </c>
      <c r="N99" s="28">
        <v>2615.8000000000002</v>
      </c>
      <c r="O99" s="39">
        <v>7419600</v>
      </c>
      <c r="P99" s="40">
        <v>6.1020258725896998E-3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40891.449999999997</v>
      </c>
      <c r="F100" s="37">
        <v>40838.083333333328</v>
      </c>
      <c r="G100" s="38">
        <v>40322.816666666658</v>
      </c>
      <c r="H100" s="38">
        <v>39754.183333333327</v>
      </c>
      <c r="I100" s="38">
        <v>39238.916666666657</v>
      </c>
      <c r="J100" s="38">
        <v>41406.71666666666</v>
      </c>
      <c r="K100" s="38">
        <v>41921.983333333323</v>
      </c>
      <c r="L100" s="38">
        <v>42490.616666666661</v>
      </c>
      <c r="M100" s="28">
        <v>41353.35</v>
      </c>
      <c r="N100" s="28">
        <v>40269.449999999997</v>
      </c>
      <c r="O100" s="39">
        <v>40515</v>
      </c>
      <c r="P100" s="40">
        <v>2.0786092214663644E-2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140.30000000000001</v>
      </c>
      <c r="F101" s="37">
        <v>137.13333333333333</v>
      </c>
      <c r="G101" s="38">
        <v>132.66666666666666</v>
      </c>
      <c r="H101" s="38">
        <v>125.03333333333333</v>
      </c>
      <c r="I101" s="38">
        <v>120.56666666666666</v>
      </c>
      <c r="J101" s="38">
        <v>144.76666666666665</v>
      </c>
      <c r="K101" s="38">
        <v>149.23333333333335</v>
      </c>
      <c r="L101" s="38">
        <v>156.86666666666665</v>
      </c>
      <c r="M101" s="28">
        <v>141.6</v>
      </c>
      <c r="N101" s="28">
        <v>129.5</v>
      </c>
      <c r="O101" s="39">
        <v>41144000</v>
      </c>
      <c r="P101" s="40">
        <v>-1.8417787956866112E-2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894.55</v>
      </c>
      <c r="F102" s="37">
        <v>890.18333333333339</v>
      </c>
      <c r="G102" s="38">
        <v>882.41666666666674</v>
      </c>
      <c r="H102" s="38">
        <v>870.2833333333333</v>
      </c>
      <c r="I102" s="38">
        <v>862.51666666666665</v>
      </c>
      <c r="J102" s="38">
        <v>902.31666666666683</v>
      </c>
      <c r="K102" s="38">
        <v>910.08333333333348</v>
      </c>
      <c r="L102" s="38">
        <v>922.21666666666692</v>
      </c>
      <c r="M102" s="28">
        <v>897.95</v>
      </c>
      <c r="N102" s="28">
        <v>878.05</v>
      </c>
      <c r="O102" s="39">
        <v>71031325</v>
      </c>
      <c r="P102" s="40">
        <v>-1.0356717045392403E-2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1242.4000000000001</v>
      </c>
      <c r="F103" s="37">
        <v>1239.4666666666667</v>
      </c>
      <c r="G103" s="38">
        <v>1226.0333333333333</v>
      </c>
      <c r="H103" s="38">
        <v>1209.6666666666665</v>
      </c>
      <c r="I103" s="38">
        <v>1196.2333333333331</v>
      </c>
      <c r="J103" s="38">
        <v>1255.8333333333335</v>
      </c>
      <c r="K103" s="38">
        <v>1269.2666666666669</v>
      </c>
      <c r="L103" s="38">
        <v>1285.6333333333337</v>
      </c>
      <c r="M103" s="28">
        <v>1252.9000000000001</v>
      </c>
      <c r="N103" s="28">
        <v>1223.0999999999999</v>
      </c>
      <c r="O103" s="39">
        <v>3145000</v>
      </c>
      <c r="P103" s="40">
        <v>2.302587024244887E-3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446.05</v>
      </c>
      <c r="F104" s="37">
        <v>443.8</v>
      </c>
      <c r="G104" s="38">
        <v>440.65000000000003</v>
      </c>
      <c r="H104" s="38">
        <v>435.25</v>
      </c>
      <c r="I104" s="38">
        <v>432.1</v>
      </c>
      <c r="J104" s="38">
        <v>449.20000000000005</v>
      </c>
      <c r="K104" s="38">
        <v>452.35</v>
      </c>
      <c r="L104" s="38">
        <v>457.75000000000006</v>
      </c>
      <c r="M104" s="28">
        <v>446.95</v>
      </c>
      <c r="N104" s="28">
        <v>438.4</v>
      </c>
      <c r="O104" s="39">
        <v>19495500</v>
      </c>
      <c r="P104" s="40">
        <v>1.3868556899607057E-3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7.85</v>
      </c>
      <c r="F105" s="37">
        <v>7.8166666666666673</v>
      </c>
      <c r="G105" s="38">
        <v>7.6833333333333345</v>
      </c>
      <c r="H105" s="38">
        <v>7.5166666666666675</v>
      </c>
      <c r="I105" s="38">
        <v>7.3833333333333346</v>
      </c>
      <c r="J105" s="38">
        <v>7.9833333333333343</v>
      </c>
      <c r="K105" s="38">
        <v>8.1166666666666671</v>
      </c>
      <c r="L105" s="38">
        <v>8.283333333333335</v>
      </c>
      <c r="M105" s="28">
        <v>7.95</v>
      </c>
      <c r="N105" s="28">
        <v>7.65</v>
      </c>
      <c r="O105" s="39">
        <v>658140000</v>
      </c>
      <c r="P105" s="40">
        <v>-2.2051175369253172E-2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77.25</v>
      </c>
      <c r="F106" s="37">
        <v>76.216666666666654</v>
      </c>
      <c r="G106" s="38">
        <v>74.483333333333306</v>
      </c>
      <c r="H106" s="38">
        <v>71.716666666666654</v>
      </c>
      <c r="I106" s="38">
        <v>69.983333333333306</v>
      </c>
      <c r="J106" s="38">
        <v>78.983333333333306</v>
      </c>
      <c r="K106" s="38">
        <v>80.716666666666654</v>
      </c>
      <c r="L106" s="38">
        <v>83.483333333333306</v>
      </c>
      <c r="M106" s="28">
        <v>77.95</v>
      </c>
      <c r="N106" s="28">
        <v>73.45</v>
      </c>
      <c r="O106" s="39">
        <v>113280000</v>
      </c>
      <c r="P106" s="40">
        <v>1.1699562382781102E-2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55.7</v>
      </c>
      <c r="F107" s="37">
        <v>54.733333333333327</v>
      </c>
      <c r="G107" s="38">
        <v>53.316666666666656</v>
      </c>
      <c r="H107" s="38">
        <v>50.93333333333333</v>
      </c>
      <c r="I107" s="38">
        <v>49.516666666666659</v>
      </c>
      <c r="J107" s="38">
        <v>57.116666666666653</v>
      </c>
      <c r="K107" s="38">
        <v>58.533333333333324</v>
      </c>
      <c r="L107" s="38">
        <v>60.91666666666665</v>
      </c>
      <c r="M107" s="28">
        <v>56.15</v>
      </c>
      <c r="N107" s="28">
        <v>52.35</v>
      </c>
      <c r="O107" s="39">
        <v>187845000</v>
      </c>
      <c r="P107" s="40">
        <v>-7.9935346410991107E-2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136.65</v>
      </c>
      <c r="F108" s="37">
        <v>134.26666666666668</v>
      </c>
      <c r="G108" s="38">
        <v>131.58333333333337</v>
      </c>
      <c r="H108" s="38">
        <v>126.51666666666668</v>
      </c>
      <c r="I108" s="38">
        <v>123.83333333333337</v>
      </c>
      <c r="J108" s="38">
        <v>139.33333333333337</v>
      </c>
      <c r="K108" s="38">
        <v>142.01666666666671</v>
      </c>
      <c r="L108" s="38">
        <v>147.08333333333337</v>
      </c>
      <c r="M108" s="28">
        <v>136.94999999999999</v>
      </c>
      <c r="N108" s="28">
        <v>129.19999999999999</v>
      </c>
      <c r="O108" s="39">
        <v>52702500</v>
      </c>
      <c r="P108" s="40">
        <v>-8.3892836190600353E-2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412.6</v>
      </c>
      <c r="F109" s="37">
        <v>408.35000000000008</v>
      </c>
      <c r="G109" s="38">
        <v>402.15000000000015</v>
      </c>
      <c r="H109" s="38">
        <v>391.70000000000005</v>
      </c>
      <c r="I109" s="38">
        <v>385.50000000000011</v>
      </c>
      <c r="J109" s="38">
        <v>418.80000000000018</v>
      </c>
      <c r="K109" s="38">
        <v>425.00000000000011</v>
      </c>
      <c r="L109" s="38">
        <v>435.45000000000022</v>
      </c>
      <c r="M109" s="28">
        <v>414.55</v>
      </c>
      <c r="N109" s="28">
        <v>397.9</v>
      </c>
      <c r="O109" s="39">
        <v>8824750</v>
      </c>
      <c r="P109" s="40">
        <v>-1.7602938925455381E-2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313.7</v>
      </c>
      <c r="F110" s="37">
        <v>308.4666666666667</v>
      </c>
      <c r="G110" s="38">
        <v>301.68333333333339</v>
      </c>
      <c r="H110" s="38">
        <v>289.66666666666669</v>
      </c>
      <c r="I110" s="38">
        <v>282.88333333333338</v>
      </c>
      <c r="J110" s="38">
        <v>320.48333333333341</v>
      </c>
      <c r="K110" s="38">
        <v>327.26666666666671</v>
      </c>
      <c r="L110" s="38">
        <v>339.28333333333342</v>
      </c>
      <c r="M110" s="28">
        <v>315.25</v>
      </c>
      <c r="N110" s="28">
        <v>296.45</v>
      </c>
      <c r="O110" s="39">
        <v>31540948</v>
      </c>
      <c r="P110" s="40">
        <v>-5.127873796071606E-2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208.15</v>
      </c>
      <c r="F111" s="37">
        <v>206.01666666666665</v>
      </c>
      <c r="G111" s="38">
        <v>199.6333333333333</v>
      </c>
      <c r="H111" s="38">
        <v>191.11666666666665</v>
      </c>
      <c r="I111" s="38">
        <v>184.73333333333329</v>
      </c>
      <c r="J111" s="38">
        <v>214.5333333333333</v>
      </c>
      <c r="K111" s="38">
        <v>220.91666666666663</v>
      </c>
      <c r="L111" s="38">
        <v>229.43333333333331</v>
      </c>
      <c r="M111" s="28">
        <v>212.4</v>
      </c>
      <c r="N111" s="28">
        <v>197.5</v>
      </c>
      <c r="O111" s="39">
        <v>15776000</v>
      </c>
      <c r="P111" s="40">
        <v>-3.8869257950530034E-2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4218.3999999999996</v>
      </c>
      <c r="F112" s="37">
        <v>4179.9333333333334</v>
      </c>
      <c r="G112" s="38">
        <v>4118.4666666666672</v>
      </c>
      <c r="H112" s="38">
        <v>4018.5333333333338</v>
      </c>
      <c r="I112" s="38">
        <v>3957.0666666666675</v>
      </c>
      <c r="J112" s="38">
        <v>4279.8666666666668</v>
      </c>
      <c r="K112" s="38">
        <v>4341.3333333333321</v>
      </c>
      <c r="L112" s="38">
        <v>4441.2666666666664</v>
      </c>
      <c r="M112" s="28">
        <v>4241.3999999999996</v>
      </c>
      <c r="N112" s="28">
        <v>4080</v>
      </c>
      <c r="O112" s="39">
        <v>305850</v>
      </c>
      <c r="P112" s="40">
        <v>-2.1123379740758522E-2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1958.75</v>
      </c>
      <c r="F113" s="37">
        <v>1941.0833333333333</v>
      </c>
      <c r="G113" s="38">
        <v>1917.1666666666665</v>
      </c>
      <c r="H113" s="38">
        <v>1875.5833333333333</v>
      </c>
      <c r="I113" s="38">
        <v>1851.6666666666665</v>
      </c>
      <c r="J113" s="38">
        <v>1982.6666666666665</v>
      </c>
      <c r="K113" s="38">
        <v>2006.583333333333</v>
      </c>
      <c r="L113" s="38">
        <v>2048.1666666666665</v>
      </c>
      <c r="M113" s="28">
        <v>1965</v>
      </c>
      <c r="N113" s="28">
        <v>1899.5</v>
      </c>
      <c r="O113" s="39">
        <v>3242400</v>
      </c>
      <c r="P113" s="40">
        <v>4.4251207729468597E-2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1196.75</v>
      </c>
      <c r="F114" s="37">
        <v>1182.6666666666667</v>
      </c>
      <c r="G114" s="38">
        <v>1157.6833333333334</v>
      </c>
      <c r="H114" s="38">
        <v>1118.6166666666666</v>
      </c>
      <c r="I114" s="38">
        <v>1093.6333333333332</v>
      </c>
      <c r="J114" s="38">
        <v>1221.7333333333336</v>
      </c>
      <c r="K114" s="38">
        <v>1246.7166666666667</v>
      </c>
      <c r="L114" s="38">
        <v>1285.7833333333338</v>
      </c>
      <c r="M114" s="28">
        <v>1207.6500000000001</v>
      </c>
      <c r="N114" s="28">
        <v>1143.5999999999999</v>
      </c>
      <c r="O114" s="39">
        <v>25761150</v>
      </c>
      <c r="P114" s="40">
        <v>-1.3305985970113239E-2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191.45</v>
      </c>
      <c r="F115" s="37">
        <v>191.58333333333334</v>
      </c>
      <c r="G115" s="38">
        <v>188.9666666666667</v>
      </c>
      <c r="H115" s="38">
        <v>186.48333333333335</v>
      </c>
      <c r="I115" s="38">
        <v>183.8666666666667</v>
      </c>
      <c r="J115" s="38">
        <v>194.06666666666669</v>
      </c>
      <c r="K115" s="38">
        <v>196.68333333333331</v>
      </c>
      <c r="L115" s="38">
        <v>199.16666666666669</v>
      </c>
      <c r="M115" s="28">
        <v>194.2</v>
      </c>
      <c r="N115" s="28">
        <v>189.1</v>
      </c>
      <c r="O115" s="39">
        <v>14341600</v>
      </c>
      <c r="P115" s="40">
        <v>-5.0505050505050509E-3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1505.55</v>
      </c>
      <c r="F116" s="37">
        <v>1506.9666666666665</v>
      </c>
      <c r="G116" s="38">
        <v>1500.333333333333</v>
      </c>
      <c r="H116" s="38">
        <v>1495.1166666666666</v>
      </c>
      <c r="I116" s="38">
        <v>1488.4833333333331</v>
      </c>
      <c r="J116" s="38">
        <v>1512.1833333333329</v>
      </c>
      <c r="K116" s="38">
        <v>1518.8166666666666</v>
      </c>
      <c r="L116" s="38">
        <v>1524.0333333333328</v>
      </c>
      <c r="M116" s="28">
        <v>1513.6</v>
      </c>
      <c r="N116" s="28">
        <v>1501.75</v>
      </c>
      <c r="O116" s="39">
        <v>30910900</v>
      </c>
      <c r="P116" s="40">
        <v>-3.1076129307291325E-2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437.05</v>
      </c>
      <c r="F117" s="37">
        <v>434.16666666666669</v>
      </c>
      <c r="G117" s="38">
        <v>425.33333333333337</v>
      </c>
      <c r="H117" s="38">
        <v>413.61666666666667</v>
      </c>
      <c r="I117" s="38">
        <v>404.78333333333336</v>
      </c>
      <c r="J117" s="38">
        <v>445.88333333333338</v>
      </c>
      <c r="K117" s="38">
        <v>454.71666666666675</v>
      </c>
      <c r="L117" s="38">
        <v>466.43333333333339</v>
      </c>
      <c r="M117" s="28">
        <v>443</v>
      </c>
      <c r="N117" s="28">
        <v>422.45</v>
      </c>
      <c r="O117" s="39">
        <v>4888250</v>
      </c>
      <c r="P117" s="40">
        <v>-6.3867477378273571E-2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74.45</v>
      </c>
      <c r="F118" s="37">
        <v>73.88333333333334</v>
      </c>
      <c r="G118" s="38">
        <v>73.166666666666686</v>
      </c>
      <c r="H118" s="38">
        <v>71.88333333333334</v>
      </c>
      <c r="I118" s="38">
        <v>71.166666666666686</v>
      </c>
      <c r="J118" s="38">
        <v>75.166666666666686</v>
      </c>
      <c r="K118" s="38">
        <v>75.883333333333354</v>
      </c>
      <c r="L118" s="38">
        <v>77.166666666666686</v>
      </c>
      <c r="M118" s="28">
        <v>74.599999999999994</v>
      </c>
      <c r="N118" s="28">
        <v>72.599999999999994</v>
      </c>
      <c r="O118" s="39">
        <v>82270500</v>
      </c>
      <c r="P118" s="40">
        <v>-2.145425026093007E-2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847.7</v>
      </c>
      <c r="F119" s="37">
        <v>854.11666666666679</v>
      </c>
      <c r="G119" s="38">
        <v>838.13333333333355</v>
      </c>
      <c r="H119" s="38">
        <v>828.56666666666672</v>
      </c>
      <c r="I119" s="38">
        <v>812.58333333333348</v>
      </c>
      <c r="J119" s="38">
        <v>863.68333333333362</v>
      </c>
      <c r="K119" s="38">
        <v>879.66666666666674</v>
      </c>
      <c r="L119" s="38">
        <v>889.23333333333369</v>
      </c>
      <c r="M119" s="28">
        <v>870.1</v>
      </c>
      <c r="N119" s="28">
        <v>844.55</v>
      </c>
      <c r="O119" s="39">
        <v>2277600</v>
      </c>
      <c r="P119" s="40">
        <v>0.13398058252427184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624.1</v>
      </c>
      <c r="F120" s="37">
        <v>621.03333333333342</v>
      </c>
      <c r="G120" s="38">
        <v>610.51666666666688</v>
      </c>
      <c r="H120" s="38">
        <v>596.93333333333351</v>
      </c>
      <c r="I120" s="38">
        <v>586.41666666666697</v>
      </c>
      <c r="J120" s="38">
        <v>634.61666666666679</v>
      </c>
      <c r="K120" s="38">
        <v>645.13333333333344</v>
      </c>
      <c r="L120" s="38">
        <v>658.7166666666667</v>
      </c>
      <c r="M120" s="28">
        <v>631.54999999999995</v>
      </c>
      <c r="N120" s="28">
        <v>607.45000000000005</v>
      </c>
      <c r="O120" s="39">
        <v>18638375</v>
      </c>
      <c r="P120" s="40">
        <v>-3.5935732066078301E-2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334.15</v>
      </c>
      <c r="F121" s="37">
        <v>331.56666666666666</v>
      </c>
      <c r="G121" s="38">
        <v>328.48333333333335</v>
      </c>
      <c r="H121" s="38">
        <v>322.81666666666666</v>
      </c>
      <c r="I121" s="38">
        <v>319.73333333333335</v>
      </c>
      <c r="J121" s="38">
        <v>337.23333333333335</v>
      </c>
      <c r="K121" s="38">
        <v>340.31666666666672</v>
      </c>
      <c r="L121" s="38">
        <v>345.98333333333335</v>
      </c>
      <c r="M121" s="28">
        <v>334.65</v>
      </c>
      <c r="N121" s="28">
        <v>325.89999999999998</v>
      </c>
      <c r="O121" s="39">
        <v>74827200</v>
      </c>
      <c r="P121" s="40">
        <v>-5.1691129546904916E-3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529.79999999999995</v>
      </c>
      <c r="F122" s="37">
        <v>531.25</v>
      </c>
      <c r="G122" s="38">
        <v>524.25</v>
      </c>
      <c r="H122" s="38">
        <v>518.70000000000005</v>
      </c>
      <c r="I122" s="38">
        <v>511.70000000000005</v>
      </c>
      <c r="J122" s="38">
        <v>536.79999999999995</v>
      </c>
      <c r="K122" s="38">
        <v>543.79999999999995</v>
      </c>
      <c r="L122" s="38">
        <v>549.34999999999991</v>
      </c>
      <c r="M122" s="28">
        <v>538.25</v>
      </c>
      <c r="N122" s="28">
        <v>525.70000000000005</v>
      </c>
      <c r="O122" s="39">
        <v>21773750</v>
      </c>
      <c r="P122" s="40">
        <v>1.3852511495256388E-2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3036.8</v>
      </c>
      <c r="F123" s="37">
        <v>2997.1666666666665</v>
      </c>
      <c r="G123" s="38">
        <v>2931.6333333333332</v>
      </c>
      <c r="H123" s="38">
        <v>2826.4666666666667</v>
      </c>
      <c r="I123" s="38">
        <v>2760.9333333333334</v>
      </c>
      <c r="J123" s="38">
        <v>3102.333333333333</v>
      </c>
      <c r="K123" s="38">
        <v>3167.8666666666668</v>
      </c>
      <c r="L123" s="38">
        <v>3273.0333333333328</v>
      </c>
      <c r="M123" s="28">
        <v>3062.7</v>
      </c>
      <c r="N123" s="28">
        <v>2892</v>
      </c>
      <c r="O123" s="39">
        <v>561000</v>
      </c>
      <c r="P123" s="40">
        <v>5.6497175141242938E-2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734.7</v>
      </c>
      <c r="F124" s="37">
        <v>732.85</v>
      </c>
      <c r="G124" s="38">
        <v>727</v>
      </c>
      <c r="H124" s="38">
        <v>719.3</v>
      </c>
      <c r="I124" s="38">
        <v>713.44999999999993</v>
      </c>
      <c r="J124" s="38">
        <v>740.55000000000007</v>
      </c>
      <c r="K124" s="38">
        <v>746.4000000000002</v>
      </c>
      <c r="L124" s="38">
        <v>754.10000000000014</v>
      </c>
      <c r="M124" s="28">
        <v>738.7</v>
      </c>
      <c r="N124" s="28">
        <v>725.15</v>
      </c>
      <c r="O124" s="39">
        <v>22640850</v>
      </c>
      <c r="P124" s="40">
        <v>-1.6824950170008207E-2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520.9</v>
      </c>
      <c r="F125" s="37">
        <v>518.16666666666663</v>
      </c>
      <c r="G125" s="38">
        <v>513.5333333333333</v>
      </c>
      <c r="H125" s="38">
        <v>506.16666666666669</v>
      </c>
      <c r="I125" s="38">
        <v>501.53333333333336</v>
      </c>
      <c r="J125" s="38">
        <v>525.5333333333333</v>
      </c>
      <c r="K125" s="38">
        <v>530.16666666666674</v>
      </c>
      <c r="L125" s="38">
        <v>537.53333333333319</v>
      </c>
      <c r="M125" s="28">
        <v>522.79999999999995</v>
      </c>
      <c r="N125" s="28">
        <v>510.8</v>
      </c>
      <c r="O125" s="39">
        <v>16627500</v>
      </c>
      <c r="P125" s="40">
        <v>-1.8012697475269453E-2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1817.25</v>
      </c>
      <c r="F126" s="37">
        <v>1815.25</v>
      </c>
      <c r="G126" s="38">
        <v>1800.5</v>
      </c>
      <c r="H126" s="38">
        <v>1783.75</v>
      </c>
      <c r="I126" s="38">
        <v>1769</v>
      </c>
      <c r="J126" s="38">
        <v>1832</v>
      </c>
      <c r="K126" s="38">
        <v>1846.75</v>
      </c>
      <c r="L126" s="38">
        <v>1863.5</v>
      </c>
      <c r="M126" s="28">
        <v>1830</v>
      </c>
      <c r="N126" s="28">
        <v>1798.5</v>
      </c>
      <c r="O126" s="39">
        <v>32301200</v>
      </c>
      <c r="P126" s="40">
        <v>7.3900207457843509E-2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84.8</v>
      </c>
      <c r="F127" s="37">
        <v>83.933333333333323</v>
      </c>
      <c r="G127" s="38">
        <v>82.46666666666664</v>
      </c>
      <c r="H127" s="38">
        <v>80.133333333333312</v>
      </c>
      <c r="I127" s="38">
        <v>78.666666666666629</v>
      </c>
      <c r="J127" s="38">
        <v>86.266666666666652</v>
      </c>
      <c r="K127" s="38">
        <v>87.73333333333332</v>
      </c>
      <c r="L127" s="38">
        <v>90.066666666666663</v>
      </c>
      <c r="M127" s="28">
        <v>85.4</v>
      </c>
      <c r="N127" s="28">
        <v>81.599999999999994</v>
      </c>
      <c r="O127" s="39">
        <v>64333116</v>
      </c>
      <c r="P127" s="40">
        <v>-2.8829314293412366E-2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2284.25</v>
      </c>
      <c r="F128" s="37">
        <v>2291.5500000000002</v>
      </c>
      <c r="G128" s="38">
        <v>2226.7500000000005</v>
      </c>
      <c r="H128" s="38">
        <v>2169.2500000000005</v>
      </c>
      <c r="I128" s="38">
        <v>2104.4500000000007</v>
      </c>
      <c r="J128" s="38">
        <v>2349.0500000000002</v>
      </c>
      <c r="K128" s="38">
        <v>2413.8499999999995</v>
      </c>
      <c r="L128" s="38">
        <v>2471.35</v>
      </c>
      <c r="M128" s="28">
        <v>2356.35</v>
      </c>
      <c r="N128" s="28">
        <v>2234.0500000000002</v>
      </c>
      <c r="O128" s="39">
        <v>1617000</v>
      </c>
      <c r="P128" s="40">
        <v>-4.7282368537339817E-2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382.6</v>
      </c>
      <c r="F129" s="37">
        <v>383.38333333333338</v>
      </c>
      <c r="G129" s="38">
        <v>378.41666666666674</v>
      </c>
      <c r="H129" s="38">
        <v>374.23333333333335</v>
      </c>
      <c r="I129" s="38">
        <v>369.26666666666671</v>
      </c>
      <c r="J129" s="38">
        <v>387.56666666666678</v>
      </c>
      <c r="K129" s="38">
        <v>392.53333333333336</v>
      </c>
      <c r="L129" s="38">
        <v>396.71666666666681</v>
      </c>
      <c r="M129" s="28">
        <v>388.35</v>
      </c>
      <c r="N129" s="28">
        <v>379.2</v>
      </c>
      <c r="O129" s="39">
        <v>11575600</v>
      </c>
      <c r="P129" s="40">
        <v>-1.5546332834399238E-2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408.85</v>
      </c>
      <c r="F130" s="37">
        <v>404.15000000000003</v>
      </c>
      <c r="G130" s="38">
        <v>396.70000000000005</v>
      </c>
      <c r="H130" s="38">
        <v>384.55</v>
      </c>
      <c r="I130" s="38">
        <v>377.1</v>
      </c>
      <c r="J130" s="38">
        <v>416.30000000000007</v>
      </c>
      <c r="K130" s="38">
        <v>423.75</v>
      </c>
      <c r="L130" s="38">
        <v>435.90000000000009</v>
      </c>
      <c r="M130" s="28">
        <v>411.6</v>
      </c>
      <c r="N130" s="28">
        <v>392</v>
      </c>
      <c r="O130" s="39">
        <v>14780000</v>
      </c>
      <c r="P130" s="40">
        <v>-9.1177259318852236E-3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2093.5500000000002</v>
      </c>
      <c r="F131" s="37">
        <v>2085.9</v>
      </c>
      <c r="G131" s="38">
        <v>2060.2000000000003</v>
      </c>
      <c r="H131" s="38">
        <v>2026.8500000000004</v>
      </c>
      <c r="I131" s="38">
        <v>2001.1500000000005</v>
      </c>
      <c r="J131" s="38">
        <v>2119.25</v>
      </c>
      <c r="K131" s="38">
        <v>2144.9499999999998</v>
      </c>
      <c r="L131" s="38">
        <v>2178.2999999999997</v>
      </c>
      <c r="M131" s="28">
        <v>2111.6</v>
      </c>
      <c r="N131" s="28">
        <v>2052.5500000000002</v>
      </c>
      <c r="O131" s="39">
        <v>8528400</v>
      </c>
      <c r="P131" s="40">
        <v>8.1923608894563255E-3</v>
      </c>
    </row>
    <row r="132" spans="1:16" ht="12.75" customHeight="1">
      <c r="A132" s="28">
        <v>122</v>
      </c>
      <c r="B132" s="29" t="s">
        <v>86</v>
      </c>
      <c r="C132" s="30" t="s">
        <v>950</v>
      </c>
      <c r="D132" s="31">
        <v>44924</v>
      </c>
      <c r="E132" s="37">
        <v>4346.3</v>
      </c>
      <c r="F132" s="37">
        <v>4319.7000000000007</v>
      </c>
      <c r="G132" s="38">
        <v>4285.0500000000011</v>
      </c>
      <c r="H132" s="38">
        <v>4223.8</v>
      </c>
      <c r="I132" s="38">
        <v>4189.1500000000005</v>
      </c>
      <c r="J132" s="38">
        <v>4380.9500000000016</v>
      </c>
      <c r="K132" s="38">
        <v>4415.6000000000013</v>
      </c>
      <c r="L132" s="38">
        <v>4476.8500000000022</v>
      </c>
      <c r="M132" s="28">
        <v>4354.3500000000004</v>
      </c>
      <c r="N132" s="28">
        <v>4258.45</v>
      </c>
      <c r="O132" s="39">
        <v>1981500</v>
      </c>
      <c r="P132" s="40">
        <v>-4.6278247057974155E-2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3725.8</v>
      </c>
      <c r="F133" s="37">
        <v>3740.5</v>
      </c>
      <c r="G133" s="38">
        <v>3699.65</v>
      </c>
      <c r="H133" s="38">
        <v>3673.5</v>
      </c>
      <c r="I133" s="38">
        <v>3632.65</v>
      </c>
      <c r="J133" s="38">
        <v>3766.65</v>
      </c>
      <c r="K133" s="38">
        <v>3807.5000000000005</v>
      </c>
      <c r="L133" s="38">
        <v>3833.65</v>
      </c>
      <c r="M133" s="28">
        <v>3781.35</v>
      </c>
      <c r="N133" s="28">
        <v>3714.35</v>
      </c>
      <c r="O133" s="39">
        <v>1114200</v>
      </c>
      <c r="P133" s="40">
        <v>5.4514480408858604E-2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741.95</v>
      </c>
      <c r="F134" s="37">
        <v>748.31666666666661</v>
      </c>
      <c r="G134" s="38">
        <v>729.68333333333317</v>
      </c>
      <c r="H134" s="38">
        <v>717.41666666666652</v>
      </c>
      <c r="I134" s="38">
        <v>698.78333333333308</v>
      </c>
      <c r="J134" s="38">
        <v>760.58333333333326</v>
      </c>
      <c r="K134" s="38">
        <v>779.2166666666667</v>
      </c>
      <c r="L134" s="38">
        <v>791.48333333333335</v>
      </c>
      <c r="M134" s="28">
        <v>766.95</v>
      </c>
      <c r="N134" s="28">
        <v>736.05</v>
      </c>
      <c r="O134" s="39">
        <v>7056700</v>
      </c>
      <c r="P134" s="40">
        <v>-3.3613445378151263E-3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1235.5</v>
      </c>
      <c r="F135" s="37">
        <v>1233.9666666666667</v>
      </c>
      <c r="G135" s="38">
        <v>1221.5333333333333</v>
      </c>
      <c r="H135" s="38">
        <v>1207.5666666666666</v>
      </c>
      <c r="I135" s="38">
        <v>1195.1333333333332</v>
      </c>
      <c r="J135" s="38">
        <v>1247.9333333333334</v>
      </c>
      <c r="K135" s="38">
        <v>1260.3666666666668</v>
      </c>
      <c r="L135" s="38">
        <v>1274.3333333333335</v>
      </c>
      <c r="M135" s="28">
        <v>1246.4000000000001</v>
      </c>
      <c r="N135" s="28">
        <v>1220</v>
      </c>
      <c r="O135" s="39">
        <v>11495400</v>
      </c>
      <c r="P135" s="40">
        <v>5.7777777777777775E-2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227.85</v>
      </c>
      <c r="F136" s="37">
        <v>226.01666666666665</v>
      </c>
      <c r="G136" s="38">
        <v>222.83333333333331</v>
      </c>
      <c r="H136" s="38">
        <v>217.81666666666666</v>
      </c>
      <c r="I136" s="38">
        <v>214.63333333333333</v>
      </c>
      <c r="J136" s="38">
        <v>231.0333333333333</v>
      </c>
      <c r="K136" s="38">
        <v>234.21666666666664</v>
      </c>
      <c r="L136" s="38">
        <v>239.23333333333329</v>
      </c>
      <c r="M136" s="28">
        <v>229.2</v>
      </c>
      <c r="N136" s="28">
        <v>221</v>
      </c>
      <c r="O136" s="39">
        <v>25860000</v>
      </c>
      <c r="P136" s="40">
        <v>3.6057692307692304E-2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110.7</v>
      </c>
      <c r="F137" s="37">
        <v>109.7</v>
      </c>
      <c r="G137" s="38">
        <v>108</v>
      </c>
      <c r="H137" s="38">
        <v>105.3</v>
      </c>
      <c r="I137" s="38">
        <v>103.6</v>
      </c>
      <c r="J137" s="38">
        <v>112.4</v>
      </c>
      <c r="K137" s="38">
        <v>114.10000000000002</v>
      </c>
      <c r="L137" s="38">
        <v>116.80000000000001</v>
      </c>
      <c r="M137" s="28">
        <v>111.4</v>
      </c>
      <c r="N137" s="28">
        <v>107</v>
      </c>
      <c r="O137" s="39">
        <v>39396000</v>
      </c>
      <c r="P137" s="40">
        <v>-2.0584725536992841E-2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518.75</v>
      </c>
      <c r="F138" s="37">
        <v>518.58333333333337</v>
      </c>
      <c r="G138" s="38">
        <v>514.16666666666674</v>
      </c>
      <c r="H138" s="38">
        <v>509.58333333333337</v>
      </c>
      <c r="I138" s="38">
        <v>505.16666666666674</v>
      </c>
      <c r="J138" s="38">
        <v>523.16666666666674</v>
      </c>
      <c r="K138" s="38">
        <v>527.58333333333348</v>
      </c>
      <c r="L138" s="38">
        <v>532.16666666666674</v>
      </c>
      <c r="M138" s="28">
        <v>523</v>
      </c>
      <c r="N138" s="28">
        <v>514</v>
      </c>
      <c r="O138" s="39">
        <v>8572800</v>
      </c>
      <c r="P138" s="40">
        <v>3.6865021770682148E-2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8247.25</v>
      </c>
      <c r="F139" s="37">
        <v>8206.0333333333347</v>
      </c>
      <c r="G139" s="38">
        <v>8145.1666666666697</v>
      </c>
      <c r="H139" s="38">
        <v>8043.0833333333348</v>
      </c>
      <c r="I139" s="38">
        <v>7982.2166666666699</v>
      </c>
      <c r="J139" s="38">
        <v>8308.1166666666686</v>
      </c>
      <c r="K139" s="38">
        <v>8368.9833333333336</v>
      </c>
      <c r="L139" s="38">
        <v>8471.0666666666693</v>
      </c>
      <c r="M139" s="28">
        <v>8266.9</v>
      </c>
      <c r="N139" s="28">
        <v>8103.95</v>
      </c>
      <c r="O139" s="39">
        <v>3497000</v>
      </c>
      <c r="P139" s="40">
        <v>-2.3429864000670222E-2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881.25</v>
      </c>
      <c r="F140" s="37">
        <v>879.61666666666679</v>
      </c>
      <c r="G140" s="38">
        <v>868.8333333333336</v>
      </c>
      <c r="H140" s="38">
        <v>856.41666666666686</v>
      </c>
      <c r="I140" s="38">
        <v>845.63333333333367</v>
      </c>
      <c r="J140" s="38">
        <v>892.03333333333353</v>
      </c>
      <c r="K140" s="38">
        <v>902.81666666666683</v>
      </c>
      <c r="L140" s="38">
        <v>915.23333333333346</v>
      </c>
      <c r="M140" s="28">
        <v>890.4</v>
      </c>
      <c r="N140" s="28">
        <v>867.2</v>
      </c>
      <c r="O140" s="39">
        <v>14873125</v>
      </c>
      <c r="P140" s="40">
        <v>1.0095486476254575E-3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1576.1</v>
      </c>
      <c r="F141" s="37">
        <v>1562.05</v>
      </c>
      <c r="G141" s="38">
        <v>1537.1</v>
      </c>
      <c r="H141" s="38">
        <v>1498.1</v>
      </c>
      <c r="I141" s="38">
        <v>1473.1499999999999</v>
      </c>
      <c r="J141" s="38">
        <v>1601.05</v>
      </c>
      <c r="K141" s="38">
        <v>1626.0000000000002</v>
      </c>
      <c r="L141" s="38">
        <v>1665</v>
      </c>
      <c r="M141" s="28">
        <v>1587</v>
      </c>
      <c r="N141" s="28">
        <v>1523.05</v>
      </c>
      <c r="O141" s="39">
        <v>1828000</v>
      </c>
      <c r="P141" s="40">
        <v>-1.3598100582775739E-2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1307.1500000000001</v>
      </c>
      <c r="F142" s="37">
        <v>1311.7833333333335</v>
      </c>
      <c r="G142" s="38">
        <v>1284.666666666667</v>
      </c>
      <c r="H142" s="38">
        <v>1262.1833333333334</v>
      </c>
      <c r="I142" s="38">
        <v>1235.0666666666668</v>
      </c>
      <c r="J142" s="38">
        <v>1334.2666666666671</v>
      </c>
      <c r="K142" s="38">
        <v>1361.3833333333334</v>
      </c>
      <c r="L142" s="38">
        <v>1383.8666666666672</v>
      </c>
      <c r="M142" s="28">
        <v>1338.9</v>
      </c>
      <c r="N142" s="28">
        <v>1289.3</v>
      </c>
      <c r="O142" s="39">
        <v>1713900</v>
      </c>
      <c r="P142" s="40">
        <v>1.1866808359900815E-2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685</v>
      </c>
      <c r="F143" s="37">
        <v>679.16666666666663</v>
      </c>
      <c r="G143" s="38">
        <v>671.33333333333326</v>
      </c>
      <c r="H143" s="38">
        <v>657.66666666666663</v>
      </c>
      <c r="I143" s="38">
        <v>649.83333333333326</v>
      </c>
      <c r="J143" s="38">
        <v>692.83333333333326</v>
      </c>
      <c r="K143" s="38">
        <v>700.66666666666652</v>
      </c>
      <c r="L143" s="38">
        <v>714.33333333333326</v>
      </c>
      <c r="M143" s="28">
        <v>687</v>
      </c>
      <c r="N143" s="28">
        <v>665.5</v>
      </c>
      <c r="O143" s="39">
        <v>7225400</v>
      </c>
      <c r="P143" s="40">
        <v>5.5650522317188984E-2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847.1</v>
      </c>
      <c r="F144" s="37">
        <v>839.16666666666663</v>
      </c>
      <c r="G144" s="38">
        <v>828.7833333333333</v>
      </c>
      <c r="H144" s="38">
        <v>810.4666666666667</v>
      </c>
      <c r="I144" s="38">
        <v>800.08333333333337</v>
      </c>
      <c r="J144" s="38">
        <v>857.48333333333323</v>
      </c>
      <c r="K144" s="38">
        <v>867.86666666666667</v>
      </c>
      <c r="L144" s="38">
        <v>886.18333333333317</v>
      </c>
      <c r="M144" s="28">
        <v>849.55</v>
      </c>
      <c r="N144" s="28">
        <v>820.85</v>
      </c>
      <c r="O144" s="39">
        <v>2781600</v>
      </c>
      <c r="P144" s="40">
        <v>-2.8228060368921185E-2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71.5</v>
      </c>
      <c r="F145" s="37">
        <v>69.899999999999991</v>
      </c>
      <c r="G145" s="38">
        <v>68.09999999999998</v>
      </c>
      <c r="H145" s="38">
        <v>64.699999999999989</v>
      </c>
      <c r="I145" s="38">
        <v>62.899999999999977</v>
      </c>
      <c r="J145" s="38">
        <v>73.299999999999983</v>
      </c>
      <c r="K145" s="38">
        <v>75.099999999999994</v>
      </c>
      <c r="L145" s="38">
        <v>78.499999999999986</v>
      </c>
      <c r="M145" s="28">
        <v>71.7</v>
      </c>
      <c r="N145" s="28">
        <v>66.5</v>
      </c>
      <c r="O145" s="39">
        <v>91867500</v>
      </c>
      <c r="P145" s="40">
        <v>-3.0557732032196024E-2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1915.2</v>
      </c>
      <c r="F146" s="37">
        <v>1921.3166666666666</v>
      </c>
      <c r="G146" s="38">
        <v>1905.0833333333333</v>
      </c>
      <c r="H146" s="38">
        <v>1894.9666666666667</v>
      </c>
      <c r="I146" s="38">
        <v>1878.7333333333333</v>
      </c>
      <c r="J146" s="38">
        <v>1931.4333333333332</v>
      </c>
      <c r="K146" s="38">
        <v>1947.6666666666667</v>
      </c>
      <c r="L146" s="38">
        <v>1957.7833333333331</v>
      </c>
      <c r="M146" s="28">
        <v>1937.55</v>
      </c>
      <c r="N146" s="28">
        <v>1911.2</v>
      </c>
      <c r="O146" s="39">
        <v>2273675</v>
      </c>
      <c r="P146" s="40">
        <v>-3.2591930731510142E-2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87798.5</v>
      </c>
      <c r="F147" s="37">
        <v>87261.733333333337</v>
      </c>
      <c r="G147" s="38">
        <v>86023.466666666674</v>
      </c>
      <c r="H147" s="38">
        <v>84248.433333333334</v>
      </c>
      <c r="I147" s="38">
        <v>83010.166666666672</v>
      </c>
      <c r="J147" s="38">
        <v>89036.766666666677</v>
      </c>
      <c r="K147" s="38">
        <v>90275.03333333334</v>
      </c>
      <c r="L147" s="38">
        <v>92050.06666666668</v>
      </c>
      <c r="M147" s="28">
        <v>88500</v>
      </c>
      <c r="N147" s="28">
        <v>85486.7</v>
      </c>
      <c r="O147" s="39">
        <v>53680</v>
      </c>
      <c r="P147" s="40">
        <v>1.5512674990541053E-2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1067.0999999999999</v>
      </c>
      <c r="F148" s="37">
        <v>1058.2333333333333</v>
      </c>
      <c r="G148" s="38">
        <v>1041.8166666666666</v>
      </c>
      <c r="H148" s="38">
        <v>1016.5333333333333</v>
      </c>
      <c r="I148" s="38">
        <v>1000.1166666666666</v>
      </c>
      <c r="J148" s="38">
        <v>1083.5166666666667</v>
      </c>
      <c r="K148" s="38">
        <v>1099.9333333333332</v>
      </c>
      <c r="L148" s="38">
        <v>1125.2166666666667</v>
      </c>
      <c r="M148" s="28">
        <v>1074.6500000000001</v>
      </c>
      <c r="N148" s="28">
        <v>1032.95</v>
      </c>
      <c r="O148" s="39">
        <v>7131650</v>
      </c>
      <c r="P148" s="40">
        <v>-6.1572522147620094E-2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74</v>
      </c>
      <c r="F149" s="37">
        <v>72.966666666666669</v>
      </c>
      <c r="G149" s="38">
        <v>71.533333333333331</v>
      </c>
      <c r="H149" s="38">
        <v>69.066666666666663</v>
      </c>
      <c r="I149" s="38">
        <v>67.633333333333326</v>
      </c>
      <c r="J149" s="38">
        <v>75.433333333333337</v>
      </c>
      <c r="K149" s="38">
        <v>76.866666666666674</v>
      </c>
      <c r="L149" s="38">
        <v>79.333333333333343</v>
      </c>
      <c r="M149" s="28">
        <v>74.400000000000006</v>
      </c>
      <c r="N149" s="28">
        <v>70.5</v>
      </c>
      <c r="O149" s="39">
        <v>57384750</v>
      </c>
      <c r="P149" s="40">
        <v>-1.4832936329105775E-2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3885.6</v>
      </c>
      <c r="F150" s="37">
        <v>3862.3333333333335</v>
      </c>
      <c r="G150" s="38">
        <v>3828.7166666666672</v>
      </c>
      <c r="H150" s="38">
        <v>3771.8333333333335</v>
      </c>
      <c r="I150" s="38">
        <v>3738.2166666666672</v>
      </c>
      <c r="J150" s="38">
        <v>3919.2166666666672</v>
      </c>
      <c r="K150" s="38">
        <v>3952.833333333333</v>
      </c>
      <c r="L150" s="38">
        <v>4009.7166666666672</v>
      </c>
      <c r="M150" s="28">
        <v>3895.95</v>
      </c>
      <c r="N150" s="28">
        <v>3805.45</v>
      </c>
      <c r="O150" s="39">
        <v>1163375</v>
      </c>
      <c r="P150" s="40">
        <v>-3.7936737647302043E-2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4141.6499999999996</v>
      </c>
      <c r="F151" s="37">
        <v>4135.083333333333</v>
      </c>
      <c r="G151" s="38">
        <v>4080.4666666666662</v>
      </c>
      <c r="H151" s="38">
        <v>4019.2833333333333</v>
      </c>
      <c r="I151" s="38">
        <v>3964.6666666666665</v>
      </c>
      <c r="J151" s="38">
        <v>4196.2666666666664</v>
      </c>
      <c r="K151" s="38">
        <v>4250.8833333333332</v>
      </c>
      <c r="L151" s="38">
        <v>4312.0666666666657</v>
      </c>
      <c r="M151" s="28">
        <v>4189.7</v>
      </c>
      <c r="N151" s="28">
        <v>4073.9</v>
      </c>
      <c r="O151" s="39">
        <v>423675</v>
      </c>
      <c r="P151" s="40">
        <v>5.039047973224247E-2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19874.55</v>
      </c>
      <c r="F152" s="37">
        <v>19993.683333333331</v>
      </c>
      <c r="G152" s="38">
        <v>19718.46666666666</v>
      </c>
      <c r="H152" s="38">
        <v>19562.383333333328</v>
      </c>
      <c r="I152" s="38">
        <v>19287.166666666657</v>
      </c>
      <c r="J152" s="38">
        <v>20149.766666666663</v>
      </c>
      <c r="K152" s="38">
        <v>20424.98333333333</v>
      </c>
      <c r="L152" s="38">
        <v>20581.066666666666</v>
      </c>
      <c r="M152" s="28">
        <v>20268.900000000001</v>
      </c>
      <c r="N152" s="28">
        <v>19837.599999999999</v>
      </c>
      <c r="O152" s="39">
        <v>275960</v>
      </c>
      <c r="P152" s="40">
        <v>-1.7656272248326926E-2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115.85</v>
      </c>
      <c r="F153" s="37">
        <v>114.75</v>
      </c>
      <c r="G153" s="38">
        <v>113.3</v>
      </c>
      <c r="H153" s="38">
        <v>110.75</v>
      </c>
      <c r="I153" s="38">
        <v>109.3</v>
      </c>
      <c r="J153" s="38">
        <v>117.3</v>
      </c>
      <c r="K153" s="38">
        <v>118.74999999999999</v>
      </c>
      <c r="L153" s="38">
        <v>121.3</v>
      </c>
      <c r="M153" s="28">
        <v>116.2</v>
      </c>
      <c r="N153" s="28">
        <v>112.2</v>
      </c>
      <c r="O153" s="39">
        <v>32928100</v>
      </c>
      <c r="P153" s="40">
        <v>7.8199339225079323E-2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165.85</v>
      </c>
      <c r="F154" s="37">
        <v>165.25</v>
      </c>
      <c r="G154" s="38">
        <v>163</v>
      </c>
      <c r="H154" s="38">
        <v>160.15</v>
      </c>
      <c r="I154" s="38">
        <v>157.9</v>
      </c>
      <c r="J154" s="38">
        <v>168.1</v>
      </c>
      <c r="K154" s="38">
        <v>170.35</v>
      </c>
      <c r="L154" s="38">
        <v>173.2</v>
      </c>
      <c r="M154" s="28">
        <v>167.5</v>
      </c>
      <c r="N154" s="28">
        <v>162.4</v>
      </c>
      <c r="O154" s="39">
        <v>55158900</v>
      </c>
      <c r="P154" s="40">
        <v>-3.5579031293601751E-2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832.25</v>
      </c>
      <c r="F155" s="37">
        <v>825.19999999999993</v>
      </c>
      <c r="G155" s="38">
        <v>810.39999999999986</v>
      </c>
      <c r="H155" s="38">
        <v>788.55</v>
      </c>
      <c r="I155" s="38">
        <v>773.74999999999989</v>
      </c>
      <c r="J155" s="38">
        <v>847.04999999999984</v>
      </c>
      <c r="K155" s="38">
        <v>861.8499999999998</v>
      </c>
      <c r="L155" s="38">
        <v>883.69999999999982</v>
      </c>
      <c r="M155" s="28">
        <v>840</v>
      </c>
      <c r="N155" s="28">
        <v>803.35</v>
      </c>
      <c r="O155" s="39">
        <v>6223000</v>
      </c>
      <c r="P155" s="40">
        <v>-1.4303137820157446E-2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3001.6</v>
      </c>
      <c r="F156" s="37">
        <v>2992.9833333333336</v>
      </c>
      <c r="G156" s="38">
        <v>2977.4666666666672</v>
      </c>
      <c r="H156" s="38">
        <v>2953.3333333333335</v>
      </c>
      <c r="I156" s="38">
        <v>2937.8166666666671</v>
      </c>
      <c r="J156" s="38">
        <v>3017.1166666666672</v>
      </c>
      <c r="K156" s="38">
        <v>3032.6333333333337</v>
      </c>
      <c r="L156" s="38">
        <v>3056.7666666666673</v>
      </c>
      <c r="M156" s="28">
        <v>3008.5</v>
      </c>
      <c r="N156" s="28">
        <v>2968.85</v>
      </c>
      <c r="O156" s="39">
        <v>547600</v>
      </c>
      <c r="P156" s="40">
        <v>-6.8915487849111352E-3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141.65</v>
      </c>
      <c r="F157" s="37">
        <v>141.46666666666667</v>
      </c>
      <c r="G157" s="38">
        <v>140.03333333333333</v>
      </c>
      <c r="H157" s="38">
        <v>138.41666666666666</v>
      </c>
      <c r="I157" s="38">
        <v>136.98333333333332</v>
      </c>
      <c r="J157" s="38">
        <v>143.08333333333334</v>
      </c>
      <c r="K157" s="38">
        <v>144.51666666666668</v>
      </c>
      <c r="L157" s="38">
        <v>146.13333333333335</v>
      </c>
      <c r="M157" s="28">
        <v>142.9</v>
      </c>
      <c r="N157" s="28">
        <v>139.85</v>
      </c>
      <c r="O157" s="39">
        <v>36532650</v>
      </c>
      <c r="P157" s="40">
        <v>4.6311610982467749E-2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43665.05</v>
      </c>
      <c r="F158" s="37">
        <v>43470.583333333336</v>
      </c>
      <c r="G158" s="38">
        <v>42859.666666666672</v>
      </c>
      <c r="H158" s="38">
        <v>42054.283333333333</v>
      </c>
      <c r="I158" s="38">
        <v>41443.366666666669</v>
      </c>
      <c r="J158" s="38">
        <v>44275.966666666674</v>
      </c>
      <c r="K158" s="38">
        <v>44886.883333333346</v>
      </c>
      <c r="L158" s="38">
        <v>45692.266666666677</v>
      </c>
      <c r="M158" s="28">
        <v>44081.5</v>
      </c>
      <c r="N158" s="28">
        <v>42665.2</v>
      </c>
      <c r="O158" s="39">
        <v>99255</v>
      </c>
      <c r="P158" s="40">
        <v>-3.1185944363103953E-2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814.2</v>
      </c>
      <c r="F159" s="37">
        <v>807.48333333333346</v>
      </c>
      <c r="G159" s="38">
        <v>794.1166666666669</v>
      </c>
      <c r="H159" s="38">
        <v>774.03333333333342</v>
      </c>
      <c r="I159" s="38">
        <v>760.66666666666686</v>
      </c>
      <c r="J159" s="38">
        <v>827.56666666666695</v>
      </c>
      <c r="K159" s="38">
        <v>840.93333333333351</v>
      </c>
      <c r="L159" s="38">
        <v>861.01666666666699</v>
      </c>
      <c r="M159" s="28">
        <v>820.85</v>
      </c>
      <c r="N159" s="28">
        <v>787.4</v>
      </c>
      <c r="O159" s="39">
        <v>6529050</v>
      </c>
      <c r="P159" s="40">
        <v>-3.4092758340113917E-2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3825.55</v>
      </c>
      <c r="F160" s="37">
        <v>3827.1333333333332</v>
      </c>
      <c r="G160" s="38">
        <v>3791.0666666666666</v>
      </c>
      <c r="H160" s="38">
        <v>3756.5833333333335</v>
      </c>
      <c r="I160" s="38">
        <v>3720.5166666666669</v>
      </c>
      <c r="J160" s="38">
        <v>3861.6166666666663</v>
      </c>
      <c r="K160" s="38">
        <v>3897.6833333333329</v>
      </c>
      <c r="L160" s="38">
        <v>3932.1666666666661</v>
      </c>
      <c r="M160" s="28">
        <v>3863.2</v>
      </c>
      <c r="N160" s="28">
        <v>3792.65</v>
      </c>
      <c r="O160" s="39">
        <v>518850</v>
      </c>
      <c r="P160" s="40">
        <v>-8.6209933075026418E-2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209.8</v>
      </c>
      <c r="F161" s="37">
        <v>208.98333333333335</v>
      </c>
      <c r="G161" s="38">
        <v>207.76666666666671</v>
      </c>
      <c r="H161" s="38">
        <v>205.73333333333335</v>
      </c>
      <c r="I161" s="38">
        <v>204.51666666666671</v>
      </c>
      <c r="J161" s="38">
        <v>211.01666666666671</v>
      </c>
      <c r="K161" s="38">
        <v>212.23333333333335</v>
      </c>
      <c r="L161" s="38">
        <v>214.26666666666671</v>
      </c>
      <c r="M161" s="28">
        <v>210.2</v>
      </c>
      <c r="N161" s="28">
        <v>206.95</v>
      </c>
      <c r="O161" s="39">
        <v>11859000</v>
      </c>
      <c r="P161" s="40">
        <v>7.6472087687993878E-3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136.30000000000001</v>
      </c>
      <c r="F162" s="37">
        <v>135.00000000000003</v>
      </c>
      <c r="G162" s="38">
        <v>132.60000000000005</v>
      </c>
      <c r="H162" s="38">
        <v>128.90000000000003</v>
      </c>
      <c r="I162" s="38">
        <v>126.50000000000006</v>
      </c>
      <c r="J162" s="38">
        <v>138.70000000000005</v>
      </c>
      <c r="K162" s="38">
        <v>141.10000000000002</v>
      </c>
      <c r="L162" s="38">
        <v>144.80000000000004</v>
      </c>
      <c r="M162" s="28">
        <v>137.4</v>
      </c>
      <c r="N162" s="28">
        <v>131.30000000000001</v>
      </c>
      <c r="O162" s="39">
        <v>56085200</v>
      </c>
      <c r="P162" s="40">
        <v>4.3488291613796283E-2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2522.5</v>
      </c>
      <c r="F163" s="37">
        <v>2502.1</v>
      </c>
      <c r="G163" s="38">
        <v>2470.3999999999996</v>
      </c>
      <c r="H163" s="38">
        <v>2418.2999999999997</v>
      </c>
      <c r="I163" s="38">
        <v>2386.5999999999995</v>
      </c>
      <c r="J163" s="38">
        <v>2554.1999999999998</v>
      </c>
      <c r="K163" s="38">
        <v>2585.8999999999996</v>
      </c>
      <c r="L163" s="38">
        <v>2638</v>
      </c>
      <c r="M163" s="28">
        <v>2533.8000000000002</v>
      </c>
      <c r="N163" s="28">
        <v>2450</v>
      </c>
      <c r="O163" s="39">
        <v>2754250</v>
      </c>
      <c r="P163" s="40">
        <v>-3.4373586612392584E-3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3490.2</v>
      </c>
      <c r="F164" s="37">
        <v>3468.6333333333332</v>
      </c>
      <c r="G164" s="38">
        <v>3427.2666666666664</v>
      </c>
      <c r="H164" s="38">
        <v>3364.333333333333</v>
      </c>
      <c r="I164" s="38">
        <v>3322.9666666666662</v>
      </c>
      <c r="J164" s="38">
        <v>3531.5666666666666</v>
      </c>
      <c r="K164" s="38">
        <v>3572.9333333333334</v>
      </c>
      <c r="L164" s="38">
        <v>3635.8666666666668</v>
      </c>
      <c r="M164" s="28">
        <v>3510</v>
      </c>
      <c r="N164" s="28">
        <v>3405.7</v>
      </c>
      <c r="O164" s="39">
        <v>1660000</v>
      </c>
      <c r="P164" s="40">
        <v>4.8145224940805052E-2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53.45</v>
      </c>
      <c r="F165" s="37">
        <v>52.216666666666669</v>
      </c>
      <c r="G165" s="38">
        <v>50.583333333333336</v>
      </c>
      <c r="H165" s="38">
        <v>47.716666666666669</v>
      </c>
      <c r="I165" s="38">
        <v>46.083333333333336</v>
      </c>
      <c r="J165" s="38">
        <v>55.083333333333336</v>
      </c>
      <c r="K165" s="38">
        <v>56.716666666666661</v>
      </c>
      <c r="L165" s="38">
        <v>59.583333333333336</v>
      </c>
      <c r="M165" s="28">
        <v>53.85</v>
      </c>
      <c r="N165" s="28">
        <v>49.35</v>
      </c>
      <c r="O165" s="39">
        <v>233424000</v>
      </c>
      <c r="P165" s="40">
        <v>4.4907606360120325E-2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2581.1999999999998</v>
      </c>
      <c r="F166" s="37">
        <v>2563.3666666666663</v>
      </c>
      <c r="G166" s="38">
        <v>2525.3833333333328</v>
      </c>
      <c r="H166" s="38">
        <v>2469.5666666666666</v>
      </c>
      <c r="I166" s="38">
        <v>2431.583333333333</v>
      </c>
      <c r="J166" s="38">
        <v>2619.1833333333325</v>
      </c>
      <c r="K166" s="38">
        <v>2657.1666666666661</v>
      </c>
      <c r="L166" s="38">
        <v>2712.9833333333322</v>
      </c>
      <c r="M166" s="28">
        <v>2601.35</v>
      </c>
      <c r="N166" s="28">
        <v>2507.5500000000002</v>
      </c>
      <c r="O166" s="39">
        <v>1017300</v>
      </c>
      <c r="P166" s="40">
        <v>-3.2248858447488586E-2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212.15</v>
      </c>
      <c r="F167" s="37">
        <v>212.56666666666669</v>
      </c>
      <c r="G167" s="38">
        <v>210.88333333333338</v>
      </c>
      <c r="H167" s="38">
        <v>209.6166666666667</v>
      </c>
      <c r="I167" s="38">
        <v>207.93333333333339</v>
      </c>
      <c r="J167" s="38">
        <v>213.83333333333337</v>
      </c>
      <c r="K167" s="38">
        <v>215.51666666666671</v>
      </c>
      <c r="L167" s="38">
        <v>216.78333333333336</v>
      </c>
      <c r="M167" s="28">
        <v>214.25</v>
      </c>
      <c r="N167" s="28">
        <v>211.3</v>
      </c>
      <c r="O167" s="39">
        <v>38013300</v>
      </c>
      <c r="P167" s="40">
        <v>4.8480786416443253E-2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1673.35</v>
      </c>
      <c r="F168" s="37">
        <v>1655.5166666666664</v>
      </c>
      <c r="G168" s="38">
        <v>1627.4333333333329</v>
      </c>
      <c r="H168" s="38">
        <v>1581.5166666666664</v>
      </c>
      <c r="I168" s="38">
        <v>1553.4333333333329</v>
      </c>
      <c r="J168" s="38">
        <v>1701.4333333333329</v>
      </c>
      <c r="K168" s="38">
        <v>1729.5166666666664</v>
      </c>
      <c r="L168" s="38">
        <v>1775.4333333333329</v>
      </c>
      <c r="M168" s="28">
        <v>1683.6</v>
      </c>
      <c r="N168" s="28">
        <v>1609.6</v>
      </c>
      <c r="O168" s="39">
        <v>2984938</v>
      </c>
      <c r="P168" s="40">
        <v>-4.0680183126226295E-2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162.5</v>
      </c>
      <c r="F169" s="37">
        <v>160.83333333333334</v>
      </c>
      <c r="G169" s="38">
        <v>157.76666666666668</v>
      </c>
      <c r="H169" s="38">
        <v>153.03333333333333</v>
      </c>
      <c r="I169" s="38">
        <v>149.96666666666667</v>
      </c>
      <c r="J169" s="38">
        <v>165.56666666666669</v>
      </c>
      <c r="K169" s="38">
        <v>168.63333333333335</v>
      </c>
      <c r="L169" s="38">
        <v>173.3666666666667</v>
      </c>
      <c r="M169" s="28">
        <v>163.9</v>
      </c>
      <c r="N169" s="28">
        <v>156.1</v>
      </c>
      <c r="O169" s="39">
        <v>11137000</v>
      </c>
      <c r="P169" s="40">
        <v>-1.8809744064138142E-2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700.65</v>
      </c>
      <c r="F170" s="37">
        <v>694.80000000000007</v>
      </c>
      <c r="G170" s="38">
        <v>686.10000000000014</v>
      </c>
      <c r="H170" s="38">
        <v>671.55000000000007</v>
      </c>
      <c r="I170" s="38">
        <v>662.85000000000014</v>
      </c>
      <c r="J170" s="38">
        <v>709.35000000000014</v>
      </c>
      <c r="K170" s="38">
        <v>718.05000000000018</v>
      </c>
      <c r="L170" s="38">
        <v>732.60000000000014</v>
      </c>
      <c r="M170" s="28">
        <v>703.5</v>
      </c>
      <c r="N170" s="28">
        <v>680.25</v>
      </c>
      <c r="O170" s="39">
        <v>4380050</v>
      </c>
      <c r="P170" s="40">
        <v>0.1491971454058876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160.4</v>
      </c>
      <c r="F171" s="37">
        <v>157.11666666666667</v>
      </c>
      <c r="G171" s="38">
        <v>152.43333333333334</v>
      </c>
      <c r="H171" s="38">
        <v>144.46666666666667</v>
      </c>
      <c r="I171" s="38">
        <v>139.78333333333333</v>
      </c>
      <c r="J171" s="38">
        <v>165.08333333333334</v>
      </c>
      <c r="K171" s="38">
        <v>169.76666666666668</v>
      </c>
      <c r="L171" s="38">
        <v>177.73333333333335</v>
      </c>
      <c r="M171" s="28">
        <v>161.80000000000001</v>
      </c>
      <c r="N171" s="28">
        <v>149.15</v>
      </c>
      <c r="O171" s="39">
        <v>35865000</v>
      </c>
      <c r="P171" s="40">
        <v>-1.1575031004547334E-2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114.05</v>
      </c>
      <c r="F172" s="37">
        <v>112.31666666666668</v>
      </c>
      <c r="G172" s="38">
        <v>109.88333333333335</v>
      </c>
      <c r="H172" s="38">
        <v>105.71666666666668</v>
      </c>
      <c r="I172" s="38">
        <v>103.28333333333336</v>
      </c>
      <c r="J172" s="38">
        <v>116.48333333333335</v>
      </c>
      <c r="K172" s="38">
        <v>118.91666666666666</v>
      </c>
      <c r="L172" s="38">
        <v>123.08333333333334</v>
      </c>
      <c r="M172" s="28">
        <v>114.75</v>
      </c>
      <c r="N172" s="28">
        <v>108.15</v>
      </c>
      <c r="O172" s="39">
        <v>77936000</v>
      </c>
      <c r="P172" s="40">
        <v>5.6730664931120514E-2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2525.85</v>
      </c>
      <c r="F173" s="37">
        <v>2522.4166666666665</v>
      </c>
      <c r="G173" s="38">
        <v>2501.2333333333331</v>
      </c>
      <c r="H173" s="38">
        <v>2476.6166666666668</v>
      </c>
      <c r="I173" s="38">
        <v>2455.4333333333334</v>
      </c>
      <c r="J173" s="38">
        <v>2547.0333333333328</v>
      </c>
      <c r="K173" s="38">
        <v>2568.2166666666662</v>
      </c>
      <c r="L173" s="38">
        <v>2592.8333333333326</v>
      </c>
      <c r="M173" s="28">
        <v>2543.6</v>
      </c>
      <c r="N173" s="28">
        <v>2497.8000000000002</v>
      </c>
      <c r="O173" s="39">
        <v>34453750</v>
      </c>
      <c r="P173" s="40">
        <v>-1.9947375906698903E-2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76.7</v>
      </c>
      <c r="F174" s="37">
        <v>75.95</v>
      </c>
      <c r="G174" s="38">
        <v>74.7</v>
      </c>
      <c r="H174" s="38">
        <v>72.7</v>
      </c>
      <c r="I174" s="38">
        <v>71.45</v>
      </c>
      <c r="J174" s="38">
        <v>77.95</v>
      </c>
      <c r="K174" s="38">
        <v>79.2</v>
      </c>
      <c r="L174" s="38">
        <v>81.2</v>
      </c>
      <c r="M174" s="28">
        <v>77.2</v>
      </c>
      <c r="N174" s="28">
        <v>73.95</v>
      </c>
      <c r="O174" s="39">
        <v>120242000</v>
      </c>
      <c r="P174" s="40">
        <v>-3.7615165374163188E-3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790.6</v>
      </c>
      <c r="F175" s="37">
        <v>782.69999999999993</v>
      </c>
      <c r="G175" s="38">
        <v>773.89999999999986</v>
      </c>
      <c r="H175" s="38">
        <v>757.19999999999993</v>
      </c>
      <c r="I175" s="38">
        <v>748.39999999999986</v>
      </c>
      <c r="J175" s="38">
        <v>799.39999999999986</v>
      </c>
      <c r="K175" s="38">
        <v>808.19999999999982</v>
      </c>
      <c r="L175" s="38">
        <v>824.89999999999986</v>
      </c>
      <c r="M175" s="28">
        <v>791.5</v>
      </c>
      <c r="N175" s="28">
        <v>766</v>
      </c>
      <c r="O175" s="39">
        <v>6671200</v>
      </c>
      <c r="P175" s="40">
        <v>3.6105427849320013E-3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1243.45</v>
      </c>
      <c r="F176" s="37">
        <v>1237.55</v>
      </c>
      <c r="G176" s="38">
        <v>1227.0999999999999</v>
      </c>
      <c r="H176" s="38">
        <v>1210.75</v>
      </c>
      <c r="I176" s="38">
        <v>1200.3</v>
      </c>
      <c r="J176" s="38">
        <v>1253.8999999999999</v>
      </c>
      <c r="K176" s="38">
        <v>1264.3500000000001</v>
      </c>
      <c r="L176" s="38">
        <v>1280.6999999999998</v>
      </c>
      <c r="M176" s="28">
        <v>1248</v>
      </c>
      <c r="N176" s="28">
        <v>1221.2</v>
      </c>
      <c r="O176" s="39">
        <v>5679750</v>
      </c>
      <c r="P176" s="40">
        <v>1.984652024345065E-3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596.1</v>
      </c>
      <c r="F177" s="37">
        <v>589.36666666666667</v>
      </c>
      <c r="G177" s="38">
        <v>578.38333333333333</v>
      </c>
      <c r="H177" s="38">
        <v>560.66666666666663</v>
      </c>
      <c r="I177" s="38">
        <v>549.68333333333328</v>
      </c>
      <c r="J177" s="38">
        <v>607.08333333333337</v>
      </c>
      <c r="K177" s="38">
        <v>618.06666666666672</v>
      </c>
      <c r="L177" s="38">
        <v>635.78333333333342</v>
      </c>
      <c r="M177" s="28">
        <v>600.35</v>
      </c>
      <c r="N177" s="28">
        <v>571.65</v>
      </c>
      <c r="O177" s="39">
        <v>57441000</v>
      </c>
      <c r="P177" s="40">
        <v>-5.8259351252981824E-2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23754.55</v>
      </c>
      <c r="F178" s="37">
        <v>23574.533333333329</v>
      </c>
      <c r="G178" s="38">
        <v>23249.46666666666</v>
      </c>
      <c r="H178" s="38">
        <v>22744.383333333331</v>
      </c>
      <c r="I178" s="38">
        <v>22419.316666666662</v>
      </c>
      <c r="J178" s="38">
        <v>24079.616666666658</v>
      </c>
      <c r="K178" s="38">
        <v>24404.683333333331</v>
      </c>
      <c r="L178" s="38">
        <v>24909.766666666656</v>
      </c>
      <c r="M178" s="28">
        <v>23899.599999999999</v>
      </c>
      <c r="N178" s="28">
        <v>23069.45</v>
      </c>
      <c r="O178" s="39">
        <v>258025</v>
      </c>
      <c r="P178" s="40">
        <v>5.1982468657629191E-2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2833.75</v>
      </c>
      <c r="F179" s="37">
        <v>2844</v>
      </c>
      <c r="G179" s="38">
        <v>2805.5</v>
      </c>
      <c r="H179" s="38">
        <v>2777.25</v>
      </c>
      <c r="I179" s="38">
        <v>2738.75</v>
      </c>
      <c r="J179" s="38">
        <v>2872.25</v>
      </c>
      <c r="K179" s="38">
        <v>2910.75</v>
      </c>
      <c r="L179" s="38">
        <v>2939</v>
      </c>
      <c r="M179" s="28">
        <v>2882.5</v>
      </c>
      <c r="N179" s="28">
        <v>2815.75</v>
      </c>
      <c r="O179" s="39">
        <v>1996775</v>
      </c>
      <c r="P179" s="40">
        <v>7.2209096278795043E-2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2295.9</v>
      </c>
      <c r="F180" s="37">
        <v>2276.1</v>
      </c>
      <c r="G180" s="38">
        <v>2232.1999999999998</v>
      </c>
      <c r="H180" s="38">
        <v>2168.5</v>
      </c>
      <c r="I180" s="38">
        <v>2124.6</v>
      </c>
      <c r="J180" s="38">
        <v>2339.7999999999997</v>
      </c>
      <c r="K180" s="38">
        <v>2383.7000000000003</v>
      </c>
      <c r="L180" s="38">
        <v>2447.3999999999996</v>
      </c>
      <c r="M180" s="28">
        <v>2320</v>
      </c>
      <c r="N180" s="28">
        <v>2212.4</v>
      </c>
      <c r="O180" s="39">
        <v>4464750</v>
      </c>
      <c r="P180" s="40">
        <v>-1.7332452954770552E-2</v>
      </c>
    </row>
    <row r="181" spans="1:16" ht="12.75" customHeight="1">
      <c r="A181" s="28">
        <v>171</v>
      </c>
      <c r="B181" s="29" t="s">
        <v>63</v>
      </c>
      <c r="C181" s="30" t="s">
        <v>1052</v>
      </c>
      <c r="D181" s="31">
        <v>44924</v>
      </c>
      <c r="E181" s="37">
        <v>1343.2</v>
      </c>
      <c r="F181" s="37">
        <v>1331.0833333333335</v>
      </c>
      <c r="G181" s="38">
        <v>1295.7666666666669</v>
      </c>
      <c r="H181" s="38">
        <v>1248.3333333333335</v>
      </c>
      <c r="I181" s="38">
        <v>1213.0166666666669</v>
      </c>
      <c r="J181" s="38">
        <v>1378.5166666666669</v>
      </c>
      <c r="K181" s="38">
        <v>1413.8333333333335</v>
      </c>
      <c r="L181" s="38">
        <v>1461.2666666666669</v>
      </c>
      <c r="M181" s="28">
        <v>1366.4</v>
      </c>
      <c r="N181" s="28">
        <v>1283.6500000000001</v>
      </c>
      <c r="O181" s="39">
        <v>6427800</v>
      </c>
      <c r="P181" s="40">
        <v>-1.271772186895217E-2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999.9</v>
      </c>
      <c r="F182" s="37">
        <v>1001.15</v>
      </c>
      <c r="G182" s="38">
        <v>990</v>
      </c>
      <c r="H182" s="38">
        <v>980.1</v>
      </c>
      <c r="I182" s="38">
        <v>968.95</v>
      </c>
      <c r="J182" s="38">
        <v>1011.05</v>
      </c>
      <c r="K182" s="38">
        <v>1022.1999999999998</v>
      </c>
      <c r="L182" s="38">
        <v>1032.0999999999999</v>
      </c>
      <c r="M182" s="28">
        <v>1012.3</v>
      </c>
      <c r="N182" s="28">
        <v>991.25</v>
      </c>
      <c r="O182" s="39">
        <v>15610700</v>
      </c>
      <c r="P182" s="40">
        <v>-2.038216560509554E-2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493.55</v>
      </c>
      <c r="F183" s="37">
        <v>491.7</v>
      </c>
      <c r="G183" s="38">
        <v>483.45</v>
      </c>
      <c r="H183" s="38">
        <v>473.35</v>
      </c>
      <c r="I183" s="38">
        <v>465.1</v>
      </c>
      <c r="J183" s="38">
        <v>501.79999999999995</v>
      </c>
      <c r="K183" s="38">
        <v>510.04999999999995</v>
      </c>
      <c r="L183" s="38">
        <v>520.14999999999986</v>
      </c>
      <c r="M183" s="28">
        <v>499.95</v>
      </c>
      <c r="N183" s="28">
        <v>481.6</v>
      </c>
      <c r="O183" s="39">
        <v>8730000</v>
      </c>
      <c r="P183" s="40">
        <v>-2.7893769834641723E-2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575.54999999999995</v>
      </c>
      <c r="F184" s="37">
        <v>575.29999999999995</v>
      </c>
      <c r="G184" s="38">
        <v>571.54999999999995</v>
      </c>
      <c r="H184" s="38">
        <v>567.54999999999995</v>
      </c>
      <c r="I184" s="38">
        <v>563.79999999999995</v>
      </c>
      <c r="J184" s="38">
        <v>579.29999999999995</v>
      </c>
      <c r="K184" s="38">
        <v>583.04999999999995</v>
      </c>
      <c r="L184" s="38">
        <v>587.04999999999995</v>
      </c>
      <c r="M184" s="28">
        <v>579.04999999999995</v>
      </c>
      <c r="N184" s="28">
        <v>571.29999999999995</v>
      </c>
      <c r="O184" s="39">
        <v>1817000</v>
      </c>
      <c r="P184" s="40">
        <v>9.6560048280024138E-2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906.5</v>
      </c>
      <c r="F185" s="37">
        <v>900.4</v>
      </c>
      <c r="G185" s="38">
        <v>885.15</v>
      </c>
      <c r="H185" s="38">
        <v>863.8</v>
      </c>
      <c r="I185" s="38">
        <v>848.55</v>
      </c>
      <c r="J185" s="38">
        <v>921.75</v>
      </c>
      <c r="K185" s="38">
        <v>937</v>
      </c>
      <c r="L185" s="38">
        <v>958.35</v>
      </c>
      <c r="M185" s="28">
        <v>915.65</v>
      </c>
      <c r="N185" s="28">
        <v>879.05</v>
      </c>
      <c r="O185" s="39">
        <v>8121500</v>
      </c>
      <c r="P185" s="40">
        <v>-5.6626785921709839E-2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1241.9000000000001</v>
      </c>
      <c r="F186" s="37">
        <v>1232.8</v>
      </c>
      <c r="G186" s="38">
        <v>1217.1999999999998</v>
      </c>
      <c r="H186" s="38">
        <v>1192.4999999999998</v>
      </c>
      <c r="I186" s="38">
        <v>1176.8999999999996</v>
      </c>
      <c r="J186" s="38">
        <v>1257.5</v>
      </c>
      <c r="K186" s="38">
        <v>1273.0999999999999</v>
      </c>
      <c r="L186" s="38">
        <v>1297.8000000000002</v>
      </c>
      <c r="M186" s="28">
        <v>1248.4000000000001</v>
      </c>
      <c r="N186" s="28">
        <v>1208.0999999999999</v>
      </c>
      <c r="O186" s="39">
        <v>2510000</v>
      </c>
      <c r="P186" s="40">
        <v>-5.7807807807807809E-2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776.5</v>
      </c>
      <c r="F187" s="37">
        <v>778.69999999999993</v>
      </c>
      <c r="G187" s="38">
        <v>771.94999999999982</v>
      </c>
      <c r="H187" s="38">
        <v>767.39999999999986</v>
      </c>
      <c r="I187" s="38">
        <v>760.64999999999975</v>
      </c>
      <c r="J187" s="38">
        <v>783.24999999999989</v>
      </c>
      <c r="K187" s="38">
        <v>790.00000000000011</v>
      </c>
      <c r="L187" s="38">
        <v>794.55</v>
      </c>
      <c r="M187" s="28">
        <v>785.45</v>
      </c>
      <c r="N187" s="28">
        <v>774.15</v>
      </c>
      <c r="O187" s="39">
        <v>8838000</v>
      </c>
      <c r="P187" s="40">
        <v>2.6230536106176195E-2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385.7</v>
      </c>
      <c r="F188" s="37">
        <v>384.39999999999992</v>
      </c>
      <c r="G188" s="38">
        <v>377.89999999999986</v>
      </c>
      <c r="H188" s="38">
        <v>370.09999999999997</v>
      </c>
      <c r="I188" s="38">
        <v>363.59999999999991</v>
      </c>
      <c r="J188" s="38">
        <v>392.19999999999982</v>
      </c>
      <c r="K188" s="38">
        <v>398.69999999999993</v>
      </c>
      <c r="L188" s="38">
        <v>406.49999999999977</v>
      </c>
      <c r="M188" s="28">
        <v>390.9</v>
      </c>
      <c r="N188" s="28">
        <v>376.6</v>
      </c>
      <c r="O188" s="39">
        <v>82795350</v>
      </c>
      <c r="P188" s="40">
        <v>-7.4749984075418816E-2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203.1</v>
      </c>
      <c r="F189" s="37">
        <v>200.71666666666667</v>
      </c>
      <c r="G189" s="38">
        <v>196.98333333333335</v>
      </c>
      <c r="H189" s="38">
        <v>190.86666666666667</v>
      </c>
      <c r="I189" s="38">
        <v>187.13333333333335</v>
      </c>
      <c r="J189" s="38">
        <v>206.83333333333334</v>
      </c>
      <c r="K189" s="38">
        <v>210.56666666666663</v>
      </c>
      <c r="L189" s="38">
        <v>216.68333333333334</v>
      </c>
      <c r="M189" s="28">
        <v>204.45</v>
      </c>
      <c r="N189" s="28">
        <v>194.6</v>
      </c>
      <c r="O189" s="39">
        <v>113295375</v>
      </c>
      <c r="P189" s="40">
        <v>-1.933919546609798E-2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104.95</v>
      </c>
      <c r="F190" s="37">
        <v>104.10000000000001</v>
      </c>
      <c r="G190" s="38">
        <v>102.65000000000002</v>
      </c>
      <c r="H190" s="38">
        <v>100.35000000000001</v>
      </c>
      <c r="I190" s="38">
        <v>98.90000000000002</v>
      </c>
      <c r="J190" s="38">
        <v>106.40000000000002</v>
      </c>
      <c r="K190" s="38">
        <v>107.85000000000001</v>
      </c>
      <c r="L190" s="38">
        <v>110.15000000000002</v>
      </c>
      <c r="M190" s="28">
        <v>105.55</v>
      </c>
      <c r="N190" s="28">
        <v>101.8</v>
      </c>
      <c r="O190" s="39">
        <v>183256750</v>
      </c>
      <c r="P190" s="40">
        <v>-1.1704066829533994E-2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3258.6</v>
      </c>
      <c r="F191" s="37">
        <v>3256.8333333333335</v>
      </c>
      <c r="G191" s="38">
        <v>3238.7666666666669</v>
      </c>
      <c r="H191" s="38">
        <v>3218.9333333333334</v>
      </c>
      <c r="I191" s="38">
        <v>3200.8666666666668</v>
      </c>
      <c r="J191" s="38">
        <v>3276.666666666667</v>
      </c>
      <c r="K191" s="38">
        <v>3294.7333333333336</v>
      </c>
      <c r="L191" s="38">
        <v>3314.5666666666671</v>
      </c>
      <c r="M191" s="28">
        <v>3274.9</v>
      </c>
      <c r="N191" s="28">
        <v>3237</v>
      </c>
      <c r="O191" s="39">
        <v>9802825</v>
      </c>
      <c r="P191" s="40">
        <v>-1.4769807457734158E-3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1001.6</v>
      </c>
      <c r="F192" s="37">
        <v>1000.3000000000001</v>
      </c>
      <c r="G192" s="38">
        <v>994.40000000000009</v>
      </c>
      <c r="H192" s="38">
        <v>987.2</v>
      </c>
      <c r="I192" s="38">
        <v>981.30000000000007</v>
      </c>
      <c r="J192" s="38">
        <v>1007.5000000000001</v>
      </c>
      <c r="K192" s="38">
        <v>1013.4</v>
      </c>
      <c r="L192" s="38">
        <v>1020.6000000000001</v>
      </c>
      <c r="M192" s="28">
        <v>1006.2</v>
      </c>
      <c r="N192" s="28">
        <v>993.1</v>
      </c>
      <c r="O192" s="39">
        <v>13905600</v>
      </c>
      <c r="P192" s="40">
        <v>-4.5528734644789967E-3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2483.9</v>
      </c>
      <c r="F193" s="37">
        <v>2491.2333333333331</v>
      </c>
      <c r="G193" s="38">
        <v>2468.3666666666663</v>
      </c>
      <c r="H193" s="38">
        <v>2452.833333333333</v>
      </c>
      <c r="I193" s="38">
        <v>2429.9666666666662</v>
      </c>
      <c r="J193" s="38">
        <v>2506.7666666666664</v>
      </c>
      <c r="K193" s="38">
        <v>2529.6333333333332</v>
      </c>
      <c r="L193" s="38">
        <v>2545.1666666666665</v>
      </c>
      <c r="M193" s="28">
        <v>2514.1</v>
      </c>
      <c r="N193" s="28">
        <v>2475.6999999999998</v>
      </c>
      <c r="O193" s="39">
        <v>6509625</v>
      </c>
      <c r="P193" s="40">
        <v>2.3048112935753384E-4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1571.9</v>
      </c>
      <c r="F194" s="37">
        <v>1566.9333333333334</v>
      </c>
      <c r="G194" s="38">
        <v>1554.9666666666667</v>
      </c>
      <c r="H194" s="38">
        <v>1538.0333333333333</v>
      </c>
      <c r="I194" s="38">
        <v>1526.0666666666666</v>
      </c>
      <c r="J194" s="38">
        <v>1583.8666666666668</v>
      </c>
      <c r="K194" s="38">
        <v>1595.8333333333335</v>
      </c>
      <c r="L194" s="38">
        <v>1612.7666666666669</v>
      </c>
      <c r="M194" s="28">
        <v>1578.9</v>
      </c>
      <c r="N194" s="28">
        <v>1550</v>
      </c>
      <c r="O194" s="39">
        <v>1904000</v>
      </c>
      <c r="P194" s="40">
        <v>-9.8803952158086315E-3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490.65</v>
      </c>
      <c r="F195" s="37">
        <v>486.7833333333333</v>
      </c>
      <c r="G195" s="38">
        <v>481.36666666666662</v>
      </c>
      <c r="H195" s="38">
        <v>472.08333333333331</v>
      </c>
      <c r="I195" s="38">
        <v>466.66666666666663</v>
      </c>
      <c r="J195" s="38">
        <v>496.06666666666661</v>
      </c>
      <c r="K195" s="38">
        <v>501.48333333333335</v>
      </c>
      <c r="L195" s="38">
        <v>510.76666666666659</v>
      </c>
      <c r="M195" s="28">
        <v>492.2</v>
      </c>
      <c r="N195" s="28">
        <v>477.5</v>
      </c>
      <c r="O195" s="39">
        <v>3307500</v>
      </c>
      <c r="P195" s="40">
        <v>-1.6503122212310439E-2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1357.35</v>
      </c>
      <c r="F196" s="37">
        <v>1334.05</v>
      </c>
      <c r="G196" s="38">
        <v>1305.1499999999999</v>
      </c>
      <c r="H196" s="38">
        <v>1252.9499999999998</v>
      </c>
      <c r="I196" s="38">
        <v>1224.0499999999997</v>
      </c>
      <c r="J196" s="38">
        <v>1386.25</v>
      </c>
      <c r="K196" s="38">
        <v>1415.15</v>
      </c>
      <c r="L196" s="38">
        <v>1467.3500000000001</v>
      </c>
      <c r="M196" s="28">
        <v>1362.95</v>
      </c>
      <c r="N196" s="28">
        <v>1281.8499999999999</v>
      </c>
      <c r="O196" s="39">
        <v>4272825</v>
      </c>
      <c r="P196" s="40">
        <v>-4.7574681185582023E-3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1017.45</v>
      </c>
      <c r="F197" s="37">
        <v>1014.9500000000002</v>
      </c>
      <c r="G197" s="38">
        <v>1005.0000000000002</v>
      </c>
      <c r="H197" s="38">
        <v>992.55000000000007</v>
      </c>
      <c r="I197" s="38">
        <v>982.60000000000014</v>
      </c>
      <c r="J197" s="38">
        <v>1027.4000000000003</v>
      </c>
      <c r="K197" s="38">
        <v>1037.3500000000004</v>
      </c>
      <c r="L197" s="38">
        <v>1049.8000000000004</v>
      </c>
      <c r="M197" s="28">
        <v>1024.9000000000001</v>
      </c>
      <c r="N197" s="28">
        <v>1002.5</v>
      </c>
      <c r="O197" s="39">
        <v>7174300</v>
      </c>
      <c r="P197" s="40">
        <v>-1.4045214045214045E-2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1703.45</v>
      </c>
      <c r="F198" s="37">
        <v>1691.8166666666666</v>
      </c>
      <c r="G198" s="38">
        <v>1673.8333333333333</v>
      </c>
      <c r="H198" s="38">
        <v>1644.2166666666667</v>
      </c>
      <c r="I198" s="38">
        <v>1626.2333333333333</v>
      </c>
      <c r="J198" s="38">
        <v>1721.4333333333332</v>
      </c>
      <c r="K198" s="38">
        <v>1739.4166666666667</v>
      </c>
      <c r="L198" s="38">
        <v>1769.0333333333331</v>
      </c>
      <c r="M198" s="28">
        <v>1709.8</v>
      </c>
      <c r="N198" s="28">
        <v>1662.2</v>
      </c>
      <c r="O198" s="39">
        <v>1226000</v>
      </c>
      <c r="P198" s="40">
        <v>1.3893483294740324E-2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7075.4</v>
      </c>
      <c r="F199" s="37">
        <v>7019.4666666666672</v>
      </c>
      <c r="G199" s="38">
        <v>6930.9333333333343</v>
      </c>
      <c r="H199" s="38">
        <v>6786.4666666666672</v>
      </c>
      <c r="I199" s="38">
        <v>6697.9333333333343</v>
      </c>
      <c r="J199" s="38">
        <v>7163.9333333333343</v>
      </c>
      <c r="K199" s="38">
        <v>7252.4666666666672</v>
      </c>
      <c r="L199" s="38">
        <v>7396.9333333333343</v>
      </c>
      <c r="M199" s="28">
        <v>7108</v>
      </c>
      <c r="N199" s="28">
        <v>6875</v>
      </c>
      <c r="O199" s="39">
        <v>1920100</v>
      </c>
      <c r="P199" s="40">
        <v>-3.6191145467322557E-2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719.3</v>
      </c>
      <c r="F200" s="37">
        <v>718.26666666666677</v>
      </c>
      <c r="G200" s="38">
        <v>710.58333333333348</v>
      </c>
      <c r="H200" s="38">
        <v>701.86666666666667</v>
      </c>
      <c r="I200" s="38">
        <v>694.18333333333339</v>
      </c>
      <c r="J200" s="38">
        <v>726.98333333333358</v>
      </c>
      <c r="K200" s="38">
        <v>734.66666666666674</v>
      </c>
      <c r="L200" s="38">
        <v>743.38333333333367</v>
      </c>
      <c r="M200" s="28">
        <v>725.95</v>
      </c>
      <c r="N200" s="28">
        <v>709.55</v>
      </c>
      <c r="O200" s="39">
        <v>18319600</v>
      </c>
      <c r="P200" s="40">
        <v>-5.9956267193341326E-3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296.3</v>
      </c>
      <c r="F201" s="37">
        <v>292.01666666666671</v>
      </c>
      <c r="G201" s="38">
        <v>286.43333333333339</v>
      </c>
      <c r="H201" s="38">
        <v>276.56666666666666</v>
      </c>
      <c r="I201" s="38">
        <v>270.98333333333335</v>
      </c>
      <c r="J201" s="38">
        <v>301.88333333333344</v>
      </c>
      <c r="K201" s="38">
        <v>307.46666666666681</v>
      </c>
      <c r="L201" s="38">
        <v>317.33333333333348</v>
      </c>
      <c r="M201" s="28">
        <v>297.60000000000002</v>
      </c>
      <c r="N201" s="28">
        <v>282.14999999999998</v>
      </c>
      <c r="O201" s="39">
        <v>33836900</v>
      </c>
      <c r="P201" s="40">
        <v>-3.5349525399230544E-2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787.5</v>
      </c>
      <c r="F202" s="37">
        <v>783.61666666666667</v>
      </c>
      <c r="G202" s="38">
        <v>775.73333333333335</v>
      </c>
      <c r="H202" s="38">
        <v>763.9666666666667</v>
      </c>
      <c r="I202" s="38">
        <v>756.08333333333337</v>
      </c>
      <c r="J202" s="38">
        <v>795.38333333333333</v>
      </c>
      <c r="K202" s="38">
        <v>803.26666666666677</v>
      </c>
      <c r="L202" s="38">
        <v>815.0333333333333</v>
      </c>
      <c r="M202" s="28">
        <v>791.5</v>
      </c>
      <c r="N202" s="28">
        <v>771.85</v>
      </c>
      <c r="O202" s="39">
        <v>7373400</v>
      </c>
      <c r="P202" s="40">
        <v>-2.7590684086667206E-3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1485.35</v>
      </c>
      <c r="F203" s="37">
        <v>1482.25</v>
      </c>
      <c r="G203" s="38">
        <v>1474.65</v>
      </c>
      <c r="H203" s="38">
        <v>1463.95</v>
      </c>
      <c r="I203" s="38">
        <v>1456.3500000000001</v>
      </c>
      <c r="J203" s="38">
        <v>1492.95</v>
      </c>
      <c r="K203" s="38">
        <v>1500.55</v>
      </c>
      <c r="L203" s="38">
        <v>1511.25</v>
      </c>
      <c r="M203" s="28">
        <v>1489.85</v>
      </c>
      <c r="N203" s="28">
        <v>1471.55</v>
      </c>
      <c r="O203" s="39">
        <v>758800</v>
      </c>
      <c r="P203" s="40">
        <v>1.4981273408239701E-2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380.75</v>
      </c>
      <c r="F204" s="37">
        <v>379.85000000000008</v>
      </c>
      <c r="G204" s="38">
        <v>378.00000000000017</v>
      </c>
      <c r="H204" s="38">
        <v>375.25000000000011</v>
      </c>
      <c r="I204" s="38">
        <v>373.4000000000002</v>
      </c>
      <c r="J204" s="38">
        <v>382.60000000000014</v>
      </c>
      <c r="K204" s="38">
        <v>384.45000000000005</v>
      </c>
      <c r="L204" s="38">
        <v>387.2000000000001</v>
      </c>
      <c r="M204" s="28">
        <v>381.7</v>
      </c>
      <c r="N204" s="28">
        <v>377.1</v>
      </c>
      <c r="O204" s="39">
        <v>45211500</v>
      </c>
      <c r="P204" s="40">
        <v>-1.4374806492989517E-4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239</v>
      </c>
      <c r="F205" s="37">
        <v>237.25</v>
      </c>
      <c r="G205" s="38">
        <v>232.5</v>
      </c>
      <c r="H205" s="38">
        <v>226</v>
      </c>
      <c r="I205" s="38">
        <v>221.25</v>
      </c>
      <c r="J205" s="38">
        <v>243.75</v>
      </c>
      <c r="K205" s="38">
        <v>248.5</v>
      </c>
      <c r="L205" s="38">
        <v>255</v>
      </c>
      <c r="M205" s="28">
        <v>242</v>
      </c>
      <c r="N205" s="28">
        <v>230.75</v>
      </c>
      <c r="O205" s="39">
        <v>89178000</v>
      </c>
      <c r="P205" s="40">
        <v>-9.0672711514100945E-3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420.5</v>
      </c>
      <c r="F206" s="37">
        <v>420.05</v>
      </c>
      <c r="G206" s="38">
        <v>417.45000000000005</v>
      </c>
      <c r="H206" s="38">
        <v>414.40000000000003</v>
      </c>
      <c r="I206" s="38">
        <v>411.80000000000007</v>
      </c>
      <c r="J206" s="38">
        <v>423.1</v>
      </c>
      <c r="K206" s="38">
        <v>425.70000000000005</v>
      </c>
      <c r="L206" s="38">
        <v>428.75</v>
      </c>
      <c r="M206" s="28">
        <v>422.65</v>
      </c>
      <c r="N206" s="28">
        <v>417</v>
      </c>
      <c r="O206" s="39">
        <v>10062000</v>
      </c>
      <c r="P206" s="40">
        <v>6.6630650099045565E-3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46"/>
      <c r="P209" s="247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46"/>
      <c r="P210" s="247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I20" sqref="I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5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2" t="s">
        <v>16</v>
      </c>
      <c r="B8" s="384"/>
      <c r="C8" s="388" t="s">
        <v>20</v>
      </c>
      <c r="D8" s="388" t="s">
        <v>21</v>
      </c>
      <c r="E8" s="379" t="s">
        <v>22</v>
      </c>
      <c r="F8" s="380"/>
      <c r="G8" s="381"/>
      <c r="H8" s="379" t="s">
        <v>23</v>
      </c>
      <c r="I8" s="380"/>
      <c r="J8" s="381"/>
      <c r="K8" s="23"/>
      <c r="L8" s="50"/>
      <c r="M8" s="50"/>
      <c r="N8" s="1"/>
      <c r="O8" s="1"/>
    </row>
    <row r="9" spans="1:15" ht="36" customHeight="1">
      <c r="A9" s="386"/>
      <c r="B9" s="387"/>
      <c r="C9" s="387"/>
      <c r="D9" s="38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4">
        <v>1</v>
      </c>
      <c r="B10" s="286" t="s">
        <v>229</v>
      </c>
      <c r="C10" s="286">
        <v>18014.599999999999</v>
      </c>
      <c r="D10" s="286">
        <v>17957.649999999998</v>
      </c>
      <c r="E10" s="286">
        <v>17831.199999999997</v>
      </c>
      <c r="F10" s="286">
        <v>17647.8</v>
      </c>
      <c r="G10" s="286">
        <v>17521.349999999999</v>
      </c>
      <c r="H10" s="286">
        <v>18141.049999999996</v>
      </c>
      <c r="I10" s="286">
        <v>18267.5</v>
      </c>
      <c r="J10" s="286">
        <v>18450.899999999994</v>
      </c>
      <c r="K10" s="286">
        <v>18084.099999999999</v>
      </c>
      <c r="L10" s="286">
        <v>17774.25</v>
      </c>
      <c r="M10" s="287"/>
      <c r="N10" s="1"/>
      <c r="O10" s="1"/>
    </row>
    <row r="11" spans="1:15" ht="12.75" customHeight="1">
      <c r="A11" s="224">
        <v>2</v>
      </c>
      <c r="B11" s="292" t="s">
        <v>230</v>
      </c>
      <c r="C11" s="286">
        <v>42630.15</v>
      </c>
      <c r="D11" s="286">
        <v>42348.583333333336</v>
      </c>
      <c r="E11" s="286">
        <v>41851.01666666667</v>
      </c>
      <c r="F11" s="286">
        <v>41071.883333333331</v>
      </c>
      <c r="G11" s="286">
        <v>40574.316666666666</v>
      </c>
      <c r="H11" s="286">
        <v>43127.716666666674</v>
      </c>
      <c r="I11" s="286">
        <v>43625.28333333334</v>
      </c>
      <c r="J11" s="286">
        <v>44404.416666666679</v>
      </c>
      <c r="K11" s="286">
        <v>42846.15</v>
      </c>
      <c r="L11" s="286">
        <v>41569.449999999997</v>
      </c>
      <c r="M11" s="287"/>
      <c r="N11" s="1"/>
      <c r="O11" s="1"/>
    </row>
    <row r="12" spans="1:15" ht="12.75" customHeight="1">
      <c r="A12" s="224">
        <v>3</v>
      </c>
      <c r="B12" s="244" t="s">
        <v>231</v>
      </c>
      <c r="C12" s="245">
        <v>2751.65</v>
      </c>
      <c r="D12" s="245">
        <v>2737.4500000000003</v>
      </c>
      <c r="E12" s="245">
        <v>2707.1000000000004</v>
      </c>
      <c r="F12" s="245">
        <v>2662.55</v>
      </c>
      <c r="G12" s="245">
        <v>2632.2000000000003</v>
      </c>
      <c r="H12" s="245">
        <v>2782.0000000000005</v>
      </c>
      <c r="I12" s="245">
        <v>2812.35</v>
      </c>
      <c r="J12" s="245">
        <v>2856.9000000000005</v>
      </c>
      <c r="K12" s="245">
        <v>2767.8</v>
      </c>
      <c r="L12" s="245">
        <v>2692.9</v>
      </c>
      <c r="M12" s="287"/>
      <c r="N12" s="1"/>
      <c r="O12" s="1"/>
    </row>
    <row r="13" spans="1:15" ht="12.75" customHeight="1">
      <c r="A13" s="224">
        <v>4</v>
      </c>
      <c r="B13" s="244" t="s">
        <v>232</v>
      </c>
      <c r="C13" s="245">
        <v>5227.8500000000004</v>
      </c>
      <c r="D13" s="245">
        <v>5205.1166666666659</v>
      </c>
      <c r="E13" s="245">
        <v>5160.7833333333319</v>
      </c>
      <c r="F13" s="245">
        <v>5093.7166666666662</v>
      </c>
      <c r="G13" s="245">
        <v>5049.3833333333323</v>
      </c>
      <c r="H13" s="245">
        <v>5272.1833333333316</v>
      </c>
      <c r="I13" s="245">
        <v>5316.5166666666655</v>
      </c>
      <c r="J13" s="245">
        <v>5383.5833333333312</v>
      </c>
      <c r="K13" s="245">
        <v>5249.45</v>
      </c>
      <c r="L13" s="245">
        <v>5138.05</v>
      </c>
      <c r="M13" s="287"/>
      <c r="N13" s="1"/>
      <c r="O13" s="1"/>
    </row>
    <row r="14" spans="1:15" ht="12.75" customHeight="1">
      <c r="A14" s="224">
        <v>5</v>
      </c>
      <c r="B14" s="244" t="s">
        <v>233</v>
      </c>
      <c r="C14" s="245">
        <v>28385.7</v>
      </c>
      <c r="D14" s="245">
        <v>28362.95</v>
      </c>
      <c r="E14" s="245">
        <v>28232.7</v>
      </c>
      <c r="F14" s="245">
        <v>28079.7</v>
      </c>
      <c r="G14" s="245">
        <v>27949.45</v>
      </c>
      <c r="H14" s="245">
        <v>28515.95</v>
      </c>
      <c r="I14" s="245">
        <v>28646.2</v>
      </c>
      <c r="J14" s="245">
        <v>28799.200000000001</v>
      </c>
      <c r="K14" s="245">
        <v>28493.200000000001</v>
      </c>
      <c r="L14" s="245">
        <v>28209.95</v>
      </c>
      <c r="M14" s="287"/>
      <c r="N14" s="1"/>
      <c r="O14" s="1"/>
    </row>
    <row r="15" spans="1:15" ht="12.75" customHeight="1">
      <c r="A15" s="224">
        <v>6</v>
      </c>
      <c r="B15" s="244" t="s">
        <v>234</v>
      </c>
      <c r="C15" s="245">
        <v>4287.1499999999996</v>
      </c>
      <c r="D15" s="245">
        <v>4258.2</v>
      </c>
      <c r="E15" s="245">
        <v>4209.45</v>
      </c>
      <c r="F15" s="245">
        <v>4131.75</v>
      </c>
      <c r="G15" s="245">
        <v>4083</v>
      </c>
      <c r="H15" s="245">
        <v>4335.8999999999996</v>
      </c>
      <c r="I15" s="245">
        <v>4384.6499999999996</v>
      </c>
      <c r="J15" s="245">
        <v>4462.3499999999995</v>
      </c>
      <c r="K15" s="245">
        <v>4306.95</v>
      </c>
      <c r="L15" s="245">
        <v>4180.5</v>
      </c>
      <c r="M15" s="287"/>
      <c r="N15" s="1"/>
      <c r="O15" s="1"/>
    </row>
    <row r="16" spans="1:15" ht="12.75" customHeight="1">
      <c r="A16" s="224">
        <v>7</v>
      </c>
      <c r="B16" s="244" t="s">
        <v>235</v>
      </c>
      <c r="C16" s="245">
        <v>8595.2000000000007</v>
      </c>
      <c r="D16" s="245">
        <v>8516.9166666666661</v>
      </c>
      <c r="E16" s="245">
        <v>8414.2833333333328</v>
      </c>
      <c r="F16" s="245">
        <v>8233.3666666666668</v>
      </c>
      <c r="G16" s="245">
        <v>8130.7333333333336</v>
      </c>
      <c r="H16" s="245">
        <v>8697.8333333333321</v>
      </c>
      <c r="I16" s="245">
        <v>8800.4666666666672</v>
      </c>
      <c r="J16" s="245">
        <v>8981.3833333333314</v>
      </c>
      <c r="K16" s="245">
        <v>8619.5499999999993</v>
      </c>
      <c r="L16" s="245">
        <v>8336</v>
      </c>
      <c r="M16" s="287"/>
      <c r="N16" s="1"/>
      <c r="O16" s="1"/>
    </row>
    <row r="17" spans="1:15" ht="12.75" customHeight="1">
      <c r="A17" s="224">
        <v>8</v>
      </c>
      <c r="B17" s="227" t="s">
        <v>287</v>
      </c>
      <c r="C17" s="244">
        <v>2724.65</v>
      </c>
      <c r="D17" s="245">
        <v>2703.1</v>
      </c>
      <c r="E17" s="245">
        <v>2661.5499999999997</v>
      </c>
      <c r="F17" s="245">
        <v>2598.4499999999998</v>
      </c>
      <c r="G17" s="245">
        <v>2556.8999999999996</v>
      </c>
      <c r="H17" s="245">
        <v>2766.2</v>
      </c>
      <c r="I17" s="245">
        <v>2807.75</v>
      </c>
      <c r="J17" s="245">
        <v>2870.85</v>
      </c>
      <c r="K17" s="244">
        <v>2744.65</v>
      </c>
      <c r="L17" s="244">
        <v>2640</v>
      </c>
      <c r="M17" s="244">
        <v>1.7157899999999999</v>
      </c>
      <c r="N17" s="1"/>
      <c r="O17" s="1"/>
    </row>
    <row r="18" spans="1:15" ht="12.75" customHeight="1">
      <c r="A18" s="224">
        <v>9</v>
      </c>
      <c r="B18" s="227" t="s">
        <v>43</v>
      </c>
      <c r="C18" s="244">
        <v>2423.65</v>
      </c>
      <c r="D18" s="245">
        <v>2410.7166666666667</v>
      </c>
      <c r="E18" s="245">
        <v>2372.9333333333334</v>
      </c>
      <c r="F18" s="245">
        <v>2322.2166666666667</v>
      </c>
      <c r="G18" s="245">
        <v>2284.4333333333334</v>
      </c>
      <c r="H18" s="245">
        <v>2461.4333333333334</v>
      </c>
      <c r="I18" s="245">
        <v>2499.2166666666672</v>
      </c>
      <c r="J18" s="245">
        <v>2549.9333333333334</v>
      </c>
      <c r="K18" s="244">
        <v>2448.5</v>
      </c>
      <c r="L18" s="244">
        <v>2360</v>
      </c>
      <c r="M18" s="244">
        <v>4.8061100000000003</v>
      </c>
      <c r="N18" s="1"/>
      <c r="O18" s="1"/>
    </row>
    <row r="19" spans="1:15" ht="12.75" customHeight="1">
      <c r="A19" s="224">
        <v>10</v>
      </c>
      <c r="B19" s="227" t="s">
        <v>59</v>
      </c>
      <c r="C19" s="244">
        <v>655.04999999999995</v>
      </c>
      <c r="D19" s="245">
        <v>651.95000000000005</v>
      </c>
      <c r="E19" s="245">
        <v>640.80000000000007</v>
      </c>
      <c r="F19" s="245">
        <v>626.55000000000007</v>
      </c>
      <c r="G19" s="245">
        <v>615.40000000000009</v>
      </c>
      <c r="H19" s="245">
        <v>666.2</v>
      </c>
      <c r="I19" s="245">
        <v>677.35000000000014</v>
      </c>
      <c r="J19" s="245">
        <v>691.6</v>
      </c>
      <c r="K19" s="244">
        <v>663.1</v>
      </c>
      <c r="L19" s="244">
        <v>637.70000000000005</v>
      </c>
      <c r="M19" s="244">
        <v>7.0545499999999999</v>
      </c>
      <c r="N19" s="1"/>
      <c r="O19" s="1"/>
    </row>
    <row r="20" spans="1:15" ht="12.75" customHeight="1">
      <c r="A20" s="224">
        <v>11</v>
      </c>
      <c r="B20" s="227" t="s">
        <v>236</v>
      </c>
      <c r="C20" s="244">
        <v>21772.55</v>
      </c>
      <c r="D20" s="245">
        <v>21787.783333333333</v>
      </c>
      <c r="E20" s="245">
        <v>21586.766666666666</v>
      </c>
      <c r="F20" s="245">
        <v>21400.983333333334</v>
      </c>
      <c r="G20" s="245">
        <v>21199.966666666667</v>
      </c>
      <c r="H20" s="245">
        <v>21973.566666666666</v>
      </c>
      <c r="I20" s="245">
        <v>22174.583333333328</v>
      </c>
      <c r="J20" s="245">
        <v>22360.366666666665</v>
      </c>
      <c r="K20" s="244">
        <v>21988.799999999999</v>
      </c>
      <c r="L20" s="244">
        <v>21602</v>
      </c>
      <c r="M20" s="244">
        <v>0.31852999999999998</v>
      </c>
      <c r="N20" s="1"/>
      <c r="O20" s="1"/>
    </row>
    <row r="21" spans="1:15" ht="12.75" customHeight="1">
      <c r="A21" s="224">
        <v>12</v>
      </c>
      <c r="B21" s="227" t="s">
        <v>45</v>
      </c>
      <c r="C21" s="244">
        <v>3716.75</v>
      </c>
      <c r="D21" s="245">
        <v>3693.8833333333332</v>
      </c>
      <c r="E21" s="245">
        <v>3642.8666666666663</v>
      </c>
      <c r="F21" s="245">
        <v>3568.9833333333331</v>
      </c>
      <c r="G21" s="245">
        <v>3517.9666666666662</v>
      </c>
      <c r="H21" s="245">
        <v>3767.7666666666664</v>
      </c>
      <c r="I21" s="245">
        <v>3818.7833333333328</v>
      </c>
      <c r="J21" s="245">
        <v>3892.6666666666665</v>
      </c>
      <c r="K21" s="244">
        <v>3744.9</v>
      </c>
      <c r="L21" s="244">
        <v>3620</v>
      </c>
      <c r="M21" s="244">
        <v>21.626619999999999</v>
      </c>
      <c r="N21" s="1"/>
      <c r="O21" s="1"/>
    </row>
    <row r="22" spans="1:15" ht="12.75" customHeight="1">
      <c r="A22" s="224">
        <v>13</v>
      </c>
      <c r="B22" s="227" t="s">
        <v>237</v>
      </c>
      <c r="C22" s="244">
        <v>1876.85</v>
      </c>
      <c r="D22" s="245">
        <v>1847.5166666666667</v>
      </c>
      <c r="E22" s="245">
        <v>1784.3333333333333</v>
      </c>
      <c r="F22" s="245">
        <v>1691.8166666666666</v>
      </c>
      <c r="G22" s="245">
        <v>1628.6333333333332</v>
      </c>
      <c r="H22" s="245">
        <v>1940.0333333333333</v>
      </c>
      <c r="I22" s="245">
        <v>2003.2166666666667</v>
      </c>
      <c r="J22" s="245">
        <v>2095.7333333333336</v>
      </c>
      <c r="K22" s="244">
        <v>1910.7</v>
      </c>
      <c r="L22" s="244">
        <v>1755</v>
      </c>
      <c r="M22" s="244">
        <v>12.266</v>
      </c>
      <c r="N22" s="1"/>
      <c r="O22" s="1"/>
    </row>
    <row r="23" spans="1:15" ht="12.75" customHeight="1">
      <c r="A23" s="224">
        <v>14</v>
      </c>
      <c r="B23" s="227" t="s">
        <v>46</v>
      </c>
      <c r="C23" s="244">
        <v>806.05</v>
      </c>
      <c r="D23" s="245">
        <v>801.11666666666667</v>
      </c>
      <c r="E23" s="245">
        <v>790.23333333333335</v>
      </c>
      <c r="F23" s="245">
        <v>774.41666666666663</v>
      </c>
      <c r="G23" s="245">
        <v>763.5333333333333</v>
      </c>
      <c r="H23" s="245">
        <v>816.93333333333339</v>
      </c>
      <c r="I23" s="245">
        <v>827.81666666666683</v>
      </c>
      <c r="J23" s="245">
        <v>843.63333333333344</v>
      </c>
      <c r="K23" s="244">
        <v>812</v>
      </c>
      <c r="L23" s="244">
        <v>785.3</v>
      </c>
      <c r="M23" s="244">
        <v>72.055400000000006</v>
      </c>
      <c r="N23" s="1"/>
      <c r="O23" s="1"/>
    </row>
    <row r="24" spans="1:15" ht="12.75" customHeight="1">
      <c r="A24" s="224">
        <v>15</v>
      </c>
      <c r="B24" s="227" t="s">
        <v>238</v>
      </c>
      <c r="C24" s="244">
        <v>3311.7</v>
      </c>
      <c r="D24" s="245">
        <v>3257.1666666666665</v>
      </c>
      <c r="E24" s="245">
        <v>3154.6333333333332</v>
      </c>
      <c r="F24" s="245">
        <v>2997.5666666666666</v>
      </c>
      <c r="G24" s="245">
        <v>2895.0333333333333</v>
      </c>
      <c r="H24" s="245">
        <v>3414.2333333333331</v>
      </c>
      <c r="I24" s="245">
        <v>3516.7666666666669</v>
      </c>
      <c r="J24" s="245">
        <v>3673.833333333333</v>
      </c>
      <c r="K24" s="244">
        <v>3359.7</v>
      </c>
      <c r="L24" s="244">
        <v>3100.1</v>
      </c>
      <c r="M24" s="244">
        <v>2.3086899999999999</v>
      </c>
      <c r="N24" s="1"/>
      <c r="O24" s="1"/>
    </row>
    <row r="25" spans="1:15" ht="12.75" customHeight="1">
      <c r="A25" s="224">
        <v>16</v>
      </c>
      <c r="B25" s="227" t="s">
        <v>239</v>
      </c>
      <c r="C25" s="244">
        <v>2466.15</v>
      </c>
      <c r="D25" s="245">
        <v>2380.2333333333336</v>
      </c>
      <c r="E25" s="245">
        <v>2267.416666666667</v>
      </c>
      <c r="F25" s="245">
        <v>2068.6833333333334</v>
      </c>
      <c r="G25" s="245">
        <v>1955.8666666666668</v>
      </c>
      <c r="H25" s="245">
        <v>2578.9666666666672</v>
      </c>
      <c r="I25" s="245">
        <v>2691.7833333333338</v>
      </c>
      <c r="J25" s="245">
        <v>2890.5166666666673</v>
      </c>
      <c r="K25" s="244">
        <v>2493.0500000000002</v>
      </c>
      <c r="L25" s="244">
        <v>2181.5</v>
      </c>
      <c r="M25" s="244">
        <v>12.09774</v>
      </c>
      <c r="N25" s="1"/>
      <c r="O25" s="1"/>
    </row>
    <row r="26" spans="1:15" ht="12.75" customHeight="1">
      <c r="A26" s="224">
        <v>17</v>
      </c>
      <c r="B26" s="227" t="s">
        <v>853</v>
      </c>
      <c r="C26" s="244">
        <v>524.6</v>
      </c>
      <c r="D26" s="245">
        <v>513.91666666666663</v>
      </c>
      <c r="E26" s="245">
        <v>503.23333333333323</v>
      </c>
      <c r="F26" s="245">
        <v>481.86666666666662</v>
      </c>
      <c r="G26" s="245">
        <v>471.18333333333322</v>
      </c>
      <c r="H26" s="245">
        <v>535.2833333333333</v>
      </c>
      <c r="I26" s="245">
        <v>545.9666666666667</v>
      </c>
      <c r="J26" s="245">
        <v>567.33333333333326</v>
      </c>
      <c r="K26" s="244">
        <v>524.6</v>
      </c>
      <c r="L26" s="244">
        <v>492.55</v>
      </c>
      <c r="M26" s="244">
        <v>35.873370000000001</v>
      </c>
      <c r="N26" s="1"/>
      <c r="O26" s="1"/>
    </row>
    <row r="27" spans="1:15" ht="12.75" customHeight="1">
      <c r="A27" s="224">
        <v>18</v>
      </c>
      <c r="B27" s="227" t="s">
        <v>240</v>
      </c>
      <c r="C27" s="244">
        <v>147.55000000000001</v>
      </c>
      <c r="D27" s="245">
        <v>145.93333333333334</v>
      </c>
      <c r="E27" s="245">
        <v>143.06666666666666</v>
      </c>
      <c r="F27" s="245">
        <v>138.58333333333331</v>
      </c>
      <c r="G27" s="245">
        <v>135.71666666666664</v>
      </c>
      <c r="H27" s="245">
        <v>150.41666666666669</v>
      </c>
      <c r="I27" s="245">
        <v>153.28333333333336</v>
      </c>
      <c r="J27" s="245">
        <v>157.76666666666671</v>
      </c>
      <c r="K27" s="244">
        <v>148.80000000000001</v>
      </c>
      <c r="L27" s="244">
        <v>141.44999999999999</v>
      </c>
      <c r="M27" s="244">
        <v>34.49485</v>
      </c>
      <c r="N27" s="1"/>
      <c r="O27" s="1"/>
    </row>
    <row r="28" spans="1:15" ht="12.75" customHeight="1">
      <c r="A28" s="224">
        <v>19</v>
      </c>
      <c r="B28" s="227" t="s">
        <v>41</v>
      </c>
      <c r="C28" s="244">
        <v>288.7</v>
      </c>
      <c r="D28" s="245">
        <v>288.18333333333334</v>
      </c>
      <c r="E28" s="245">
        <v>283.31666666666666</v>
      </c>
      <c r="F28" s="245">
        <v>277.93333333333334</v>
      </c>
      <c r="G28" s="245">
        <v>273.06666666666666</v>
      </c>
      <c r="H28" s="245">
        <v>293.56666666666666</v>
      </c>
      <c r="I28" s="245">
        <v>298.43333333333334</v>
      </c>
      <c r="J28" s="245">
        <v>303.81666666666666</v>
      </c>
      <c r="K28" s="244">
        <v>293.05</v>
      </c>
      <c r="L28" s="244">
        <v>282.8</v>
      </c>
      <c r="M28" s="244">
        <v>18.512149999999998</v>
      </c>
      <c r="N28" s="1"/>
      <c r="O28" s="1"/>
    </row>
    <row r="29" spans="1:15" ht="12.75" customHeight="1">
      <c r="A29" s="224">
        <v>20</v>
      </c>
      <c r="B29" s="227" t="s">
        <v>48</v>
      </c>
      <c r="C29" s="244">
        <v>3081.1</v>
      </c>
      <c r="D29" s="245">
        <v>3055.3833333333332</v>
      </c>
      <c r="E29" s="245">
        <v>3010.8166666666666</v>
      </c>
      <c r="F29" s="245">
        <v>2940.5333333333333</v>
      </c>
      <c r="G29" s="245">
        <v>2895.9666666666667</v>
      </c>
      <c r="H29" s="245">
        <v>3125.6666666666665</v>
      </c>
      <c r="I29" s="245">
        <v>3170.2333333333331</v>
      </c>
      <c r="J29" s="245">
        <v>3240.5166666666664</v>
      </c>
      <c r="K29" s="244">
        <v>3099.95</v>
      </c>
      <c r="L29" s="244">
        <v>2985.1</v>
      </c>
      <c r="M29" s="244">
        <v>0.92510000000000003</v>
      </c>
      <c r="N29" s="1"/>
      <c r="O29" s="1"/>
    </row>
    <row r="30" spans="1:15" ht="12.75" customHeight="1">
      <c r="A30" s="224">
        <v>21</v>
      </c>
      <c r="B30" s="227" t="s">
        <v>51</v>
      </c>
      <c r="C30" s="244">
        <v>514.15</v>
      </c>
      <c r="D30" s="245">
        <v>508.8</v>
      </c>
      <c r="E30" s="245">
        <v>495.25</v>
      </c>
      <c r="F30" s="245">
        <v>476.34999999999997</v>
      </c>
      <c r="G30" s="245">
        <v>462.79999999999995</v>
      </c>
      <c r="H30" s="245">
        <v>527.70000000000005</v>
      </c>
      <c r="I30" s="245">
        <v>541.25000000000011</v>
      </c>
      <c r="J30" s="245">
        <v>560.15000000000009</v>
      </c>
      <c r="K30" s="244">
        <v>522.35</v>
      </c>
      <c r="L30" s="244">
        <v>489.9</v>
      </c>
      <c r="M30" s="244">
        <v>85.835909999999998</v>
      </c>
      <c r="N30" s="1"/>
      <c r="O30" s="1"/>
    </row>
    <row r="31" spans="1:15" ht="12.75" customHeight="1">
      <c r="A31" s="224">
        <v>22</v>
      </c>
      <c r="B31" s="227" t="s">
        <v>53</v>
      </c>
      <c r="C31" s="244">
        <v>4684.05</v>
      </c>
      <c r="D31" s="245">
        <v>4692.1833333333334</v>
      </c>
      <c r="E31" s="245">
        <v>4644.3666666666668</v>
      </c>
      <c r="F31" s="245">
        <v>4604.6833333333334</v>
      </c>
      <c r="G31" s="245">
        <v>4556.8666666666668</v>
      </c>
      <c r="H31" s="245">
        <v>4731.8666666666668</v>
      </c>
      <c r="I31" s="245">
        <v>4779.6833333333343</v>
      </c>
      <c r="J31" s="245">
        <v>4819.3666666666668</v>
      </c>
      <c r="K31" s="244">
        <v>4740</v>
      </c>
      <c r="L31" s="244">
        <v>4652.5</v>
      </c>
      <c r="M31" s="244">
        <v>2.47357</v>
      </c>
      <c r="N31" s="1"/>
      <c r="O31" s="1"/>
    </row>
    <row r="32" spans="1:15" ht="12.75" customHeight="1">
      <c r="A32" s="224">
        <v>23</v>
      </c>
      <c r="B32" s="227" t="s">
        <v>55</v>
      </c>
      <c r="C32" s="244">
        <v>141.30000000000001</v>
      </c>
      <c r="D32" s="245">
        <v>139.55000000000001</v>
      </c>
      <c r="E32" s="245">
        <v>136.95000000000002</v>
      </c>
      <c r="F32" s="245">
        <v>132.6</v>
      </c>
      <c r="G32" s="245">
        <v>130</v>
      </c>
      <c r="H32" s="245">
        <v>143.90000000000003</v>
      </c>
      <c r="I32" s="245">
        <v>146.50000000000006</v>
      </c>
      <c r="J32" s="245">
        <v>150.85000000000005</v>
      </c>
      <c r="K32" s="244">
        <v>142.15</v>
      </c>
      <c r="L32" s="244">
        <v>135.19999999999999</v>
      </c>
      <c r="M32" s="244">
        <v>80.159319999999994</v>
      </c>
      <c r="N32" s="1"/>
      <c r="O32" s="1"/>
    </row>
    <row r="33" spans="1:15" ht="12.75" customHeight="1">
      <c r="A33" s="224">
        <v>24</v>
      </c>
      <c r="B33" s="227" t="s">
        <v>57</v>
      </c>
      <c r="C33" s="244">
        <v>3056.05</v>
      </c>
      <c r="D33" s="245">
        <v>3052.25</v>
      </c>
      <c r="E33" s="245">
        <v>3032.6</v>
      </c>
      <c r="F33" s="245">
        <v>3009.15</v>
      </c>
      <c r="G33" s="245">
        <v>2989.5</v>
      </c>
      <c r="H33" s="245">
        <v>3075.7</v>
      </c>
      <c r="I33" s="245">
        <v>3095.3499999999995</v>
      </c>
      <c r="J33" s="245">
        <v>3118.7999999999997</v>
      </c>
      <c r="K33" s="244">
        <v>3071.9</v>
      </c>
      <c r="L33" s="244">
        <v>3028.8</v>
      </c>
      <c r="M33" s="244">
        <v>5.3688399999999996</v>
      </c>
      <c r="N33" s="1"/>
      <c r="O33" s="1"/>
    </row>
    <row r="34" spans="1:15" ht="12.75" customHeight="1">
      <c r="A34" s="224">
        <v>25</v>
      </c>
      <c r="B34" s="227" t="s">
        <v>300</v>
      </c>
      <c r="C34" s="244">
        <v>1960.15</v>
      </c>
      <c r="D34" s="245">
        <v>1935.7</v>
      </c>
      <c r="E34" s="245">
        <v>1900.45</v>
      </c>
      <c r="F34" s="245">
        <v>1840.75</v>
      </c>
      <c r="G34" s="245">
        <v>1805.5</v>
      </c>
      <c r="H34" s="245">
        <v>1995.4</v>
      </c>
      <c r="I34" s="245">
        <v>2030.65</v>
      </c>
      <c r="J34" s="245">
        <v>2090.3500000000004</v>
      </c>
      <c r="K34" s="244">
        <v>1970.95</v>
      </c>
      <c r="L34" s="244">
        <v>1876</v>
      </c>
      <c r="M34" s="244">
        <v>3.3117299999999998</v>
      </c>
      <c r="N34" s="1"/>
      <c r="O34" s="1"/>
    </row>
    <row r="35" spans="1:15" ht="12.75" customHeight="1">
      <c r="A35" s="224">
        <v>26</v>
      </c>
      <c r="B35" s="227" t="s">
        <v>60</v>
      </c>
      <c r="C35" s="244">
        <v>437.2</v>
      </c>
      <c r="D35" s="245">
        <v>437.89999999999992</v>
      </c>
      <c r="E35" s="245">
        <v>433.69999999999982</v>
      </c>
      <c r="F35" s="245">
        <v>430.19999999999987</v>
      </c>
      <c r="G35" s="245">
        <v>425.99999999999977</v>
      </c>
      <c r="H35" s="245">
        <v>441.39999999999986</v>
      </c>
      <c r="I35" s="245">
        <v>445.6</v>
      </c>
      <c r="J35" s="245">
        <v>449.09999999999991</v>
      </c>
      <c r="K35" s="244">
        <v>442.1</v>
      </c>
      <c r="L35" s="244">
        <v>434.4</v>
      </c>
      <c r="M35" s="244">
        <v>11.471819999999999</v>
      </c>
      <c r="N35" s="1"/>
      <c r="O35" s="1"/>
    </row>
    <row r="36" spans="1:15" ht="12.75" customHeight="1">
      <c r="A36" s="224">
        <v>27</v>
      </c>
      <c r="B36" s="227" t="s">
        <v>242</v>
      </c>
      <c r="C36" s="244">
        <v>4036.6</v>
      </c>
      <c r="D36" s="245">
        <v>3985.5333333333333</v>
      </c>
      <c r="E36" s="245">
        <v>3922.0666666666666</v>
      </c>
      <c r="F36" s="245">
        <v>3807.5333333333333</v>
      </c>
      <c r="G36" s="245">
        <v>3744.0666666666666</v>
      </c>
      <c r="H36" s="245">
        <v>4100.0666666666666</v>
      </c>
      <c r="I36" s="245">
        <v>4163.5333333333328</v>
      </c>
      <c r="J36" s="245">
        <v>4278.0666666666666</v>
      </c>
      <c r="K36" s="244">
        <v>4049</v>
      </c>
      <c r="L36" s="244">
        <v>3871</v>
      </c>
      <c r="M36" s="244">
        <v>2.0554000000000001</v>
      </c>
      <c r="N36" s="1"/>
      <c r="O36" s="1"/>
    </row>
    <row r="37" spans="1:15" ht="12.75" customHeight="1">
      <c r="A37" s="224">
        <v>28</v>
      </c>
      <c r="B37" s="227" t="s">
        <v>61</v>
      </c>
      <c r="C37" s="244">
        <v>928.7</v>
      </c>
      <c r="D37" s="245">
        <v>922.25</v>
      </c>
      <c r="E37" s="245">
        <v>911.55</v>
      </c>
      <c r="F37" s="245">
        <v>894.4</v>
      </c>
      <c r="G37" s="245">
        <v>883.69999999999993</v>
      </c>
      <c r="H37" s="245">
        <v>939.4</v>
      </c>
      <c r="I37" s="245">
        <v>950.1</v>
      </c>
      <c r="J37" s="245">
        <v>967.25</v>
      </c>
      <c r="K37" s="244">
        <v>932.95</v>
      </c>
      <c r="L37" s="244">
        <v>905.1</v>
      </c>
      <c r="M37" s="244">
        <v>47.644399999999997</v>
      </c>
      <c r="N37" s="1"/>
      <c r="O37" s="1"/>
    </row>
    <row r="38" spans="1:15" ht="12.75" customHeight="1">
      <c r="A38" s="224">
        <v>29</v>
      </c>
      <c r="B38" s="227" t="s">
        <v>62</v>
      </c>
      <c r="C38" s="244">
        <v>3552.2</v>
      </c>
      <c r="D38" s="245">
        <v>3550.35</v>
      </c>
      <c r="E38" s="245">
        <v>3525.8999999999996</v>
      </c>
      <c r="F38" s="245">
        <v>3499.6</v>
      </c>
      <c r="G38" s="245">
        <v>3475.1499999999996</v>
      </c>
      <c r="H38" s="245">
        <v>3576.6499999999996</v>
      </c>
      <c r="I38" s="245">
        <v>3601.0999999999995</v>
      </c>
      <c r="J38" s="245">
        <v>3627.3999999999996</v>
      </c>
      <c r="K38" s="244">
        <v>3574.8</v>
      </c>
      <c r="L38" s="244">
        <v>3524.05</v>
      </c>
      <c r="M38" s="244">
        <v>1.4009100000000001</v>
      </c>
      <c r="N38" s="1"/>
      <c r="O38" s="1"/>
    </row>
    <row r="39" spans="1:15" ht="12.75" customHeight="1">
      <c r="A39" s="224">
        <v>30</v>
      </c>
      <c r="B39" s="227" t="s">
        <v>65</v>
      </c>
      <c r="C39" s="244">
        <v>6433.7</v>
      </c>
      <c r="D39" s="245">
        <v>6401.2</v>
      </c>
      <c r="E39" s="245">
        <v>6332.5</v>
      </c>
      <c r="F39" s="245">
        <v>6231.3</v>
      </c>
      <c r="G39" s="245">
        <v>6162.6</v>
      </c>
      <c r="H39" s="245">
        <v>6502.4</v>
      </c>
      <c r="I39" s="245">
        <v>6571.0999999999985</v>
      </c>
      <c r="J39" s="245">
        <v>6672.2999999999993</v>
      </c>
      <c r="K39" s="244">
        <v>6469.9</v>
      </c>
      <c r="L39" s="244">
        <v>6300</v>
      </c>
      <c r="M39" s="244">
        <v>5.3053499999999998</v>
      </c>
      <c r="N39" s="1"/>
      <c r="O39" s="1"/>
    </row>
    <row r="40" spans="1:15" ht="12.75" customHeight="1">
      <c r="A40" s="224">
        <v>31</v>
      </c>
      <c r="B40" s="227" t="s">
        <v>64</v>
      </c>
      <c r="C40" s="244">
        <v>1535</v>
      </c>
      <c r="D40" s="245">
        <v>1521.0333333333335</v>
      </c>
      <c r="E40" s="245">
        <v>1497.116666666667</v>
      </c>
      <c r="F40" s="245">
        <v>1459.2333333333336</v>
      </c>
      <c r="G40" s="245">
        <v>1435.3166666666671</v>
      </c>
      <c r="H40" s="245">
        <v>1558.916666666667</v>
      </c>
      <c r="I40" s="245">
        <v>1582.8333333333335</v>
      </c>
      <c r="J40" s="245">
        <v>1620.7166666666669</v>
      </c>
      <c r="K40" s="244">
        <v>1544.95</v>
      </c>
      <c r="L40" s="244">
        <v>1483.15</v>
      </c>
      <c r="M40" s="244">
        <v>13.29547</v>
      </c>
      <c r="N40" s="1"/>
      <c r="O40" s="1"/>
    </row>
    <row r="41" spans="1:15" ht="12.75" customHeight="1">
      <c r="A41" s="224">
        <v>32</v>
      </c>
      <c r="B41" s="227" t="s">
        <v>243</v>
      </c>
      <c r="C41" s="244">
        <v>5786.4</v>
      </c>
      <c r="D41" s="245">
        <v>5788.166666666667</v>
      </c>
      <c r="E41" s="245">
        <v>5698.2333333333336</v>
      </c>
      <c r="F41" s="245">
        <v>5610.0666666666666</v>
      </c>
      <c r="G41" s="245">
        <v>5520.1333333333332</v>
      </c>
      <c r="H41" s="245">
        <v>5876.3333333333339</v>
      </c>
      <c r="I41" s="245">
        <v>5966.2666666666664</v>
      </c>
      <c r="J41" s="245">
        <v>6054.4333333333343</v>
      </c>
      <c r="K41" s="244">
        <v>5878.1</v>
      </c>
      <c r="L41" s="244">
        <v>5700</v>
      </c>
      <c r="M41" s="244">
        <v>0.32888000000000001</v>
      </c>
      <c r="N41" s="1"/>
      <c r="O41" s="1"/>
    </row>
    <row r="42" spans="1:15" ht="12.75" customHeight="1">
      <c r="A42" s="224">
        <v>33</v>
      </c>
      <c r="B42" s="227" t="s">
        <v>66</v>
      </c>
      <c r="C42" s="244">
        <v>2088.4</v>
      </c>
      <c r="D42" s="245">
        <v>2088.3166666666671</v>
      </c>
      <c r="E42" s="245">
        <v>2059.0833333333339</v>
      </c>
      <c r="F42" s="245">
        <v>2029.7666666666669</v>
      </c>
      <c r="G42" s="245">
        <v>2000.5333333333338</v>
      </c>
      <c r="H42" s="245">
        <v>2117.6333333333341</v>
      </c>
      <c r="I42" s="245">
        <v>2146.8666666666668</v>
      </c>
      <c r="J42" s="245">
        <v>2176.1833333333343</v>
      </c>
      <c r="K42" s="244">
        <v>2117.5500000000002</v>
      </c>
      <c r="L42" s="244">
        <v>2059</v>
      </c>
      <c r="M42" s="244">
        <v>1.3309200000000001</v>
      </c>
      <c r="N42" s="1"/>
      <c r="O42" s="1"/>
    </row>
    <row r="43" spans="1:15" ht="12.75" customHeight="1">
      <c r="A43" s="224">
        <v>34</v>
      </c>
      <c r="B43" s="227" t="s">
        <v>67</v>
      </c>
      <c r="C43" s="244">
        <v>233.75</v>
      </c>
      <c r="D43" s="245">
        <v>231.71666666666667</v>
      </c>
      <c r="E43" s="245">
        <v>227.48333333333335</v>
      </c>
      <c r="F43" s="245">
        <v>221.21666666666667</v>
      </c>
      <c r="G43" s="245">
        <v>216.98333333333335</v>
      </c>
      <c r="H43" s="245">
        <v>237.98333333333335</v>
      </c>
      <c r="I43" s="245">
        <v>242.21666666666664</v>
      </c>
      <c r="J43" s="245">
        <v>248.48333333333335</v>
      </c>
      <c r="K43" s="244">
        <v>235.95</v>
      </c>
      <c r="L43" s="244">
        <v>225.45</v>
      </c>
      <c r="M43" s="244">
        <v>67.531989999999993</v>
      </c>
      <c r="N43" s="1"/>
      <c r="O43" s="1"/>
    </row>
    <row r="44" spans="1:15" ht="12.75" customHeight="1">
      <c r="A44" s="224">
        <v>35</v>
      </c>
      <c r="B44" s="227" t="s">
        <v>68</v>
      </c>
      <c r="C44" s="244">
        <v>177.1</v>
      </c>
      <c r="D44" s="245">
        <v>174.13333333333333</v>
      </c>
      <c r="E44" s="245">
        <v>170.06666666666666</v>
      </c>
      <c r="F44" s="245">
        <v>163.03333333333333</v>
      </c>
      <c r="G44" s="245">
        <v>158.96666666666667</v>
      </c>
      <c r="H44" s="245">
        <v>181.16666666666666</v>
      </c>
      <c r="I44" s="245">
        <v>185.23333333333332</v>
      </c>
      <c r="J44" s="245">
        <v>192.26666666666665</v>
      </c>
      <c r="K44" s="244">
        <v>178.2</v>
      </c>
      <c r="L44" s="244">
        <v>167.1</v>
      </c>
      <c r="M44" s="244">
        <v>313.20528000000002</v>
      </c>
      <c r="N44" s="1"/>
      <c r="O44" s="1"/>
    </row>
    <row r="45" spans="1:15" ht="12.75" customHeight="1">
      <c r="A45" s="224">
        <v>36</v>
      </c>
      <c r="B45" s="227" t="s">
        <v>244</v>
      </c>
      <c r="C45" s="244">
        <v>87.45</v>
      </c>
      <c r="D45" s="245">
        <v>83.716666666666669</v>
      </c>
      <c r="E45" s="245">
        <v>78.733333333333334</v>
      </c>
      <c r="F45" s="245">
        <v>70.016666666666666</v>
      </c>
      <c r="G45" s="245">
        <v>65.033333333333331</v>
      </c>
      <c r="H45" s="245">
        <v>92.433333333333337</v>
      </c>
      <c r="I45" s="245">
        <v>97.416666666666686</v>
      </c>
      <c r="J45" s="245">
        <v>106.13333333333334</v>
      </c>
      <c r="K45" s="244">
        <v>88.7</v>
      </c>
      <c r="L45" s="244">
        <v>75</v>
      </c>
      <c r="M45" s="244">
        <v>446.66926000000001</v>
      </c>
      <c r="N45" s="1"/>
      <c r="O45" s="1"/>
    </row>
    <row r="46" spans="1:15" ht="12.75" customHeight="1">
      <c r="A46" s="224">
        <v>37</v>
      </c>
      <c r="B46" s="227" t="s">
        <v>69</v>
      </c>
      <c r="C46" s="244">
        <v>1622.9</v>
      </c>
      <c r="D46" s="245">
        <v>1624.3333333333333</v>
      </c>
      <c r="E46" s="245">
        <v>1610.4166666666665</v>
      </c>
      <c r="F46" s="245">
        <v>1597.9333333333332</v>
      </c>
      <c r="G46" s="245">
        <v>1584.0166666666664</v>
      </c>
      <c r="H46" s="245">
        <v>1636.8166666666666</v>
      </c>
      <c r="I46" s="245">
        <v>1650.7333333333331</v>
      </c>
      <c r="J46" s="245">
        <v>1663.2166666666667</v>
      </c>
      <c r="K46" s="244">
        <v>1638.25</v>
      </c>
      <c r="L46" s="244">
        <v>1611.85</v>
      </c>
      <c r="M46" s="244">
        <v>2.3704999999999998</v>
      </c>
      <c r="N46" s="1"/>
      <c r="O46" s="1"/>
    </row>
    <row r="47" spans="1:15" ht="12.75" customHeight="1">
      <c r="A47" s="224">
        <v>38</v>
      </c>
      <c r="B47" s="227" t="s">
        <v>72</v>
      </c>
      <c r="C47" s="244">
        <v>585.4</v>
      </c>
      <c r="D47" s="245">
        <v>580.63333333333333</v>
      </c>
      <c r="E47" s="245">
        <v>573.86666666666667</v>
      </c>
      <c r="F47" s="245">
        <v>562.33333333333337</v>
      </c>
      <c r="G47" s="245">
        <v>555.56666666666672</v>
      </c>
      <c r="H47" s="245">
        <v>592.16666666666663</v>
      </c>
      <c r="I47" s="245">
        <v>598.93333333333328</v>
      </c>
      <c r="J47" s="245">
        <v>610.46666666666658</v>
      </c>
      <c r="K47" s="244">
        <v>587.4</v>
      </c>
      <c r="L47" s="244">
        <v>569.1</v>
      </c>
      <c r="M47" s="244">
        <v>4.62317</v>
      </c>
      <c r="N47" s="1"/>
      <c r="O47" s="1"/>
    </row>
    <row r="48" spans="1:15" ht="12.75" customHeight="1">
      <c r="A48" s="224">
        <v>39</v>
      </c>
      <c r="B48" s="227" t="s">
        <v>71</v>
      </c>
      <c r="C48" s="244">
        <v>99.25</v>
      </c>
      <c r="D48" s="245">
        <v>97.916666666666671</v>
      </c>
      <c r="E48" s="245">
        <v>95.983333333333348</v>
      </c>
      <c r="F48" s="245">
        <v>92.716666666666683</v>
      </c>
      <c r="G48" s="245">
        <v>90.78333333333336</v>
      </c>
      <c r="H48" s="245">
        <v>101.18333333333334</v>
      </c>
      <c r="I48" s="245">
        <v>103.11666666666665</v>
      </c>
      <c r="J48" s="245">
        <v>106.38333333333333</v>
      </c>
      <c r="K48" s="244">
        <v>99.85</v>
      </c>
      <c r="L48" s="244">
        <v>94.65</v>
      </c>
      <c r="M48" s="244">
        <v>120.96095</v>
      </c>
      <c r="N48" s="1"/>
      <c r="O48" s="1"/>
    </row>
    <row r="49" spans="1:15" ht="12.75" customHeight="1">
      <c r="A49" s="224">
        <v>40</v>
      </c>
      <c r="B49" s="227" t="s">
        <v>73</v>
      </c>
      <c r="C49" s="244">
        <v>875.8</v>
      </c>
      <c r="D49" s="245">
        <v>863.31666666666661</v>
      </c>
      <c r="E49" s="245">
        <v>845.73333333333323</v>
      </c>
      <c r="F49" s="245">
        <v>815.66666666666663</v>
      </c>
      <c r="G49" s="245">
        <v>798.08333333333326</v>
      </c>
      <c r="H49" s="245">
        <v>893.38333333333321</v>
      </c>
      <c r="I49" s="245">
        <v>910.9666666666667</v>
      </c>
      <c r="J49" s="245">
        <v>941.03333333333319</v>
      </c>
      <c r="K49" s="244">
        <v>880.9</v>
      </c>
      <c r="L49" s="244">
        <v>833.25</v>
      </c>
      <c r="M49" s="244">
        <v>13.006489999999999</v>
      </c>
      <c r="N49" s="1"/>
      <c r="O49" s="1"/>
    </row>
    <row r="50" spans="1:15" ht="12.75" customHeight="1">
      <c r="A50" s="224">
        <v>41</v>
      </c>
      <c r="B50" s="227" t="s">
        <v>76</v>
      </c>
      <c r="C50" s="244">
        <v>76.849999999999994</v>
      </c>
      <c r="D50" s="245">
        <v>75.833333333333329</v>
      </c>
      <c r="E50" s="245">
        <v>74.11666666666666</v>
      </c>
      <c r="F50" s="245">
        <v>71.383333333333326</v>
      </c>
      <c r="G50" s="245">
        <v>69.666666666666657</v>
      </c>
      <c r="H50" s="245">
        <v>78.566666666666663</v>
      </c>
      <c r="I50" s="245">
        <v>80.283333333333331</v>
      </c>
      <c r="J50" s="245">
        <v>83.016666666666666</v>
      </c>
      <c r="K50" s="244">
        <v>77.55</v>
      </c>
      <c r="L50" s="244">
        <v>73.099999999999994</v>
      </c>
      <c r="M50" s="244">
        <v>287.43927000000002</v>
      </c>
      <c r="N50" s="1"/>
      <c r="O50" s="1"/>
    </row>
    <row r="51" spans="1:15" ht="12.75" customHeight="1">
      <c r="A51" s="224">
        <v>42</v>
      </c>
      <c r="B51" s="227" t="s">
        <v>80</v>
      </c>
      <c r="C51" s="244">
        <v>325.10000000000002</v>
      </c>
      <c r="D51" s="245">
        <v>325.21666666666664</v>
      </c>
      <c r="E51" s="245">
        <v>322.0333333333333</v>
      </c>
      <c r="F51" s="245">
        <v>318.96666666666664</v>
      </c>
      <c r="G51" s="245">
        <v>315.7833333333333</v>
      </c>
      <c r="H51" s="245">
        <v>328.2833333333333</v>
      </c>
      <c r="I51" s="245">
        <v>331.46666666666658</v>
      </c>
      <c r="J51" s="245">
        <v>334.5333333333333</v>
      </c>
      <c r="K51" s="244">
        <v>328.4</v>
      </c>
      <c r="L51" s="244">
        <v>322.14999999999998</v>
      </c>
      <c r="M51" s="244">
        <v>16.887810000000002</v>
      </c>
      <c r="N51" s="1"/>
      <c r="O51" s="1"/>
    </row>
    <row r="52" spans="1:15" ht="12.75" customHeight="1">
      <c r="A52" s="224">
        <v>43</v>
      </c>
      <c r="B52" s="227" t="s">
        <v>75</v>
      </c>
      <c r="C52" s="244">
        <v>811</v>
      </c>
      <c r="D52" s="245">
        <v>809.11666666666667</v>
      </c>
      <c r="E52" s="245">
        <v>803.0333333333333</v>
      </c>
      <c r="F52" s="245">
        <v>795.06666666666661</v>
      </c>
      <c r="G52" s="245">
        <v>788.98333333333323</v>
      </c>
      <c r="H52" s="245">
        <v>817.08333333333337</v>
      </c>
      <c r="I52" s="245">
        <v>823.16666666666663</v>
      </c>
      <c r="J52" s="245">
        <v>831.13333333333344</v>
      </c>
      <c r="K52" s="244">
        <v>815.2</v>
      </c>
      <c r="L52" s="244">
        <v>801.15</v>
      </c>
      <c r="M52" s="244">
        <v>60.232059999999997</v>
      </c>
      <c r="N52" s="1"/>
      <c r="O52" s="1"/>
    </row>
    <row r="53" spans="1:15" ht="12.75" customHeight="1">
      <c r="A53" s="224">
        <v>44</v>
      </c>
      <c r="B53" s="227" t="s">
        <v>77</v>
      </c>
      <c r="C53" s="244">
        <v>265.2</v>
      </c>
      <c r="D53" s="245">
        <v>266.3</v>
      </c>
      <c r="E53" s="245">
        <v>262.3</v>
      </c>
      <c r="F53" s="245">
        <v>259.39999999999998</v>
      </c>
      <c r="G53" s="245">
        <v>255.39999999999998</v>
      </c>
      <c r="H53" s="245">
        <v>269.20000000000005</v>
      </c>
      <c r="I53" s="245">
        <v>273.20000000000005</v>
      </c>
      <c r="J53" s="245">
        <v>276.10000000000008</v>
      </c>
      <c r="K53" s="244">
        <v>270.3</v>
      </c>
      <c r="L53" s="244">
        <v>263.39999999999998</v>
      </c>
      <c r="M53" s="244">
        <v>23.700019999999999</v>
      </c>
      <c r="N53" s="1"/>
      <c r="O53" s="1"/>
    </row>
    <row r="54" spans="1:15" ht="12.75" customHeight="1">
      <c r="A54" s="224">
        <v>45</v>
      </c>
      <c r="B54" s="227" t="s">
        <v>78</v>
      </c>
      <c r="C54" s="244">
        <v>17281.150000000001</v>
      </c>
      <c r="D54" s="245">
        <v>17077.25</v>
      </c>
      <c r="E54" s="245">
        <v>16821.5</v>
      </c>
      <c r="F54" s="245">
        <v>16361.849999999999</v>
      </c>
      <c r="G54" s="245">
        <v>16106.099999999999</v>
      </c>
      <c r="H54" s="245">
        <v>17536.900000000001</v>
      </c>
      <c r="I54" s="245">
        <v>17792.650000000001</v>
      </c>
      <c r="J54" s="245">
        <v>18252.300000000003</v>
      </c>
      <c r="K54" s="244">
        <v>17333</v>
      </c>
      <c r="L54" s="244">
        <v>16617.599999999999</v>
      </c>
      <c r="M54" s="244">
        <v>0.33905000000000002</v>
      </c>
      <c r="N54" s="1"/>
      <c r="O54" s="1"/>
    </row>
    <row r="55" spans="1:15" ht="12.75" customHeight="1">
      <c r="A55" s="224">
        <v>46</v>
      </c>
      <c r="B55" s="227" t="s">
        <v>81</v>
      </c>
      <c r="C55" s="244">
        <v>4375.3500000000004</v>
      </c>
      <c r="D55" s="245">
        <v>4363.0166666666664</v>
      </c>
      <c r="E55" s="245">
        <v>4326.1333333333332</v>
      </c>
      <c r="F55" s="245">
        <v>4276.916666666667</v>
      </c>
      <c r="G55" s="245">
        <v>4240.0333333333338</v>
      </c>
      <c r="H55" s="245">
        <v>4412.2333333333327</v>
      </c>
      <c r="I55" s="245">
        <v>4449.1166666666659</v>
      </c>
      <c r="J55" s="245">
        <v>4498.3333333333321</v>
      </c>
      <c r="K55" s="244">
        <v>4399.8999999999996</v>
      </c>
      <c r="L55" s="244">
        <v>4313.8</v>
      </c>
      <c r="M55" s="244">
        <v>1.66686</v>
      </c>
      <c r="N55" s="1"/>
      <c r="O55" s="1"/>
    </row>
    <row r="56" spans="1:15" ht="12.75" customHeight="1">
      <c r="A56" s="224">
        <v>47</v>
      </c>
      <c r="B56" s="227" t="s">
        <v>82</v>
      </c>
      <c r="C56" s="244">
        <v>304.60000000000002</v>
      </c>
      <c r="D56" s="245">
        <v>300.08333333333331</v>
      </c>
      <c r="E56" s="245">
        <v>292.41666666666663</v>
      </c>
      <c r="F56" s="245">
        <v>280.23333333333329</v>
      </c>
      <c r="G56" s="245">
        <v>272.56666666666661</v>
      </c>
      <c r="H56" s="245">
        <v>312.26666666666665</v>
      </c>
      <c r="I56" s="245">
        <v>319.93333333333328</v>
      </c>
      <c r="J56" s="245">
        <v>332.11666666666667</v>
      </c>
      <c r="K56" s="244">
        <v>307.75</v>
      </c>
      <c r="L56" s="244">
        <v>287.89999999999998</v>
      </c>
      <c r="M56" s="244">
        <v>119.57127</v>
      </c>
      <c r="N56" s="1"/>
      <c r="O56" s="1"/>
    </row>
    <row r="57" spans="1:15" ht="12.75" customHeight="1">
      <c r="A57" s="224">
        <v>48</v>
      </c>
      <c r="B57" s="227" t="s">
        <v>83</v>
      </c>
      <c r="C57" s="244">
        <v>710.7</v>
      </c>
      <c r="D57" s="245">
        <v>707.80000000000007</v>
      </c>
      <c r="E57" s="245">
        <v>693.90000000000009</v>
      </c>
      <c r="F57" s="245">
        <v>677.1</v>
      </c>
      <c r="G57" s="245">
        <v>663.2</v>
      </c>
      <c r="H57" s="245">
        <v>724.60000000000014</v>
      </c>
      <c r="I57" s="245">
        <v>738.5</v>
      </c>
      <c r="J57" s="245">
        <v>755.30000000000018</v>
      </c>
      <c r="K57" s="244">
        <v>721.7</v>
      </c>
      <c r="L57" s="244">
        <v>691</v>
      </c>
      <c r="M57" s="244">
        <v>10.417540000000001</v>
      </c>
      <c r="N57" s="1"/>
      <c r="O57" s="1"/>
    </row>
    <row r="58" spans="1:15" ht="12.75" customHeight="1">
      <c r="A58" s="224">
        <v>49</v>
      </c>
      <c r="B58" s="227" t="s">
        <v>84</v>
      </c>
      <c r="C58" s="244">
        <v>1096.5</v>
      </c>
      <c r="D58" s="245">
        <v>1108.5</v>
      </c>
      <c r="E58" s="245">
        <v>1082</v>
      </c>
      <c r="F58" s="245">
        <v>1067.5</v>
      </c>
      <c r="G58" s="245">
        <v>1041</v>
      </c>
      <c r="H58" s="245">
        <v>1123</v>
      </c>
      <c r="I58" s="245">
        <v>1149.5</v>
      </c>
      <c r="J58" s="245">
        <v>1164</v>
      </c>
      <c r="K58" s="244">
        <v>1135</v>
      </c>
      <c r="L58" s="244">
        <v>1094</v>
      </c>
      <c r="M58" s="244">
        <v>12.79529</v>
      </c>
      <c r="N58" s="1"/>
      <c r="O58" s="1"/>
    </row>
    <row r="59" spans="1:15" ht="12.75" customHeight="1">
      <c r="A59" s="224">
        <v>50</v>
      </c>
      <c r="B59" s="227" t="s">
        <v>809</v>
      </c>
      <c r="C59" s="244">
        <v>1445.65</v>
      </c>
      <c r="D59" s="245">
        <v>1437.5833333333333</v>
      </c>
      <c r="E59" s="245">
        <v>1420.2166666666665</v>
      </c>
      <c r="F59" s="245">
        <v>1394.7833333333333</v>
      </c>
      <c r="G59" s="245">
        <v>1377.4166666666665</v>
      </c>
      <c r="H59" s="245">
        <v>1463.0166666666664</v>
      </c>
      <c r="I59" s="245">
        <v>1480.3833333333332</v>
      </c>
      <c r="J59" s="245">
        <v>1505.8166666666664</v>
      </c>
      <c r="K59" s="244">
        <v>1454.95</v>
      </c>
      <c r="L59" s="244">
        <v>1412.15</v>
      </c>
      <c r="M59" s="244">
        <v>0.34722999999999998</v>
      </c>
      <c r="N59" s="1"/>
      <c r="O59" s="1"/>
    </row>
    <row r="60" spans="1:15" ht="12.75" customHeight="1">
      <c r="A60" s="224">
        <v>51</v>
      </c>
      <c r="B60" s="227" t="s">
        <v>85</v>
      </c>
      <c r="C60" s="244">
        <v>220.75</v>
      </c>
      <c r="D60" s="245">
        <v>218.86666666666667</v>
      </c>
      <c r="E60" s="245">
        <v>216.13333333333335</v>
      </c>
      <c r="F60" s="245">
        <v>211.51666666666668</v>
      </c>
      <c r="G60" s="245">
        <v>208.78333333333336</v>
      </c>
      <c r="H60" s="245">
        <v>223.48333333333335</v>
      </c>
      <c r="I60" s="245">
        <v>226.2166666666667</v>
      </c>
      <c r="J60" s="245">
        <v>230.83333333333334</v>
      </c>
      <c r="K60" s="244">
        <v>221.6</v>
      </c>
      <c r="L60" s="244">
        <v>214.25</v>
      </c>
      <c r="M60" s="244">
        <v>31.166080000000001</v>
      </c>
      <c r="N60" s="1"/>
      <c r="O60" s="1"/>
    </row>
    <row r="61" spans="1:15" ht="12.75" customHeight="1">
      <c r="A61" s="224">
        <v>52</v>
      </c>
      <c r="B61" s="227" t="s">
        <v>87</v>
      </c>
      <c r="C61" s="244">
        <v>3770.65</v>
      </c>
      <c r="D61" s="245">
        <v>3757.1833333333329</v>
      </c>
      <c r="E61" s="245">
        <v>3715.766666666666</v>
      </c>
      <c r="F61" s="245">
        <v>3660.8833333333332</v>
      </c>
      <c r="G61" s="245">
        <v>3619.4666666666662</v>
      </c>
      <c r="H61" s="245">
        <v>3812.0666666666657</v>
      </c>
      <c r="I61" s="245">
        <v>3853.4833333333327</v>
      </c>
      <c r="J61" s="245">
        <v>3908.3666666666654</v>
      </c>
      <c r="K61" s="244">
        <v>3798.6</v>
      </c>
      <c r="L61" s="244">
        <v>3702.3</v>
      </c>
      <c r="M61" s="244">
        <v>1.01353</v>
      </c>
      <c r="N61" s="1"/>
      <c r="O61" s="1"/>
    </row>
    <row r="62" spans="1:15" ht="12.75" customHeight="1">
      <c r="A62" s="224">
        <v>53</v>
      </c>
      <c r="B62" s="227" t="s">
        <v>88</v>
      </c>
      <c r="C62" s="244">
        <v>1565.8</v>
      </c>
      <c r="D62" s="245">
        <v>1565.5166666666664</v>
      </c>
      <c r="E62" s="245">
        <v>1557.8833333333328</v>
      </c>
      <c r="F62" s="245">
        <v>1549.9666666666662</v>
      </c>
      <c r="G62" s="245">
        <v>1542.3333333333326</v>
      </c>
      <c r="H62" s="245">
        <v>1573.4333333333329</v>
      </c>
      <c r="I62" s="245">
        <v>1581.0666666666666</v>
      </c>
      <c r="J62" s="245">
        <v>1588.9833333333331</v>
      </c>
      <c r="K62" s="244">
        <v>1573.15</v>
      </c>
      <c r="L62" s="244">
        <v>1557.6</v>
      </c>
      <c r="M62" s="244">
        <v>1.4592400000000001</v>
      </c>
      <c r="N62" s="1"/>
      <c r="O62" s="1"/>
    </row>
    <row r="63" spans="1:15" ht="12.75" customHeight="1">
      <c r="A63" s="224">
        <v>54</v>
      </c>
      <c r="B63" s="227" t="s">
        <v>89</v>
      </c>
      <c r="C63" s="244">
        <v>728.1</v>
      </c>
      <c r="D63" s="245">
        <v>721.31666666666661</v>
      </c>
      <c r="E63" s="245">
        <v>709.78333333333319</v>
      </c>
      <c r="F63" s="245">
        <v>691.46666666666658</v>
      </c>
      <c r="G63" s="245">
        <v>679.93333333333317</v>
      </c>
      <c r="H63" s="245">
        <v>739.63333333333321</v>
      </c>
      <c r="I63" s="245">
        <v>751.16666666666652</v>
      </c>
      <c r="J63" s="245">
        <v>769.48333333333323</v>
      </c>
      <c r="K63" s="244">
        <v>732.85</v>
      </c>
      <c r="L63" s="244">
        <v>703</v>
      </c>
      <c r="M63" s="244">
        <v>4.5666200000000003</v>
      </c>
      <c r="N63" s="1"/>
      <c r="O63" s="1"/>
    </row>
    <row r="64" spans="1:15" ht="12.75" customHeight="1">
      <c r="A64" s="224">
        <v>55</v>
      </c>
      <c r="B64" s="227" t="s">
        <v>90</v>
      </c>
      <c r="C64" s="244">
        <v>872.5</v>
      </c>
      <c r="D64" s="245">
        <v>870.66666666666663</v>
      </c>
      <c r="E64" s="245">
        <v>855.0333333333333</v>
      </c>
      <c r="F64" s="245">
        <v>837.56666666666672</v>
      </c>
      <c r="G64" s="245">
        <v>821.93333333333339</v>
      </c>
      <c r="H64" s="245">
        <v>888.13333333333321</v>
      </c>
      <c r="I64" s="245">
        <v>903.76666666666665</v>
      </c>
      <c r="J64" s="245">
        <v>921.23333333333312</v>
      </c>
      <c r="K64" s="244">
        <v>886.3</v>
      </c>
      <c r="L64" s="244">
        <v>853.2</v>
      </c>
      <c r="M64" s="244">
        <v>4.1268900000000004</v>
      </c>
      <c r="N64" s="1"/>
      <c r="O64" s="1"/>
    </row>
    <row r="65" spans="1:15" ht="12.75" customHeight="1">
      <c r="A65" s="224">
        <v>56</v>
      </c>
      <c r="B65" s="227" t="s">
        <v>248</v>
      </c>
      <c r="C65" s="244">
        <v>344.9</v>
      </c>
      <c r="D65" s="245">
        <v>342.75</v>
      </c>
      <c r="E65" s="245">
        <v>339.1</v>
      </c>
      <c r="F65" s="245">
        <v>333.3</v>
      </c>
      <c r="G65" s="245">
        <v>329.65000000000003</v>
      </c>
      <c r="H65" s="245">
        <v>348.55</v>
      </c>
      <c r="I65" s="245">
        <v>352.2</v>
      </c>
      <c r="J65" s="245">
        <v>358</v>
      </c>
      <c r="K65" s="244">
        <v>346.4</v>
      </c>
      <c r="L65" s="244">
        <v>336.95</v>
      </c>
      <c r="M65" s="244">
        <v>3.8799000000000001</v>
      </c>
      <c r="N65" s="1"/>
      <c r="O65" s="1"/>
    </row>
    <row r="66" spans="1:15" ht="12.75" customHeight="1">
      <c r="A66" s="224">
        <v>57</v>
      </c>
      <c r="B66" s="227" t="s">
        <v>92</v>
      </c>
      <c r="C66" s="244">
        <v>1380.95</v>
      </c>
      <c r="D66" s="245">
        <v>1383.3833333333334</v>
      </c>
      <c r="E66" s="245">
        <v>1360.1166666666668</v>
      </c>
      <c r="F66" s="245">
        <v>1339.2833333333333</v>
      </c>
      <c r="G66" s="245">
        <v>1316.0166666666667</v>
      </c>
      <c r="H66" s="245">
        <v>1404.2166666666669</v>
      </c>
      <c r="I66" s="245">
        <v>1427.4833333333338</v>
      </c>
      <c r="J66" s="245">
        <v>1448.3166666666671</v>
      </c>
      <c r="K66" s="244">
        <v>1406.65</v>
      </c>
      <c r="L66" s="244">
        <v>1362.55</v>
      </c>
      <c r="M66" s="244">
        <v>3.9340000000000002</v>
      </c>
      <c r="N66" s="1"/>
      <c r="O66" s="1"/>
    </row>
    <row r="67" spans="1:15" ht="12.75" customHeight="1">
      <c r="A67" s="224">
        <v>58</v>
      </c>
      <c r="B67" s="227" t="s">
        <v>97</v>
      </c>
      <c r="C67" s="244">
        <v>370.75</v>
      </c>
      <c r="D67" s="245">
        <v>366.48333333333335</v>
      </c>
      <c r="E67" s="245">
        <v>360.56666666666672</v>
      </c>
      <c r="F67" s="245">
        <v>350.38333333333338</v>
      </c>
      <c r="G67" s="245">
        <v>344.46666666666675</v>
      </c>
      <c r="H67" s="245">
        <v>376.66666666666669</v>
      </c>
      <c r="I67" s="245">
        <v>382.58333333333331</v>
      </c>
      <c r="J67" s="245">
        <v>392.76666666666665</v>
      </c>
      <c r="K67" s="244">
        <v>372.4</v>
      </c>
      <c r="L67" s="244">
        <v>356.3</v>
      </c>
      <c r="M67" s="244">
        <v>33.094560000000001</v>
      </c>
      <c r="N67" s="1"/>
      <c r="O67" s="1"/>
    </row>
    <row r="68" spans="1:15" ht="12.75" customHeight="1">
      <c r="A68" s="224">
        <v>59</v>
      </c>
      <c r="B68" s="227" t="s">
        <v>93</v>
      </c>
      <c r="C68" s="244">
        <v>566.1</v>
      </c>
      <c r="D68" s="245">
        <v>563.63333333333333</v>
      </c>
      <c r="E68" s="245">
        <v>559.7166666666667</v>
      </c>
      <c r="F68" s="245">
        <v>553.33333333333337</v>
      </c>
      <c r="G68" s="245">
        <v>549.41666666666674</v>
      </c>
      <c r="H68" s="245">
        <v>570.01666666666665</v>
      </c>
      <c r="I68" s="245">
        <v>573.93333333333339</v>
      </c>
      <c r="J68" s="245">
        <v>580.31666666666661</v>
      </c>
      <c r="K68" s="244">
        <v>567.54999999999995</v>
      </c>
      <c r="L68" s="244">
        <v>557.25</v>
      </c>
      <c r="M68" s="244">
        <v>21.49944</v>
      </c>
      <c r="N68" s="1"/>
      <c r="O68" s="1"/>
    </row>
    <row r="69" spans="1:15" ht="12.75" customHeight="1">
      <c r="A69" s="224">
        <v>60</v>
      </c>
      <c r="B69" s="227" t="s">
        <v>249</v>
      </c>
      <c r="C69" s="244">
        <v>1812.05</v>
      </c>
      <c r="D69" s="245">
        <v>1799.2666666666667</v>
      </c>
      <c r="E69" s="245">
        <v>1766.4833333333333</v>
      </c>
      <c r="F69" s="245">
        <v>1720.9166666666667</v>
      </c>
      <c r="G69" s="245">
        <v>1688.1333333333334</v>
      </c>
      <c r="H69" s="245">
        <v>1844.8333333333333</v>
      </c>
      <c r="I69" s="245">
        <v>1877.6166666666666</v>
      </c>
      <c r="J69" s="245">
        <v>1923.1833333333332</v>
      </c>
      <c r="K69" s="244">
        <v>1832.05</v>
      </c>
      <c r="L69" s="244">
        <v>1753.7</v>
      </c>
      <c r="M69" s="244">
        <v>1.2603</v>
      </c>
      <c r="N69" s="1"/>
      <c r="O69" s="1"/>
    </row>
    <row r="70" spans="1:15" ht="12.75" customHeight="1">
      <c r="A70" s="224">
        <v>61</v>
      </c>
      <c r="B70" s="227" t="s">
        <v>94</v>
      </c>
      <c r="C70" s="244">
        <v>1951.3</v>
      </c>
      <c r="D70" s="245">
        <v>1932.1166666666668</v>
      </c>
      <c r="E70" s="245">
        <v>1899.2333333333336</v>
      </c>
      <c r="F70" s="245">
        <v>1847.1666666666667</v>
      </c>
      <c r="G70" s="245">
        <v>1814.2833333333335</v>
      </c>
      <c r="H70" s="245">
        <v>1984.1833333333336</v>
      </c>
      <c r="I70" s="245">
        <v>2017.0666666666668</v>
      </c>
      <c r="J70" s="245">
        <v>2069.1333333333337</v>
      </c>
      <c r="K70" s="244">
        <v>1965</v>
      </c>
      <c r="L70" s="244">
        <v>1880.05</v>
      </c>
      <c r="M70" s="244">
        <v>3.5004599999999999</v>
      </c>
      <c r="N70" s="1"/>
      <c r="O70" s="1"/>
    </row>
    <row r="71" spans="1:15" ht="12.75" customHeight="1">
      <c r="A71" s="224">
        <v>62</v>
      </c>
      <c r="B71" s="227" t="s">
        <v>854</v>
      </c>
      <c r="C71" s="244">
        <v>324.75</v>
      </c>
      <c r="D71" s="245">
        <v>323.5</v>
      </c>
      <c r="E71" s="245">
        <v>318.3</v>
      </c>
      <c r="F71" s="245">
        <v>311.85000000000002</v>
      </c>
      <c r="G71" s="245">
        <v>306.65000000000003</v>
      </c>
      <c r="H71" s="245">
        <v>329.95</v>
      </c>
      <c r="I71" s="245">
        <v>335.15000000000003</v>
      </c>
      <c r="J71" s="245">
        <v>341.59999999999997</v>
      </c>
      <c r="K71" s="244">
        <v>328.7</v>
      </c>
      <c r="L71" s="244">
        <v>317.05</v>
      </c>
      <c r="M71" s="244">
        <v>3.0144700000000002</v>
      </c>
      <c r="N71" s="1"/>
      <c r="O71" s="1"/>
    </row>
    <row r="72" spans="1:15" ht="12.75" customHeight="1">
      <c r="A72" s="224">
        <v>63</v>
      </c>
      <c r="B72" s="227" t="s">
        <v>95</v>
      </c>
      <c r="C72" s="244">
        <v>3428.8</v>
      </c>
      <c r="D72" s="245">
        <v>3465.9333333333329</v>
      </c>
      <c r="E72" s="245">
        <v>3382.8666666666659</v>
      </c>
      <c r="F72" s="245">
        <v>3336.9333333333329</v>
      </c>
      <c r="G72" s="245">
        <v>3253.8666666666659</v>
      </c>
      <c r="H72" s="245">
        <v>3511.8666666666659</v>
      </c>
      <c r="I72" s="245">
        <v>3594.9333333333325</v>
      </c>
      <c r="J72" s="245">
        <v>3640.8666666666659</v>
      </c>
      <c r="K72" s="244">
        <v>3549</v>
      </c>
      <c r="L72" s="244">
        <v>3420</v>
      </c>
      <c r="M72" s="244">
        <v>6.5425700000000004</v>
      </c>
      <c r="N72" s="1"/>
      <c r="O72" s="1"/>
    </row>
    <row r="73" spans="1:15" ht="12.75" customHeight="1">
      <c r="A73" s="224">
        <v>64</v>
      </c>
      <c r="B73" s="227" t="s">
        <v>251</v>
      </c>
      <c r="C73" s="244">
        <v>3817.8</v>
      </c>
      <c r="D73" s="245">
        <v>3779.4333333333329</v>
      </c>
      <c r="E73" s="245">
        <v>3710.0666666666657</v>
      </c>
      <c r="F73" s="245">
        <v>3602.3333333333326</v>
      </c>
      <c r="G73" s="245">
        <v>3532.9666666666653</v>
      </c>
      <c r="H73" s="245">
        <v>3887.1666666666661</v>
      </c>
      <c r="I73" s="245">
        <v>3956.5333333333338</v>
      </c>
      <c r="J73" s="245">
        <v>4064.2666666666664</v>
      </c>
      <c r="K73" s="244">
        <v>3848.8</v>
      </c>
      <c r="L73" s="244">
        <v>3671.7</v>
      </c>
      <c r="M73" s="244">
        <v>2.0126900000000001</v>
      </c>
      <c r="N73" s="1"/>
      <c r="O73" s="1"/>
    </row>
    <row r="74" spans="1:15" ht="12.75" customHeight="1">
      <c r="A74" s="224">
        <v>65</v>
      </c>
      <c r="B74" s="227" t="s">
        <v>143</v>
      </c>
      <c r="C74" s="244">
        <v>2278.5500000000002</v>
      </c>
      <c r="D74" s="245">
        <v>2294.2833333333333</v>
      </c>
      <c r="E74" s="245">
        <v>2225.4166666666665</v>
      </c>
      <c r="F74" s="245">
        <v>2172.2833333333333</v>
      </c>
      <c r="G74" s="245">
        <v>2103.4166666666665</v>
      </c>
      <c r="H74" s="245">
        <v>2347.4166666666665</v>
      </c>
      <c r="I74" s="245">
        <v>2416.2833333333333</v>
      </c>
      <c r="J74" s="245">
        <v>2469.4166666666665</v>
      </c>
      <c r="K74" s="244">
        <v>2363.15</v>
      </c>
      <c r="L74" s="244">
        <v>2241.15</v>
      </c>
      <c r="M74" s="244">
        <v>4.1530699999999996</v>
      </c>
      <c r="N74" s="1"/>
      <c r="O74" s="1"/>
    </row>
    <row r="75" spans="1:15" ht="12.75" customHeight="1">
      <c r="A75" s="224">
        <v>66</v>
      </c>
      <c r="B75" s="227" t="s">
        <v>98</v>
      </c>
      <c r="C75" s="244">
        <v>4248.6000000000004</v>
      </c>
      <c r="D75" s="245">
        <v>4275.2166666666672</v>
      </c>
      <c r="E75" s="245">
        <v>4203.4333333333343</v>
      </c>
      <c r="F75" s="245">
        <v>4158.2666666666673</v>
      </c>
      <c r="G75" s="245">
        <v>4086.4833333333345</v>
      </c>
      <c r="H75" s="245">
        <v>4320.3833333333341</v>
      </c>
      <c r="I75" s="245">
        <v>4392.166666666667</v>
      </c>
      <c r="J75" s="245">
        <v>4437.3333333333339</v>
      </c>
      <c r="K75" s="244">
        <v>4347</v>
      </c>
      <c r="L75" s="244">
        <v>4230.05</v>
      </c>
      <c r="M75" s="244">
        <v>3.18608</v>
      </c>
      <c r="N75" s="1"/>
      <c r="O75" s="1"/>
    </row>
    <row r="76" spans="1:15" ht="12.75" customHeight="1">
      <c r="A76" s="224">
        <v>67</v>
      </c>
      <c r="B76" s="227" t="s">
        <v>99</v>
      </c>
      <c r="C76" s="244">
        <v>3161.25</v>
      </c>
      <c r="D76" s="245">
        <v>3159.3666666666663</v>
      </c>
      <c r="E76" s="245">
        <v>3090.0833333333326</v>
      </c>
      <c r="F76" s="245">
        <v>3018.9166666666661</v>
      </c>
      <c r="G76" s="245">
        <v>2949.6333333333323</v>
      </c>
      <c r="H76" s="245">
        <v>3230.5333333333328</v>
      </c>
      <c r="I76" s="245">
        <v>3299.8166666666666</v>
      </c>
      <c r="J76" s="245">
        <v>3370.9833333333331</v>
      </c>
      <c r="K76" s="244">
        <v>3228.65</v>
      </c>
      <c r="L76" s="244">
        <v>3088.2</v>
      </c>
      <c r="M76" s="244">
        <v>5.3029400000000004</v>
      </c>
      <c r="N76" s="1"/>
      <c r="O76" s="1"/>
    </row>
    <row r="77" spans="1:15" ht="12.75" customHeight="1">
      <c r="A77" s="224">
        <v>68</v>
      </c>
      <c r="B77" s="227" t="s">
        <v>252</v>
      </c>
      <c r="C77" s="244">
        <v>421.75</v>
      </c>
      <c r="D77" s="245">
        <v>418.61666666666662</v>
      </c>
      <c r="E77" s="245">
        <v>413.63333333333321</v>
      </c>
      <c r="F77" s="245">
        <v>405.51666666666659</v>
      </c>
      <c r="G77" s="245">
        <v>400.53333333333319</v>
      </c>
      <c r="H77" s="245">
        <v>426.73333333333323</v>
      </c>
      <c r="I77" s="245">
        <v>431.7166666666667</v>
      </c>
      <c r="J77" s="245">
        <v>439.83333333333326</v>
      </c>
      <c r="K77" s="244">
        <v>423.6</v>
      </c>
      <c r="L77" s="244">
        <v>410.5</v>
      </c>
      <c r="M77" s="244">
        <v>1.32585</v>
      </c>
      <c r="N77" s="1"/>
      <c r="O77" s="1"/>
    </row>
    <row r="78" spans="1:15" ht="12.75" customHeight="1">
      <c r="A78" s="224">
        <v>69</v>
      </c>
      <c r="B78" s="227" t="s">
        <v>100</v>
      </c>
      <c r="C78" s="244">
        <v>2102.1999999999998</v>
      </c>
      <c r="D78" s="245">
        <v>2070.9333333333329</v>
      </c>
      <c r="E78" s="245">
        <v>2021.8666666666659</v>
      </c>
      <c r="F78" s="245">
        <v>1941.5333333333328</v>
      </c>
      <c r="G78" s="245">
        <v>1892.4666666666658</v>
      </c>
      <c r="H78" s="245">
        <v>2151.266666666666</v>
      </c>
      <c r="I78" s="245">
        <v>2200.3333333333326</v>
      </c>
      <c r="J78" s="245">
        <v>2280.6666666666661</v>
      </c>
      <c r="K78" s="244">
        <v>2120</v>
      </c>
      <c r="L78" s="244">
        <v>1990.6</v>
      </c>
      <c r="M78" s="244">
        <v>3.33203</v>
      </c>
      <c r="N78" s="1"/>
      <c r="O78" s="1"/>
    </row>
    <row r="79" spans="1:15" ht="12.75" customHeight="1">
      <c r="A79" s="224">
        <v>70</v>
      </c>
      <c r="B79" s="227" t="s">
        <v>810</v>
      </c>
      <c r="C79" s="244">
        <v>150.6</v>
      </c>
      <c r="D79" s="245">
        <v>147.83333333333331</v>
      </c>
      <c r="E79" s="245">
        <v>143.46666666666664</v>
      </c>
      <c r="F79" s="245">
        <v>136.33333333333331</v>
      </c>
      <c r="G79" s="245">
        <v>131.96666666666664</v>
      </c>
      <c r="H79" s="245">
        <v>154.96666666666664</v>
      </c>
      <c r="I79" s="245">
        <v>159.33333333333331</v>
      </c>
      <c r="J79" s="245">
        <v>166.46666666666664</v>
      </c>
      <c r="K79" s="244">
        <v>152.19999999999999</v>
      </c>
      <c r="L79" s="244">
        <v>140.69999999999999</v>
      </c>
      <c r="M79" s="244">
        <v>91.945939999999993</v>
      </c>
      <c r="N79" s="1"/>
      <c r="O79" s="1"/>
    </row>
    <row r="80" spans="1:15" ht="12.75" customHeight="1">
      <c r="A80" s="224">
        <v>71</v>
      </c>
      <c r="B80" s="227" t="s">
        <v>102</v>
      </c>
      <c r="C80" s="244">
        <v>130.75</v>
      </c>
      <c r="D80" s="245">
        <v>127.98333333333335</v>
      </c>
      <c r="E80" s="245">
        <v>123.66666666666669</v>
      </c>
      <c r="F80" s="245">
        <v>116.58333333333334</v>
      </c>
      <c r="G80" s="245">
        <v>112.26666666666668</v>
      </c>
      <c r="H80" s="245">
        <v>135.06666666666669</v>
      </c>
      <c r="I80" s="245">
        <v>139.38333333333335</v>
      </c>
      <c r="J80" s="245">
        <v>146.4666666666667</v>
      </c>
      <c r="K80" s="244">
        <v>132.30000000000001</v>
      </c>
      <c r="L80" s="244">
        <v>120.9</v>
      </c>
      <c r="M80" s="244">
        <v>229.9246</v>
      </c>
      <c r="N80" s="1"/>
      <c r="O80" s="1"/>
    </row>
    <row r="81" spans="1:15" ht="12.75" customHeight="1">
      <c r="A81" s="224">
        <v>72</v>
      </c>
      <c r="B81" s="227" t="s">
        <v>254</v>
      </c>
      <c r="C81" s="244">
        <v>275.35000000000002</v>
      </c>
      <c r="D81" s="245">
        <v>275.55</v>
      </c>
      <c r="E81" s="245">
        <v>271.10000000000002</v>
      </c>
      <c r="F81" s="245">
        <v>266.85000000000002</v>
      </c>
      <c r="G81" s="245">
        <v>262.40000000000003</v>
      </c>
      <c r="H81" s="245">
        <v>279.8</v>
      </c>
      <c r="I81" s="245">
        <v>284.24999999999994</v>
      </c>
      <c r="J81" s="245">
        <v>288.5</v>
      </c>
      <c r="K81" s="244">
        <v>280</v>
      </c>
      <c r="L81" s="244">
        <v>271.3</v>
      </c>
      <c r="M81" s="244">
        <v>8.2892799999999998</v>
      </c>
      <c r="N81" s="1"/>
      <c r="O81" s="1"/>
    </row>
    <row r="82" spans="1:15" ht="12.75" customHeight="1">
      <c r="A82" s="224">
        <v>73</v>
      </c>
      <c r="B82" s="227" t="s">
        <v>103</v>
      </c>
      <c r="C82" s="244">
        <v>94.4</v>
      </c>
      <c r="D82" s="245">
        <v>93.216666666666654</v>
      </c>
      <c r="E82" s="245">
        <v>91.833333333333314</v>
      </c>
      <c r="F82" s="245">
        <v>89.266666666666666</v>
      </c>
      <c r="G82" s="245">
        <v>87.883333333333326</v>
      </c>
      <c r="H82" s="245">
        <v>95.783333333333303</v>
      </c>
      <c r="I82" s="245">
        <v>97.166666666666657</v>
      </c>
      <c r="J82" s="245">
        <v>99.733333333333292</v>
      </c>
      <c r="K82" s="244">
        <v>94.6</v>
      </c>
      <c r="L82" s="244">
        <v>90.65</v>
      </c>
      <c r="M82" s="244">
        <v>80.246409999999997</v>
      </c>
      <c r="N82" s="1"/>
      <c r="O82" s="1"/>
    </row>
    <row r="83" spans="1:15" ht="12.75" customHeight="1">
      <c r="A83" s="224">
        <v>74</v>
      </c>
      <c r="B83" s="227" t="s">
        <v>255</v>
      </c>
      <c r="C83" s="244">
        <v>1580.95</v>
      </c>
      <c r="D83" s="245">
        <v>1583.1666666666667</v>
      </c>
      <c r="E83" s="245">
        <v>1568.7833333333335</v>
      </c>
      <c r="F83" s="245">
        <v>1556.6166666666668</v>
      </c>
      <c r="G83" s="245">
        <v>1542.2333333333336</v>
      </c>
      <c r="H83" s="245">
        <v>1595.3333333333335</v>
      </c>
      <c r="I83" s="245">
        <v>1609.7166666666667</v>
      </c>
      <c r="J83" s="245">
        <v>1621.8833333333334</v>
      </c>
      <c r="K83" s="244">
        <v>1597.55</v>
      </c>
      <c r="L83" s="244">
        <v>1571</v>
      </c>
      <c r="M83" s="244">
        <v>2.6094900000000001</v>
      </c>
      <c r="N83" s="1"/>
      <c r="O83" s="1"/>
    </row>
    <row r="84" spans="1:15" ht="12.75" customHeight="1">
      <c r="A84" s="224">
        <v>75</v>
      </c>
      <c r="B84" s="227" t="s">
        <v>107</v>
      </c>
      <c r="C84" s="244">
        <v>883</v>
      </c>
      <c r="D84" s="245">
        <v>878.15</v>
      </c>
      <c r="E84" s="245">
        <v>866.3</v>
      </c>
      <c r="F84" s="245">
        <v>849.6</v>
      </c>
      <c r="G84" s="245">
        <v>837.75</v>
      </c>
      <c r="H84" s="245">
        <v>894.84999999999991</v>
      </c>
      <c r="I84" s="245">
        <v>906.7</v>
      </c>
      <c r="J84" s="245">
        <v>923.39999999999986</v>
      </c>
      <c r="K84" s="244">
        <v>890</v>
      </c>
      <c r="L84" s="244">
        <v>861.45</v>
      </c>
      <c r="M84" s="244">
        <v>4.7197300000000002</v>
      </c>
      <c r="N84" s="1"/>
      <c r="O84" s="1"/>
    </row>
    <row r="85" spans="1:15" ht="12.75" customHeight="1">
      <c r="A85" s="224">
        <v>76</v>
      </c>
      <c r="B85" s="227" t="s">
        <v>108</v>
      </c>
      <c r="C85" s="244">
        <v>1207.0999999999999</v>
      </c>
      <c r="D85" s="245">
        <v>1195.3666666666666</v>
      </c>
      <c r="E85" s="245">
        <v>1178.7333333333331</v>
      </c>
      <c r="F85" s="245">
        <v>1150.3666666666666</v>
      </c>
      <c r="G85" s="245">
        <v>1133.7333333333331</v>
      </c>
      <c r="H85" s="245">
        <v>1223.7333333333331</v>
      </c>
      <c r="I85" s="245">
        <v>1240.3666666666668</v>
      </c>
      <c r="J85" s="245">
        <v>1268.7333333333331</v>
      </c>
      <c r="K85" s="244">
        <v>1212</v>
      </c>
      <c r="L85" s="244">
        <v>1167</v>
      </c>
      <c r="M85" s="244">
        <v>5.1852099999999997</v>
      </c>
      <c r="N85" s="1"/>
      <c r="O85" s="1"/>
    </row>
    <row r="86" spans="1:15" ht="12.75" customHeight="1">
      <c r="A86" s="224">
        <v>77</v>
      </c>
      <c r="B86" s="227" t="s">
        <v>110</v>
      </c>
      <c r="C86" s="244">
        <v>1729.05</v>
      </c>
      <c r="D86" s="245">
        <v>1724.6833333333334</v>
      </c>
      <c r="E86" s="245">
        <v>1708.3666666666668</v>
      </c>
      <c r="F86" s="245">
        <v>1687.6833333333334</v>
      </c>
      <c r="G86" s="245">
        <v>1671.3666666666668</v>
      </c>
      <c r="H86" s="245">
        <v>1745.3666666666668</v>
      </c>
      <c r="I86" s="245">
        <v>1761.6833333333334</v>
      </c>
      <c r="J86" s="245">
        <v>1782.3666666666668</v>
      </c>
      <c r="K86" s="244">
        <v>1741</v>
      </c>
      <c r="L86" s="244">
        <v>1704</v>
      </c>
      <c r="M86" s="244">
        <v>3.84118</v>
      </c>
      <c r="N86" s="1"/>
      <c r="O86" s="1"/>
    </row>
    <row r="87" spans="1:15" ht="12.75" customHeight="1">
      <c r="A87" s="224">
        <v>78</v>
      </c>
      <c r="B87" s="227" t="s">
        <v>111</v>
      </c>
      <c r="C87" s="244">
        <v>481</v>
      </c>
      <c r="D87" s="245">
        <v>476.81666666666666</v>
      </c>
      <c r="E87" s="245">
        <v>468.68333333333334</v>
      </c>
      <c r="F87" s="245">
        <v>456.36666666666667</v>
      </c>
      <c r="G87" s="245">
        <v>448.23333333333335</v>
      </c>
      <c r="H87" s="245">
        <v>489.13333333333333</v>
      </c>
      <c r="I87" s="245">
        <v>497.26666666666665</v>
      </c>
      <c r="J87" s="245">
        <v>509.58333333333331</v>
      </c>
      <c r="K87" s="244">
        <v>484.95</v>
      </c>
      <c r="L87" s="244">
        <v>464.5</v>
      </c>
      <c r="M87" s="244">
        <v>5.7117199999999997</v>
      </c>
      <c r="N87" s="1"/>
      <c r="O87" s="1"/>
    </row>
    <row r="88" spans="1:15" ht="12.75" customHeight="1">
      <c r="A88" s="224">
        <v>79</v>
      </c>
      <c r="B88" s="227" t="s">
        <v>258</v>
      </c>
      <c r="C88" s="244">
        <v>262.5</v>
      </c>
      <c r="D88" s="245">
        <v>258.51666666666665</v>
      </c>
      <c r="E88" s="245">
        <v>252.5333333333333</v>
      </c>
      <c r="F88" s="245">
        <v>242.56666666666666</v>
      </c>
      <c r="G88" s="245">
        <v>236.58333333333331</v>
      </c>
      <c r="H88" s="245">
        <v>268.48333333333329</v>
      </c>
      <c r="I88" s="245">
        <v>274.46666666666664</v>
      </c>
      <c r="J88" s="245">
        <v>284.43333333333328</v>
      </c>
      <c r="K88" s="244">
        <v>264.5</v>
      </c>
      <c r="L88" s="244">
        <v>248.55</v>
      </c>
      <c r="M88" s="244">
        <v>4.5937799999999998</v>
      </c>
      <c r="N88" s="1"/>
      <c r="O88" s="1"/>
    </row>
    <row r="89" spans="1:15" ht="12.75" customHeight="1">
      <c r="A89" s="224">
        <v>80</v>
      </c>
      <c r="B89" s="227" t="s">
        <v>113</v>
      </c>
      <c r="C89" s="244">
        <v>1031.7</v>
      </c>
      <c r="D89" s="245">
        <v>1034.1499999999999</v>
      </c>
      <c r="E89" s="245">
        <v>1026.5499999999997</v>
      </c>
      <c r="F89" s="245">
        <v>1021.3999999999999</v>
      </c>
      <c r="G89" s="245">
        <v>1013.7999999999997</v>
      </c>
      <c r="H89" s="245">
        <v>1039.2999999999997</v>
      </c>
      <c r="I89" s="245">
        <v>1046.8999999999996</v>
      </c>
      <c r="J89" s="245">
        <v>1052.0499999999997</v>
      </c>
      <c r="K89" s="244">
        <v>1041.75</v>
      </c>
      <c r="L89" s="244">
        <v>1029</v>
      </c>
      <c r="M89" s="244">
        <v>16.80715</v>
      </c>
      <c r="N89" s="1"/>
      <c r="O89" s="1"/>
    </row>
    <row r="90" spans="1:15" ht="12.75" customHeight="1">
      <c r="A90" s="224">
        <v>81</v>
      </c>
      <c r="B90" s="227" t="s">
        <v>115</v>
      </c>
      <c r="C90" s="244">
        <v>2135.6999999999998</v>
      </c>
      <c r="D90" s="245">
        <v>2118.4</v>
      </c>
      <c r="E90" s="245">
        <v>2082.3000000000002</v>
      </c>
      <c r="F90" s="245">
        <v>2028.9</v>
      </c>
      <c r="G90" s="245">
        <v>1992.8000000000002</v>
      </c>
      <c r="H90" s="245">
        <v>2171.8000000000002</v>
      </c>
      <c r="I90" s="245">
        <v>2207.8999999999996</v>
      </c>
      <c r="J90" s="245">
        <v>2261.3000000000002</v>
      </c>
      <c r="K90" s="244">
        <v>2154.5</v>
      </c>
      <c r="L90" s="244">
        <v>2065</v>
      </c>
      <c r="M90" s="244">
        <v>2.1704599999999998</v>
      </c>
      <c r="N90" s="1"/>
      <c r="O90" s="1"/>
    </row>
    <row r="91" spans="1:15" ht="12.75" customHeight="1">
      <c r="A91" s="224">
        <v>82</v>
      </c>
      <c r="B91" s="227" t="s">
        <v>116</v>
      </c>
      <c r="C91" s="244">
        <v>1629.45</v>
      </c>
      <c r="D91" s="245">
        <v>1619.4833333333333</v>
      </c>
      <c r="E91" s="245">
        <v>1599.9666666666667</v>
      </c>
      <c r="F91" s="245">
        <v>1570.4833333333333</v>
      </c>
      <c r="G91" s="245">
        <v>1550.9666666666667</v>
      </c>
      <c r="H91" s="245">
        <v>1648.9666666666667</v>
      </c>
      <c r="I91" s="245">
        <v>1668.4833333333336</v>
      </c>
      <c r="J91" s="245">
        <v>1697.9666666666667</v>
      </c>
      <c r="K91" s="244">
        <v>1639</v>
      </c>
      <c r="L91" s="244">
        <v>1590</v>
      </c>
      <c r="M91" s="244">
        <v>49.536610000000003</v>
      </c>
      <c r="N91" s="1"/>
      <c r="O91" s="1"/>
    </row>
    <row r="92" spans="1:15" ht="12.75" customHeight="1">
      <c r="A92" s="224">
        <v>83</v>
      </c>
      <c r="B92" s="227" t="s">
        <v>117</v>
      </c>
      <c r="C92" s="244">
        <v>569.29999999999995</v>
      </c>
      <c r="D92" s="245">
        <v>567.51666666666665</v>
      </c>
      <c r="E92" s="245">
        <v>564.2833333333333</v>
      </c>
      <c r="F92" s="245">
        <v>559.26666666666665</v>
      </c>
      <c r="G92" s="245">
        <v>556.0333333333333</v>
      </c>
      <c r="H92" s="245">
        <v>572.5333333333333</v>
      </c>
      <c r="I92" s="245">
        <v>575.76666666666665</v>
      </c>
      <c r="J92" s="245">
        <v>580.7833333333333</v>
      </c>
      <c r="K92" s="244">
        <v>570.75</v>
      </c>
      <c r="L92" s="244">
        <v>562.5</v>
      </c>
      <c r="M92" s="244">
        <v>19.6203</v>
      </c>
      <c r="N92" s="1"/>
      <c r="O92" s="1"/>
    </row>
    <row r="93" spans="1:15" ht="12.75" customHeight="1">
      <c r="A93" s="224">
        <v>84</v>
      </c>
      <c r="B93" s="227" t="s">
        <v>112</v>
      </c>
      <c r="C93" s="244">
        <v>1110.55</v>
      </c>
      <c r="D93" s="245">
        <v>1106.1499999999999</v>
      </c>
      <c r="E93" s="245">
        <v>1094.0999999999997</v>
      </c>
      <c r="F93" s="245">
        <v>1077.6499999999999</v>
      </c>
      <c r="G93" s="245">
        <v>1065.5999999999997</v>
      </c>
      <c r="H93" s="245">
        <v>1122.5999999999997</v>
      </c>
      <c r="I93" s="245">
        <v>1134.6499999999999</v>
      </c>
      <c r="J93" s="245">
        <v>1151.0999999999997</v>
      </c>
      <c r="K93" s="244">
        <v>1118.2</v>
      </c>
      <c r="L93" s="244">
        <v>1089.7</v>
      </c>
      <c r="M93" s="244">
        <v>5.3721100000000002</v>
      </c>
      <c r="N93" s="1"/>
      <c r="O93" s="1"/>
    </row>
    <row r="94" spans="1:15" ht="12.75" customHeight="1">
      <c r="A94" s="224">
        <v>85</v>
      </c>
      <c r="B94" s="227" t="s">
        <v>118</v>
      </c>
      <c r="C94" s="244">
        <v>2686.3</v>
      </c>
      <c r="D94" s="245">
        <v>2665.2999999999997</v>
      </c>
      <c r="E94" s="245">
        <v>2632.5999999999995</v>
      </c>
      <c r="F94" s="245">
        <v>2578.8999999999996</v>
      </c>
      <c r="G94" s="245">
        <v>2546.1999999999994</v>
      </c>
      <c r="H94" s="245">
        <v>2718.9999999999995</v>
      </c>
      <c r="I94" s="245">
        <v>2751.6999999999994</v>
      </c>
      <c r="J94" s="245">
        <v>2805.3999999999996</v>
      </c>
      <c r="K94" s="244">
        <v>2698</v>
      </c>
      <c r="L94" s="244">
        <v>2611.6</v>
      </c>
      <c r="M94" s="244">
        <v>1.7595099999999999</v>
      </c>
      <c r="N94" s="1"/>
      <c r="O94" s="1"/>
    </row>
    <row r="95" spans="1:15" ht="12.75" customHeight="1">
      <c r="A95" s="224">
        <v>86</v>
      </c>
      <c r="B95" s="227" t="s">
        <v>120</v>
      </c>
      <c r="C95" s="244">
        <v>442.95</v>
      </c>
      <c r="D95" s="245">
        <v>439.14999999999992</v>
      </c>
      <c r="E95" s="245">
        <v>432.89999999999986</v>
      </c>
      <c r="F95" s="245">
        <v>422.84999999999997</v>
      </c>
      <c r="G95" s="245">
        <v>416.59999999999991</v>
      </c>
      <c r="H95" s="245">
        <v>449.19999999999982</v>
      </c>
      <c r="I95" s="245">
        <v>455.44999999999993</v>
      </c>
      <c r="J95" s="245">
        <v>465.49999999999977</v>
      </c>
      <c r="K95" s="244">
        <v>445.4</v>
      </c>
      <c r="L95" s="244">
        <v>429.1</v>
      </c>
      <c r="M95" s="244">
        <v>39.393590000000003</v>
      </c>
      <c r="N95" s="1"/>
      <c r="O95" s="1"/>
    </row>
    <row r="96" spans="1:15" ht="12.75" customHeight="1">
      <c r="A96" s="224">
        <v>87</v>
      </c>
      <c r="B96" s="227" t="s">
        <v>259</v>
      </c>
      <c r="C96" s="244">
        <v>2527.15</v>
      </c>
      <c r="D96" s="245">
        <v>2495.3833333333332</v>
      </c>
      <c r="E96" s="245">
        <v>2446.7666666666664</v>
      </c>
      <c r="F96" s="245">
        <v>2366.3833333333332</v>
      </c>
      <c r="G96" s="245">
        <v>2317.7666666666664</v>
      </c>
      <c r="H96" s="245">
        <v>2575.7666666666664</v>
      </c>
      <c r="I96" s="245">
        <v>2624.3833333333332</v>
      </c>
      <c r="J96" s="245">
        <v>2704.7666666666664</v>
      </c>
      <c r="K96" s="244">
        <v>2544</v>
      </c>
      <c r="L96" s="244">
        <v>2415</v>
      </c>
      <c r="M96" s="244">
        <v>8.1855499999999992</v>
      </c>
      <c r="N96" s="1"/>
      <c r="O96" s="1"/>
    </row>
    <row r="97" spans="1:15" ht="12.75" customHeight="1">
      <c r="A97" s="224">
        <v>88</v>
      </c>
      <c r="B97" s="227" t="s">
        <v>121</v>
      </c>
      <c r="C97" s="244">
        <v>230.9</v>
      </c>
      <c r="D97" s="245">
        <v>229.38333333333333</v>
      </c>
      <c r="E97" s="245">
        <v>226.01666666666665</v>
      </c>
      <c r="F97" s="245">
        <v>221.13333333333333</v>
      </c>
      <c r="G97" s="245">
        <v>217.76666666666665</v>
      </c>
      <c r="H97" s="245">
        <v>234.26666666666665</v>
      </c>
      <c r="I97" s="245">
        <v>237.63333333333333</v>
      </c>
      <c r="J97" s="245">
        <v>242.51666666666665</v>
      </c>
      <c r="K97" s="244">
        <v>232.75</v>
      </c>
      <c r="L97" s="244">
        <v>224.5</v>
      </c>
      <c r="M97" s="244">
        <v>19.902239999999999</v>
      </c>
      <c r="N97" s="1"/>
      <c r="O97" s="1"/>
    </row>
    <row r="98" spans="1:15" ht="12.75" customHeight="1">
      <c r="A98" s="224">
        <v>89</v>
      </c>
      <c r="B98" s="227" t="s">
        <v>122</v>
      </c>
      <c r="C98" s="244">
        <v>2617.4499999999998</v>
      </c>
      <c r="D98" s="245">
        <v>2620.6833333333329</v>
      </c>
      <c r="E98" s="245">
        <v>2603.516666666666</v>
      </c>
      <c r="F98" s="245">
        <v>2589.583333333333</v>
      </c>
      <c r="G98" s="245">
        <v>2572.4166666666661</v>
      </c>
      <c r="H98" s="245">
        <v>2634.6166666666659</v>
      </c>
      <c r="I98" s="245">
        <v>2651.7833333333328</v>
      </c>
      <c r="J98" s="245">
        <v>2665.7166666666658</v>
      </c>
      <c r="K98" s="244">
        <v>2637.85</v>
      </c>
      <c r="L98" s="244">
        <v>2606.75</v>
      </c>
      <c r="M98" s="244">
        <v>6.0514400000000004</v>
      </c>
      <c r="N98" s="1"/>
      <c r="O98" s="1"/>
    </row>
    <row r="99" spans="1:15" ht="12.75" customHeight="1">
      <c r="A99" s="224">
        <v>90</v>
      </c>
      <c r="B99" s="227" t="s">
        <v>260</v>
      </c>
      <c r="C99" s="244">
        <v>314.05</v>
      </c>
      <c r="D99" s="245">
        <v>312.33333333333331</v>
      </c>
      <c r="E99" s="245">
        <v>308.71666666666664</v>
      </c>
      <c r="F99" s="245">
        <v>303.38333333333333</v>
      </c>
      <c r="G99" s="245">
        <v>299.76666666666665</v>
      </c>
      <c r="H99" s="245">
        <v>317.66666666666663</v>
      </c>
      <c r="I99" s="245">
        <v>321.2833333333333</v>
      </c>
      <c r="J99" s="245">
        <v>326.61666666666662</v>
      </c>
      <c r="K99" s="244">
        <v>315.95</v>
      </c>
      <c r="L99" s="244">
        <v>307</v>
      </c>
      <c r="M99" s="244">
        <v>3.5107900000000001</v>
      </c>
      <c r="N99" s="1"/>
      <c r="O99" s="1"/>
    </row>
    <row r="100" spans="1:15" ht="12.75" customHeight="1">
      <c r="A100" s="224">
        <v>91</v>
      </c>
      <c r="B100" s="227" t="s">
        <v>375</v>
      </c>
      <c r="C100" s="244">
        <v>40833.199999999997</v>
      </c>
      <c r="D100" s="245">
        <v>40781.083333333328</v>
      </c>
      <c r="E100" s="245">
        <v>40252.066666666658</v>
      </c>
      <c r="F100" s="245">
        <v>39670.933333333327</v>
      </c>
      <c r="G100" s="245">
        <v>39141.916666666657</v>
      </c>
      <c r="H100" s="245">
        <v>41362.21666666666</v>
      </c>
      <c r="I100" s="245">
        <v>41891.233333333323</v>
      </c>
      <c r="J100" s="245">
        <v>42472.366666666661</v>
      </c>
      <c r="K100" s="244">
        <v>41310.1</v>
      </c>
      <c r="L100" s="244">
        <v>40199.949999999997</v>
      </c>
      <c r="M100" s="244">
        <v>5.0139999999999997E-2</v>
      </c>
      <c r="N100" s="1"/>
      <c r="O100" s="1"/>
    </row>
    <row r="101" spans="1:15" ht="12.75" customHeight="1">
      <c r="A101" s="224">
        <v>92</v>
      </c>
      <c r="B101" s="227" t="s">
        <v>114</v>
      </c>
      <c r="C101" s="244">
        <v>2665.1</v>
      </c>
      <c r="D101" s="245">
        <v>2653.7333333333336</v>
      </c>
      <c r="E101" s="245">
        <v>2627.4666666666672</v>
      </c>
      <c r="F101" s="245">
        <v>2589.8333333333335</v>
      </c>
      <c r="G101" s="245">
        <v>2563.5666666666671</v>
      </c>
      <c r="H101" s="245">
        <v>2691.3666666666672</v>
      </c>
      <c r="I101" s="245">
        <v>2717.6333333333337</v>
      </c>
      <c r="J101" s="245">
        <v>2755.2666666666673</v>
      </c>
      <c r="K101" s="244">
        <v>2680</v>
      </c>
      <c r="L101" s="244">
        <v>2616.1</v>
      </c>
      <c r="M101" s="244">
        <v>11.57742</v>
      </c>
      <c r="N101" s="1"/>
      <c r="O101" s="1"/>
    </row>
    <row r="102" spans="1:15" ht="12.75" customHeight="1">
      <c r="A102" s="224">
        <v>93</v>
      </c>
      <c r="B102" s="227" t="s">
        <v>124</v>
      </c>
      <c r="C102" s="244">
        <v>893.2</v>
      </c>
      <c r="D102" s="245">
        <v>888.48333333333323</v>
      </c>
      <c r="E102" s="245">
        <v>879.96666666666647</v>
      </c>
      <c r="F102" s="245">
        <v>866.73333333333323</v>
      </c>
      <c r="G102" s="245">
        <v>858.21666666666647</v>
      </c>
      <c r="H102" s="245">
        <v>901.71666666666647</v>
      </c>
      <c r="I102" s="245">
        <v>910.23333333333312</v>
      </c>
      <c r="J102" s="245">
        <v>923.46666666666647</v>
      </c>
      <c r="K102" s="244">
        <v>897</v>
      </c>
      <c r="L102" s="244">
        <v>875.25</v>
      </c>
      <c r="M102" s="244">
        <v>69.43159</v>
      </c>
      <c r="N102" s="1"/>
      <c r="O102" s="1"/>
    </row>
    <row r="103" spans="1:15" ht="12.75" customHeight="1">
      <c r="A103" s="224">
        <v>94</v>
      </c>
      <c r="B103" s="227" t="s">
        <v>125</v>
      </c>
      <c r="C103" s="244">
        <v>1238.7</v>
      </c>
      <c r="D103" s="245">
        <v>1238.55</v>
      </c>
      <c r="E103" s="245">
        <v>1223.1499999999999</v>
      </c>
      <c r="F103" s="245">
        <v>1207.5999999999999</v>
      </c>
      <c r="G103" s="245">
        <v>1192.1999999999998</v>
      </c>
      <c r="H103" s="245">
        <v>1254.0999999999999</v>
      </c>
      <c r="I103" s="245">
        <v>1269.5</v>
      </c>
      <c r="J103" s="245">
        <v>1285.05</v>
      </c>
      <c r="K103" s="244">
        <v>1253.95</v>
      </c>
      <c r="L103" s="244">
        <v>1223</v>
      </c>
      <c r="M103" s="244">
        <v>6.6590100000000003</v>
      </c>
      <c r="N103" s="1"/>
      <c r="O103" s="1"/>
    </row>
    <row r="104" spans="1:15" ht="12.75" customHeight="1">
      <c r="A104" s="224">
        <v>95</v>
      </c>
      <c r="B104" s="227" t="s">
        <v>126</v>
      </c>
      <c r="C104" s="244">
        <v>445.9</v>
      </c>
      <c r="D104" s="245">
        <v>443.76666666666665</v>
      </c>
      <c r="E104" s="245">
        <v>439.83333333333331</v>
      </c>
      <c r="F104" s="245">
        <v>433.76666666666665</v>
      </c>
      <c r="G104" s="245">
        <v>429.83333333333331</v>
      </c>
      <c r="H104" s="245">
        <v>449.83333333333331</v>
      </c>
      <c r="I104" s="245">
        <v>453.76666666666671</v>
      </c>
      <c r="J104" s="245">
        <v>459.83333333333331</v>
      </c>
      <c r="K104" s="244">
        <v>447.7</v>
      </c>
      <c r="L104" s="244">
        <v>437.7</v>
      </c>
      <c r="M104" s="244">
        <v>11.802350000000001</v>
      </c>
      <c r="N104" s="1"/>
      <c r="O104" s="1"/>
    </row>
    <row r="105" spans="1:15" ht="12.75" customHeight="1">
      <c r="A105" s="224">
        <v>96</v>
      </c>
      <c r="B105" s="227" t="s">
        <v>261</v>
      </c>
      <c r="C105" s="244">
        <v>499.25</v>
      </c>
      <c r="D105" s="245">
        <v>497.41666666666669</v>
      </c>
      <c r="E105" s="245">
        <v>490.63333333333338</v>
      </c>
      <c r="F105" s="245">
        <v>482.01666666666671</v>
      </c>
      <c r="G105" s="245">
        <v>475.23333333333341</v>
      </c>
      <c r="H105" s="245">
        <v>506.03333333333336</v>
      </c>
      <c r="I105" s="245">
        <v>512.81666666666661</v>
      </c>
      <c r="J105" s="245">
        <v>521.43333333333339</v>
      </c>
      <c r="K105" s="244">
        <v>504.2</v>
      </c>
      <c r="L105" s="244">
        <v>488.8</v>
      </c>
      <c r="M105" s="244">
        <v>1.6238300000000001</v>
      </c>
      <c r="N105" s="1"/>
      <c r="O105" s="1"/>
    </row>
    <row r="106" spans="1:15" ht="12.75" customHeight="1">
      <c r="A106" s="224">
        <v>97</v>
      </c>
      <c r="B106" s="227" t="s">
        <v>128</v>
      </c>
      <c r="C106" s="244">
        <v>55.65</v>
      </c>
      <c r="D106" s="245">
        <v>54.699999999999996</v>
      </c>
      <c r="E106" s="245">
        <v>53.249999999999993</v>
      </c>
      <c r="F106" s="245">
        <v>50.849999999999994</v>
      </c>
      <c r="G106" s="245">
        <v>49.399999999999991</v>
      </c>
      <c r="H106" s="245">
        <v>57.099999999999994</v>
      </c>
      <c r="I106" s="245">
        <v>58.55</v>
      </c>
      <c r="J106" s="245">
        <v>60.949999999999996</v>
      </c>
      <c r="K106" s="244">
        <v>56.15</v>
      </c>
      <c r="L106" s="244">
        <v>52.3</v>
      </c>
      <c r="M106" s="244">
        <v>546.97185999999999</v>
      </c>
      <c r="N106" s="1"/>
      <c r="O106" s="1"/>
    </row>
    <row r="107" spans="1:15" ht="12.75" customHeight="1">
      <c r="A107" s="224">
        <v>98</v>
      </c>
      <c r="B107" s="227" t="s">
        <v>137</v>
      </c>
      <c r="C107" s="244">
        <v>334.6</v>
      </c>
      <c r="D107" s="245">
        <v>331.73333333333335</v>
      </c>
      <c r="E107" s="245">
        <v>328.36666666666667</v>
      </c>
      <c r="F107" s="245">
        <v>322.13333333333333</v>
      </c>
      <c r="G107" s="245">
        <v>318.76666666666665</v>
      </c>
      <c r="H107" s="245">
        <v>337.9666666666667</v>
      </c>
      <c r="I107" s="245">
        <v>341.33333333333337</v>
      </c>
      <c r="J107" s="245">
        <v>347.56666666666672</v>
      </c>
      <c r="K107" s="244">
        <v>335.1</v>
      </c>
      <c r="L107" s="244">
        <v>325.5</v>
      </c>
      <c r="M107" s="244">
        <v>95.662099999999995</v>
      </c>
      <c r="N107" s="1"/>
      <c r="O107" s="1"/>
    </row>
    <row r="108" spans="1:15" ht="12.75" customHeight="1">
      <c r="A108" s="224">
        <v>99</v>
      </c>
      <c r="B108" s="227" t="s">
        <v>262</v>
      </c>
      <c r="C108" s="244">
        <v>4245.8999999999996</v>
      </c>
      <c r="D108" s="245">
        <v>4201.9666666666662</v>
      </c>
      <c r="E108" s="245">
        <v>4134.9333333333325</v>
      </c>
      <c r="F108" s="245">
        <v>4023.9666666666662</v>
      </c>
      <c r="G108" s="245">
        <v>3956.9333333333325</v>
      </c>
      <c r="H108" s="245">
        <v>4312.9333333333325</v>
      </c>
      <c r="I108" s="245">
        <v>4379.9666666666672</v>
      </c>
      <c r="J108" s="245">
        <v>4490.9333333333325</v>
      </c>
      <c r="K108" s="244">
        <v>4269</v>
      </c>
      <c r="L108" s="244">
        <v>4091</v>
      </c>
      <c r="M108" s="244">
        <v>0.75197999999999998</v>
      </c>
      <c r="N108" s="1"/>
      <c r="O108" s="1"/>
    </row>
    <row r="109" spans="1:15" ht="12.75" customHeight="1">
      <c r="A109" s="224">
        <v>100</v>
      </c>
      <c r="B109" s="227" t="s">
        <v>388</v>
      </c>
      <c r="C109" s="244">
        <v>289.2</v>
      </c>
      <c r="D109" s="245">
        <v>283.29999999999995</v>
      </c>
      <c r="E109" s="245">
        <v>274.69999999999993</v>
      </c>
      <c r="F109" s="245">
        <v>260.2</v>
      </c>
      <c r="G109" s="245">
        <v>251.59999999999997</v>
      </c>
      <c r="H109" s="245">
        <v>297.7999999999999</v>
      </c>
      <c r="I109" s="245">
        <v>306.39999999999992</v>
      </c>
      <c r="J109" s="245">
        <v>320.89999999999986</v>
      </c>
      <c r="K109" s="244">
        <v>291.89999999999998</v>
      </c>
      <c r="L109" s="244">
        <v>268.8</v>
      </c>
      <c r="M109" s="244">
        <v>37.509340000000002</v>
      </c>
      <c r="N109" s="1"/>
      <c r="O109" s="1"/>
    </row>
    <row r="110" spans="1:15" ht="12.75" customHeight="1">
      <c r="A110" s="224">
        <v>101</v>
      </c>
      <c r="B110" s="227" t="s">
        <v>389</v>
      </c>
      <c r="C110" s="244">
        <v>136.6</v>
      </c>
      <c r="D110" s="245">
        <v>134.26666666666665</v>
      </c>
      <c r="E110" s="245">
        <v>131.58333333333331</v>
      </c>
      <c r="F110" s="245">
        <v>126.56666666666666</v>
      </c>
      <c r="G110" s="245">
        <v>123.88333333333333</v>
      </c>
      <c r="H110" s="245">
        <v>139.2833333333333</v>
      </c>
      <c r="I110" s="245">
        <v>141.96666666666664</v>
      </c>
      <c r="J110" s="245">
        <v>146.98333333333329</v>
      </c>
      <c r="K110" s="244">
        <v>136.94999999999999</v>
      </c>
      <c r="L110" s="244">
        <v>129.25</v>
      </c>
      <c r="M110" s="244">
        <v>53.962479999999999</v>
      </c>
      <c r="N110" s="1"/>
      <c r="O110" s="1"/>
    </row>
    <row r="111" spans="1:15" ht="12.75" customHeight="1">
      <c r="A111" s="224">
        <v>102</v>
      </c>
      <c r="B111" s="227" t="s">
        <v>130</v>
      </c>
      <c r="C111" s="244">
        <v>314.35000000000002</v>
      </c>
      <c r="D111" s="245">
        <v>308.4666666666667</v>
      </c>
      <c r="E111" s="245">
        <v>301.13333333333338</v>
      </c>
      <c r="F111" s="245">
        <v>287.91666666666669</v>
      </c>
      <c r="G111" s="245">
        <v>280.58333333333337</v>
      </c>
      <c r="H111" s="245">
        <v>321.68333333333339</v>
      </c>
      <c r="I111" s="245">
        <v>329.01666666666665</v>
      </c>
      <c r="J111" s="245">
        <v>342.23333333333341</v>
      </c>
      <c r="K111" s="244">
        <v>315.8</v>
      </c>
      <c r="L111" s="244">
        <v>295.25</v>
      </c>
      <c r="M111" s="244">
        <v>70.475160000000002</v>
      </c>
      <c r="N111" s="1"/>
      <c r="O111" s="1"/>
    </row>
    <row r="112" spans="1:15" ht="12.75" customHeight="1">
      <c r="A112" s="224">
        <v>103</v>
      </c>
      <c r="B112" s="227" t="s">
        <v>135</v>
      </c>
      <c r="C112" s="244">
        <v>74.400000000000006</v>
      </c>
      <c r="D112" s="245">
        <v>73.783333333333331</v>
      </c>
      <c r="E112" s="245">
        <v>72.966666666666669</v>
      </c>
      <c r="F112" s="245">
        <v>71.533333333333331</v>
      </c>
      <c r="G112" s="245">
        <v>70.716666666666669</v>
      </c>
      <c r="H112" s="245">
        <v>75.216666666666669</v>
      </c>
      <c r="I112" s="245">
        <v>76.033333333333331</v>
      </c>
      <c r="J112" s="245">
        <v>77.466666666666669</v>
      </c>
      <c r="K112" s="244">
        <v>74.599999999999994</v>
      </c>
      <c r="L112" s="244">
        <v>72.349999999999994</v>
      </c>
      <c r="M112" s="244">
        <v>95.718559999999997</v>
      </c>
      <c r="N112" s="1"/>
      <c r="O112" s="1"/>
    </row>
    <row r="113" spans="1:15" ht="12.75" customHeight="1">
      <c r="A113" s="224">
        <v>104</v>
      </c>
      <c r="B113" s="227" t="s">
        <v>136</v>
      </c>
      <c r="C113" s="244">
        <v>622.04999999999995</v>
      </c>
      <c r="D113" s="245">
        <v>619.15</v>
      </c>
      <c r="E113" s="245">
        <v>608.9</v>
      </c>
      <c r="F113" s="245">
        <v>595.75</v>
      </c>
      <c r="G113" s="245">
        <v>585.5</v>
      </c>
      <c r="H113" s="245">
        <v>632.29999999999995</v>
      </c>
      <c r="I113" s="245">
        <v>642.54999999999995</v>
      </c>
      <c r="J113" s="245">
        <v>655.69999999999993</v>
      </c>
      <c r="K113" s="244">
        <v>629.4</v>
      </c>
      <c r="L113" s="244">
        <v>606</v>
      </c>
      <c r="M113" s="244">
        <v>35.788609999999998</v>
      </c>
      <c r="N113" s="1"/>
      <c r="O113" s="1"/>
    </row>
    <row r="114" spans="1:15" ht="12.75" customHeight="1">
      <c r="A114" s="224">
        <v>105</v>
      </c>
      <c r="B114" s="227" t="s">
        <v>129</v>
      </c>
      <c r="C114" s="244">
        <v>412.05</v>
      </c>
      <c r="D114" s="245">
        <v>405.34999999999997</v>
      </c>
      <c r="E114" s="245">
        <v>396.69999999999993</v>
      </c>
      <c r="F114" s="245">
        <v>381.34999999999997</v>
      </c>
      <c r="G114" s="245">
        <v>372.69999999999993</v>
      </c>
      <c r="H114" s="245">
        <v>420.69999999999993</v>
      </c>
      <c r="I114" s="245">
        <v>429.34999999999991</v>
      </c>
      <c r="J114" s="245">
        <v>444.69999999999993</v>
      </c>
      <c r="K114" s="244">
        <v>414</v>
      </c>
      <c r="L114" s="244">
        <v>390</v>
      </c>
      <c r="M114" s="244">
        <v>7.8532299999999999</v>
      </c>
      <c r="N114" s="1"/>
      <c r="O114" s="1"/>
    </row>
    <row r="115" spans="1:15" ht="12.75" customHeight="1">
      <c r="A115" s="224">
        <v>106</v>
      </c>
      <c r="B115" s="227" t="s">
        <v>133</v>
      </c>
      <c r="C115" s="244">
        <v>191.4</v>
      </c>
      <c r="D115" s="245">
        <v>191.15</v>
      </c>
      <c r="E115" s="245">
        <v>188.45000000000002</v>
      </c>
      <c r="F115" s="245">
        <v>185.5</v>
      </c>
      <c r="G115" s="245">
        <v>182.8</v>
      </c>
      <c r="H115" s="245">
        <v>194.10000000000002</v>
      </c>
      <c r="I115" s="245">
        <v>196.8</v>
      </c>
      <c r="J115" s="245">
        <v>199.75000000000003</v>
      </c>
      <c r="K115" s="244">
        <v>193.85</v>
      </c>
      <c r="L115" s="244">
        <v>188.2</v>
      </c>
      <c r="M115" s="244">
        <v>11.85046</v>
      </c>
      <c r="N115" s="1"/>
      <c r="O115" s="1"/>
    </row>
    <row r="116" spans="1:15" ht="12.75" customHeight="1">
      <c r="A116" s="224">
        <v>107</v>
      </c>
      <c r="B116" s="227" t="s">
        <v>132</v>
      </c>
      <c r="C116" s="244">
        <v>1195.7</v>
      </c>
      <c r="D116" s="245">
        <v>1181.5666666666666</v>
      </c>
      <c r="E116" s="245">
        <v>1155.1333333333332</v>
      </c>
      <c r="F116" s="245">
        <v>1114.5666666666666</v>
      </c>
      <c r="G116" s="245">
        <v>1088.1333333333332</v>
      </c>
      <c r="H116" s="245">
        <v>1222.1333333333332</v>
      </c>
      <c r="I116" s="245">
        <v>1248.5666666666666</v>
      </c>
      <c r="J116" s="245">
        <v>1289.1333333333332</v>
      </c>
      <c r="K116" s="244">
        <v>1208</v>
      </c>
      <c r="L116" s="244">
        <v>1141</v>
      </c>
      <c r="M116" s="244">
        <v>21.003740000000001</v>
      </c>
      <c r="N116" s="1"/>
      <c r="O116" s="1"/>
    </row>
    <row r="117" spans="1:15" ht="12.75" customHeight="1">
      <c r="A117" s="224">
        <v>108</v>
      </c>
      <c r="B117" s="227" t="s">
        <v>163</v>
      </c>
      <c r="C117" s="244">
        <v>3898.2</v>
      </c>
      <c r="D117" s="245">
        <v>3873.6166666666663</v>
      </c>
      <c r="E117" s="245">
        <v>3839.7833333333328</v>
      </c>
      <c r="F117" s="245">
        <v>3781.3666666666663</v>
      </c>
      <c r="G117" s="245">
        <v>3747.5333333333328</v>
      </c>
      <c r="H117" s="245">
        <v>3932.0333333333328</v>
      </c>
      <c r="I117" s="245">
        <v>3965.8666666666659</v>
      </c>
      <c r="J117" s="245">
        <v>4024.2833333333328</v>
      </c>
      <c r="K117" s="244">
        <v>3907.45</v>
      </c>
      <c r="L117" s="244">
        <v>3815.2</v>
      </c>
      <c r="M117" s="244">
        <v>3.1442199999999998</v>
      </c>
      <c r="N117" s="1"/>
      <c r="O117" s="1"/>
    </row>
    <row r="118" spans="1:15" ht="12.75" customHeight="1">
      <c r="A118" s="224">
        <v>109</v>
      </c>
      <c r="B118" s="227" t="s">
        <v>134</v>
      </c>
      <c r="C118" s="244">
        <v>1502.4</v>
      </c>
      <c r="D118" s="245">
        <v>1502.8833333333332</v>
      </c>
      <c r="E118" s="245">
        <v>1495.8666666666663</v>
      </c>
      <c r="F118" s="245">
        <v>1489.333333333333</v>
      </c>
      <c r="G118" s="245">
        <v>1482.3166666666662</v>
      </c>
      <c r="H118" s="245">
        <v>1509.4166666666665</v>
      </c>
      <c r="I118" s="245">
        <v>1516.4333333333334</v>
      </c>
      <c r="J118" s="245">
        <v>1522.9666666666667</v>
      </c>
      <c r="K118" s="244">
        <v>1509.9</v>
      </c>
      <c r="L118" s="244">
        <v>1496.35</v>
      </c>
      <c r="M118" s="244">
        <v>41.154589999999999</v>
      </c>
      <c r="N118" s="1"/>
      <c r="O118" s="1"/>
    </row>
    <row r="119" spans="1:15" ht="12.75" customHeight="1">
      <c r="A119" s="224">
        <v>110</v>
      </c>
      <c r="B119" s="227" t="s">
        <v>131</v>
      </c>
      <c r="C119" s="244">
        <v>1958.3</v>
      </c>
      <c r="D119" s="245">
        <v>1938.8500000000001</v>
      </c>
      <c r="E119" s="245">
        <v>1914.7000000000003</v>
      </c>
      <c r="F119" s="245">
        <v>1871.1000000000001</v>
      </c>
      <c r="G119" s="245">
        <v>1846.9500000000003</v>
      </c>
      <c r="H119" s="245">
        <v>1982.4500000000003</v>
      </c>
      <c r="I119" s="245">
        <v>2006.6000000000004</v>
      </c>
      <c r="J119" s="245">
        <v>2050.2000000000003</v>
      </c>
      <c r="K119" s="244">
        <v>1963</v>
      </c>
      <c r="L119" s="244">
        <v>1895.25</v>
      </c>
      <c r="M119" s="244">
        <v>2.3270900000000001</v>
      </c>
      <c r="N119" s="1"/>
      <c r="O119" s="1"/>
    </row>
    <row r="120" spans="1:15" ht="12.75" customHeight="1">
      <c r="A120" s="224">
        <v>111</v>
      </c>
      <c r="B120" s="227" t="s">
        <v>263</v>
      </c>
      <c r="C120" s="244">
        <v>848.2</v>
      </c>
      <c r="D120" s="245">
        <v>854.2166666666667</v>
      </c>
      <c r="E120" s="245">
        <v>838.98333333333335</v>
      </c>
      <c r="F120" s="245">
        <v>829.76666666666665</v>
      </c>
      <c r="G120" s="245">
        <v>814.5333333333333</v>
      </c>
      <c r="H120" s="245">
        <v>863.43333333333339</v>
      </c>
      <c r="I120" s="245">
        <v>878.66666666666674</v>
      </c>
      <c r="J120" s="245">
        <v>887.88333333333344</v>
      </c>
      <c r="K120" s="244">
        <v>869.45</v>
      </c>
      <c r="L120" s="244">
        <v>845</v>
      </c>
      <c r="M120" s="244">
        <v>1.9444399999999999</v>
      </c>
      <c r="N120" s="1"/>
      <c r="O120" s="1"/>
    </row>
    <row r="121" spans="1:15" ht="12.75" customHeight="1">
      <c r="A121" s="224">
        <v>112</v>
      </c>
      <c r="B121" s="227" t="s">
        <v>264</v>
      </c>
      <c r="C121" s="244">
        <v>263.7</v>
      </c>
      <c r="D121" s="245">
        <v>259.3</v>
      </c>
      <c r="E121" s="245">
        <v>250.3</v>
      </c>
      <c r="F121" s="245">
        <v>236.9</v>
      </c>
      <c r="G121" s="245">
        <v>227.9</v>
      </c>
      <c r="H121" s="245">
        <v>272.70000000000005</v>
      </c>
      <c r="I121" s="245">
        <v>281.70000000000005</v>
      </c>
      <c r="J121" s="245">
        <v>295.10000000000002</v>
      </c>
      <c r="K121" s="244">
        <v>268.3</v>
      </c>
      <c r="L121" s="244">
        <v>245.9</v>
      </c>
      <c r="M121" s="244">
        <v>7.3557800000000002</v>
      </c>
      <c r="N121" s="1"/>
      <c r="O121" s="1"/>
    </row>
    <row r="122" spans="1:15" ht="12.75" customHeight="1">
      <c r="A122" s="224">
        <v>113</v>
      </c>
      <c r="B122" s="227" t="s">
        <v>139</v>
      </c>
      <c r="C122" s="244">
        <v>732.2</v>
      </c>
      <c r="D122" s="245">
        <v>730.93333333333339</v>
      </c>
      <c r="E122" s="245">
        <v>724.51666666666677</v>
      </c>
      <c r="F122" s="245">
        <v>716.83333333333337</v>
      </c>
      <c r="G122" s="245">
        <v>710.41666666666674</v>
      </c>
      <c r="H122" s="245">
        <v>738.61666666666679</v>
      </c>
      <c r="I122" s="245">
        <v>745.0333333333333</v>
      </c>
      <c r="J122" s="245">
        <v>752.71666666666681</v>
      </c>
      <c r="K122" s="244">
        <v>737.35</v>
      </c>
      <c r="L122" s="244">
        <v>723.25</v>
      </c>
      <c r="M122" s="244">
        <v>11.684559999999999</v>
      </c>
      <c r="N122" s="1"/>
      <c r="O122" s="1"/>
    </row>
    <row r="123" spans="1:15" ht="12.75" customHeight="1">
      <c r="A123" s="224">
        <v>114</v>
      </c>
      <c r="B123" s="227" t="s">
        <v>138</v>
      </c>
      <c r="C123" s="244">
        <v>528.35</v>
      </c>
      <c r="D123" s="245">
        <v>529.63333333333333</v>
      </c>
      <c r="E123" s="245">
        <v>522.26666666666665</v>
      </c>
      <c r="F123" s="245">
        <v>516.18333333333328</v>
      </c>
      <c r="G123" s="245">
        <v>508.81666666666661</v>
      </c>
      <c r="H123" s="245">
        <v>535.7166666666667</v>
      </c>
      <c r="I123" s="245">
        <v>543.08333333333326</v>
      </c>
      <c r="J123" s="245">
        <v>549.16666666666674</v>
      </c>
      <c r="K123" s="244">
        <v>537</v>
      </c>
      <c r="L123" s="244">
        <v>523.54999999999995</v>
      </c>
      <c r="M123" s="244">
        <v>29.186419999999998</v>
      </c>
      <c r="N123" s="1"/>
      <c r="O123" s="1"/>
    </row>
    <row r="124" spans="1:15" ht="12.75" customHeight="1">
      <c r="A124" s="224">
        <v>115</v>
      </c>
      <c r="B124" s="227" t="s">
        <v>140</v>
      </c>
      <c r="C124" s="244">
        <v>521.29999999999995</v>
      </c>
      <c r="D124" s="245">
        <v>518.25</v>
      </c>
      <c r="E124" s="245">
        <v>513.29999999999995</v>
      </c>
      <c r="F124" s="245">
        <v>505.29999999999995</v>
      </c>
      <c r="G124" s="245">
        <v>500.34999999999991</v>
      </c>
      <c r="H124" s="245">
        <v>526.25</v>
      </c>
      <c r="I124" s="245">
        <v>531.20000000000005</v>
      </c>
      <c r="J124" s="245">
        <v>539.20000000000005</v>
      </c>
      <c r="K124" s="244">
        <v>523.20000000000005</v>
      </c>
      <c r="L124" s="244">
        <v>510.25</v>
      </c>
      <c r="M124" s="244">
        <v>17.569109999999998</v>
      </c>
      <c r="N124" s="1"/>
      <c r="O124" s="1"/>
    </row>
    <row r="125" spans="1:15" ht="12.75" customHeight="1">
      <c r="A125" s="224">
        <v>116</v>
      </c>
      <c r="B125" s="227" t="s">
        <v>141</v>
      </c>
      <c r="C125" s="244">
        <v>1813.55</v>
      </c>
      <c r="D125" s="245">
        <v>1811.2833333333331</v>
      </c>
      <c r="E125" s="245">
        <v>1796.4666666666662</v>
      </c>
      <c r="F125" s="245">
        <v>1779.3833333333332</v>
      </c>
      <c r="G125" s="245">
        <v>1764.5666666666664</v>
      </c>
      <c r="H125" s="245">
        <v>1828.3666666666661</v>
      </c>
      <c r="I125" s="245">
        <v>1843.1833333333332</v>
      </c>
      <c r="J125" s="245">
        <v>1860.266666666666</v>
      </c>
      <c r="K125" s="244">
        <v>1826.1</v>
      </c>
      <c r="L125" s="244">
        <v>1794.2</v>
      </c>
      <c r="M125" s="244">
        <v>47.467379999999999</v>
      </c>
      <c r="N125" s="1"/>
      <c r="O125" s="1"/>
    </row>
    <row r="126" spans="1:15" ht="12.75" customHeight="1">
      <c r="A126" s="224">
        <v>117</v>
      </c>
      <c r="B126" s="227" t="s">
        <v>142</v>
      </c>
      <c r="C126" s="244">
        <v>84.7</v>
      </c>
      <c r="D126" s="245">
        <v>83.766666666666666</v>
      </c>
      <c r="E126" s="245">
        <v>82.333333333333329</v>
      </c>
      <c r="F126" s="245">
        <v>79.966666666666669</v>
      </c>
      <c r="G126" s="245">
        <v>78.533333333333331</v>
      </c>
      <c r="H126" s="245">
        <v>86.133333333333326</v>
      </c>
      <c r="I126" s="245">
        <v>87.566666666666663</v>
      </c>
      <c r="J126" s="245">
        <v>89.933333333333323</v>
      </c>
      <c r="K126" s="244">
        <v>85.2</v>
      </c>
      <c r="L126" s="244">
        <v>81.400000000000006</v>
      </c>
      <c r="M126" s="244">
        <v>62.264830000000003</v>
      </c>
      <c r="N126" s="1"/>
      <c r="O126" s="1"/>
    </row>
    <row r="127" spans="1:15" ht="12.75" customHeight="1">
      <c r="A127" s="224">
        <v>118</v>
      </c>
      <c r="B127" s="227" t="s">
        <v>147</v>
      </c>
      <c r="C127" s="244">
        <v>3728.35</v>
      </c>
      <c r="D127" s="245">
        <v>3736.4500000000003</v>
      </c>
      <c r="E127" s="245">
        <v>3697.9000000000005</v>
      </c>
      <c r="F127" s="245">
        <v>3667.4500000000003</v>
      </c>
      <c r="G127" s="245">
        <v>3628.9000000000005</v>
      </c>
      <c r="H127" s="245">
        <v>3766.9000000000005</v>
      </c>
      <c r="I127" s="245">
        <v>3805.4500000000007</v>
      </c>
      <c r="J127" s="245">
        <v>3835.9000000000005</v>
      </c>
      <c r="K127" s="244">
        <v>3775</v>
      </c>
      <c r="L127" s="244">
        <v>3706</v>
      </c>
      <c r="M127" s="244">
        <v>2.6667000000000001</v>
      </c>
      <c r="N127" s="1"/>
      <c r="O127" s="1"/>
    </row>
    <row r="128" spans="1:15" ht="12.75" customHeight="1">
      <c r="A128" s="224">
        <v>119</v>
      </c>
      <c r="B128" s="227" t="s">
        <v>144</v>
      </c>
      <c r="C128" s="244">
        <v>407.85</v>
      </c>
      <c r="D128" s="245">
        <v>403.23333333333335</v>
      </c>
      <c r="E128" s="245">
        <v>395.81666666666672</v>
      </c>
      <c r="F128" s="245">
        <v>383.78333333333336</v>
      </c>
      <c r="G128" s="245">
        <v>376.36666666666673</v>
      </c>
      <c r="H128" s="245">
        <v>415.26666666666671</v>
      </c>
      <c r="I128" s="245">
        <v>422.68333333333334</v>
      </c>
      <c r="J128" s="245">
        <v>434.7166666666667</v>
      </c>
      <c r="K128" s="244">
        <v>410.65</v>
      </c>
      <c r="L128" s="244">
        <v>391.2</v>
      </c>
      <c r="M128" s="244">
        <v>16.190020000000001</v>
      </c>
      <c r="N128" s="1"/>
      <c r="O128" s="1"/>
    </row>
    <row r="129" spans="1:15" ht="12.75" customHeight="1">
      <c r="A129" s="224">
        <v>120</v>
      </c>
      <c r="B129" s="227" t="s">
        <v>950</v>
      </c>
      <c r="C129" s="244">
        <v>4348.95</v>
      </c>
      <c r="D129" s="245">
        <v>4315.333333333333</v>
      </c>
      <c r="E129" s="245">
        <v>4276.2166666666662</v>
      </c>
      <c r="F129" s="245">
        <v>4203.4833333333336</v>
      </c>
      <c r="G129" s="245">
        <v>4164.3666666666668</v>
      </c>
      <c r="H129" s="245">
        <v>4388.0666666666657</v>
      </c>
      <c r="I129" s="245">
        <v>4427.1833333333325</v>
      </c>
      <c r="J129" s="245">
        <v>4499.9166666666652</v>
      </c>
      <c r="K129" s="244">
        <v>4354.45</v>
      </c>
      <c r="L129" s="244">
        <v>4242.6000000000004</v>
      </c>
      <c r="M129" s="244">
        <v>2.48624</v>
      </c>
      <c r="N129" s="1"/>
      <c r="O129" s="1"/>
    </row>
    <row r="130" spans="1:15" ht="12.75" customHeight="1">
      <c r="A130" s="224">
        <v>121</v>
      </c>
      <c r="B130" s="227" t="s">
        <v>145</v>
      </c>
      <c r="C130" s="244">
        <v>2091.0500000000002</v>
      </c>
      <c r="D130" s="245">
        <v>2083.35</v>
      </c>
      <c r="E130" s="245">
        <v>2058.6999999999998</v>
      </c>
      <c r="F130" s="245">
        <v>2026.35</v>
      </c>
      <c r="G130" s="245">
        <v>2001.6999999999998</v>
      </c>
      <c r="H130" s="245">
        <v>2115.6999999999998</v>
      </c>
      <c r="I130" s="245">
        <v>2140.3500000000004</v>
      </c>
      <c r="J130" s="245">
        <v>2172.6999999999998</v>
      </c>
      <c r="K130" s="244">
        <v>2108</v>
      </c>
      <c r="L130" s="244">
        <v>2051</v>
      </c>
      <c r="M130" s="244">
        <v>11.546099999999999</v>
      </c>
      <c r="N130" s="1"/>
      <c r="O130" s="1"/>
    </row>
    <row r="131" spans="1:15" ht="12.75" customHeight="1">
      <c r="A131" s="224">
        <v>122</v>
      </c>
      <c r="B131" s="227" t="s">
        <v>265</v>
      </c>
      <c r="C131" s="244">
        <v>381.75</v>
      </c>
      <c r="D131" s="245">
        <v>382.61666666666662</v>
      </c>
      <c r="E131" s="245">
        <v>378.13333333333321</v>
      </c>
      <c r="F131" s="245">
        <v>374.51666666666659</v>
      </c>
      <c r="G131" s="245">
        <v>370.03333333333319</v>
      </c>
      <c r="H131" s="245">
        <v>386.23333333333323</v>
      </c>
      <c r="I131" s="245">
        <v>390.7166666666667</v>
      </c>
      <c r="J131" s="245">
        <v>394.33333333333326</v>
      </c>
      <c r="K131" s="244">
        <v>387.1</v>
      </c>
      <c r="L131" s="244">
        <v>379</v>
      </c>
      <c r="M131" s="244">
        <v>12.69483</v>
      </c>
      <c r="N131" s="1"/>
      <c r="O131" s="1"/>
    </row>
    <row r="132" spans="1:15" ht="12.75" customHeight="1">
      <c r="A132" s="224">
        <v>123</v>
      </c>
      <c r="B132" s="227" t="s">
        <v>855</v>
      </c>
      <c r="C132" s="244">
        <v>688</v>
      </c>
      <c r="D132" s="245">
        <v>679.9666666666667</v>
      </c>
      <c r="E132" s="245">
        <v>669.03333333333342</v>
      </c>
      <c r="F132" s="245">
        <v>650.06666666666672</v>
      </c>
      <c r="G132" s="245">
        <v>639.13333333333344</v>
      </c>
      <c r="H132" s="245">
        <v>698.93333333333339</v>
      </c>
      <c r="I132" s="245">
        <v>709.86666666666679</v>
      </c>
      <c r="J132" s="245">
        <v>728.83333333333337</v>
      </c>
      <c r="K132" s="244">
        <v>690.9</v>
      </c>
      <c r="L132" s="244">
        <v>661</v>
      </c>
      <c r="M132" s="244">
        <v>27.287559999999999</v>
      </c>
      <c r="N132" s="1"/>
      <c r="O132" s="1"/>
    </row>
    <row r="133" spans="1:15" ht="12.75" customHeight="1">
      <c r="A133" s="224">
        <v>124</v>
      </c>
      <c r="B133" s="227" t="s">
        <v>415</v>
      </c>
      <c r="C133" s="244">
        <v>3366.15</v>
      </c>
      <c r="D133" s="245">
        <v>3345.4</v>
      </c>
      <c r="E133" s="245">
        <v>3270.8</v>
      </c>
      <c r="F133" s="245">
        <v>3175.4500000000003</v>
      </c>
      <c r="G133" s="245">
        <v>3100.8500000000004</v>
      </c>
      <c r="H133" s="245">
        <v>3440.75</v>
      </c>
      <c r="I133" s="245">
        <v>3515.3499999999995</v>
      </c>
      <c r="J133" s="245">
        <v>3610.7</v>
      </c>
      <c r="K133" s="244">
        <v>3420</v>
      </c>
      <c r="L133" s="244">
        <v>3250.05</v>
      </c>
      <c r="M133" s="244">
        <v>0.63244</v>
      </c>
      <c r="N133" s="1"/>
      <c r="O133" s="1"/>
    </row>
    <row r="134" spans="1:15" ht="12.75" customHeight="1">
      <c r="A134" s="224">
        <v>125</v>
      </c>
      <c r="B134" s="227" t="s">
        <v>148</v>
      </c>
      <c r="C134" s="244">
        <v>742.2</v>
      </c>
      <c r="D134" s="245">
        <v>748.5</v>
      </c>
      <c r="E134" s="245">
        <v>729.75</v>
      </c>
      <c r="F134" s="245">
        <v>717.3</v>
      </c>
      <c r="G134" s="245">
        <v>698.55</v>
      </c>
      <c r="H134" s="245">
        <v>760.95</v>
      </c>
      <c r="I134" s="245">
        <v>779.7</v>
      </c>
      <c r="J134" s="245">
        <v>792.15000000000009</v>
      </c>
      <c r="K134" s="244">
        <v>767.25</v>
      </c>
      <c r="L134" s="244">
        <v>736.05</v>
      </c>
      <c r="M134" s="244">
        <v>17.985530000000001</v>
      </c>
      <c r="N134" s="1"/>
      <c r="O134" s="1"/>
    </row>
    <row r="135" spans="1:15" ht="12.75" customHeight="1">
      <c r="A135" s="224">
        <v>126</v>
      </c>
      <c r="B135" s="227" t="s">
        <v>159</v>
      </c>
      <c r="C135" s="244">
        <v>87596.6</v>
      </c>
      <c r="D135" s="245">
        <v>87057.2</v>
      </c>
      <c r="E135" s="245">
        <v>85740.45</v>
      </c>
      <c r="F135" s="245">
        <v>83884.3</v>
      </c>
      <c r="G135" s="245">
        <v>82567.55</v>
      </c>
      <c r="H135" s="245">
        <v>88913.349999999991</v>
      </c>
      <c r="I135" s="245">
        <v>90230.099999999991</v>
      </c>
      <c r="J135" s="245">
        <v>92086.249999999985</v>
      </c>
      <c r="K135" s="244">
        <v>88373.95</v>
      </c>
      <c r="L135" s="244">
        <v>85201.05</v>
      </c>
      <c r="M135" s="244">
        <v>6.8989999999999996E-2</v>
      </c>
      <c r="N135" s="1"/>
      <c r="O135" s="1"/>
    </row>
    <row r="136" spans="1:15" ht="12.75" customHeight="1">
      <c r="A136" s="224">
        <v>127</v>
      </c>
      <c r="B136" s="227" t="s">
        <v>150</v>
      </c>
      <c r="C136" s="244">
        <v>227.85</v>
      </c>
      <c r="D136" s="245">
        <v>225.88333333333333</v>
      </c>
      <c r="E136" s="245">
        <v>222.06666666666666</v>
      </c>
      <c r="F136" s="245">
        <v>216.28333333333333</v>
      </c>
      <c r="G136" s="245">
        <v>212.46666666666667</v>
      </c>
      <c r="H136" s="245">
        <v>231.66666666666666</v>
      </c>
      <c r="I136" s="245">
        <v>235.48333333333332</v>
      </c>
      <c r="J136" s="245">
        <v>241.26666666666665</v>
      </c>
      <c r="K136" s="244">
        <v>229.7</v>
      </c>
      <c r="L136" s="244">
        <v>220.1</v>
      </c>
      <c r="M136" s="244">
        <v>24.359770000000001</v>
      </c>
      <c r="N136" s="1"/>
      <c r="O136" s="1"/>
    </row>
    <row r="137" spans="1:15" ht="12.75" customHeight="1">
      <c r="A137" s="224">
        <v>128</v>
      </c>
      <c r="B137" s="227" t="s">
        <v>149</v>
      </c>
      <c r="C137" s="244">
        <v>1237.05</v>
      </c>
      <c r="D137" s="245">
        <v>1233.5833333333333</v>
      </c>
      <c r="E137" s="245">
        <v>1219.7666666666664</v>
      </c>
      <c r="F137" s="245">
        <v>1202.4833333333331</v>
      </c>
      <c r="G137" s="245">
        <v>1188.6666666666663</v>
      </c>
      <c r="H137" s="245">
        <v>1250.8666666666666</v>
      </c>
      <c r="I137" s="245">
        <v>1264.6833333333336</v>
      </c>
      <c r="J137" s="245">
        <v>1281.9666666666667</v>
      </c>
      <c r="K137" s="244">
        <v>1247.4000000000001</v>
      </c>
      <c r="L137" s="244">
        <v>1216.3</v>
      </c>
      <c r="M137" s="244">
        <v>16.775600000000001</v>
      </c>
      <c r="N137" s="1"/>
      <c r="O137" s="1"/>
    </row>
    <row r="138" spans="1:15" ht="12.75" customHeight="1">
      <c r="A138" s="224">
        <v>129</v>
      </c>
      <c r="B138" s="227" t="s">
        <v>152</v>
      </c>
      <c r="C138" s="244">
        <v>518.45000000000005</v>
      </c>
      <c r="D138" s="245">
        <v>517.73333333333323</v>
      </c>
      <c r="E138" s="245">
        <v>512.81666666666649</v>
      </c>
      <c r="F138" s="245">
        <v>507.18333333333328</v>
      </c>
      <c r="G138" s="245">
        <v>502.26666666666654</v>
      </c>
      <c r="H138" s="245">
        <v>523.36666666666645</v>
      </c>
      <c r="I138" s="245">
        <v>528.28333333333319</v>
      </c>
      <c r="J138" s="245">
        <v>533.9166666666664</v>
      </c>
      <c r="K138" s="244">
        <v>522.65</v>
      </c>
      <c r="L138" s="244">
        <v>512.1</v>
      </c>
      <c r="M138" s="244">
        <v>4.9021800000000004</v>
      </c>
      <c r="N138" s="1"/>
      <c r="O138" s="1"/>
    </row>
    <row r="139" spans="1:15" ht="12.75" customHeight="1">
      <c r="A139" s="224">
        <v>130</v>
      </c>
      <c r="B139" s="227" t="s">
        <v>153</v>
      </c>
      <c r="C139" s="244">
        <v>8256.7999999999993</v>
      </c>
      <c r="D139" s="245">
        <v>8226.2833333333328</v>
      </c>
      <c r="E139" s="245">
        <v>8106.5666666666657</v>
      </c>
      <c r="F139" s="245">
        <v>7956.333333333333</v>
      </c>
      <c r="G139" s="245">
        <v>7836.6166666666659</v>
      </c>
      <c r="H139" s="245">
        <v>8376.5166666666664</v>
      </c>
      <c r="I139" s="245">
        <v>8496.2333333333336</v>
      </c>
      <c r="J139" s="245">
        <v>8646.4666666666653</v>
      </c>
      <c r="K139" s="244">
        <v>8346</v>
      </c>
      <c r="L139" s="244">
        <v>8076.05</v>
      </c>
      <c r="M139" s="244">
        <v>3.1510199999999999</v>
      </c>
      <c r="N139" s="1"/>
      <c r="O139" s="1"/>
    </row>
    <row r="140" spans="1:15" ht="12.75" customHeight="1">
      <c r="A140" s="224">
        <v>131</v>
      </c>
      <c r="B140" s="227" t="s">
        <v>156</v>
      </c>
      <c r="C140" s="244">
        <v>683.9</v>
      </c>
      <c r="D140" s="245">
        <v>678.31666666666661</v>
      </c>
      <c r="E140" s="245">
        <v>669.68333333333317</v>
      </c>
      <c r="F140" s="245">
        <v>655.46666666666658</v>
      </c>
      <c r="G140" s="245">
        <v>646.83333333333314</v>
      </c>
      <c r="H140" s="245">
        <v>692.53333333333319</v>
      </c>
      <c r="I140" s="245">
        <v>701.16666666666663</v>
      </c>
      <c r="J140" s="245">
        <v>715.38333333333321</v>
      </c>
      <c r="K140" s="244">
        <v>686.95</v>
      </c>
      <c r="L140" s="244">
        <v>664.1</v>
      </c>
      <c r="M140" s="244">
        <v>5.9313799999999999</v>
      </c>
      <c r="N140" s="1"/>
      <c r="O140" s="1"/>
    </row>
    <row r="141" spans="1:15" ht="12.75" customHeight="1">
      <c r="A141" s="224">
        <v>132</v>
      </c>
      <c r="B141" s="227" t="s">
        <v>423</v>
      </c>
      <c r="C141" s="244">
        <v>445.55</v>
      </c>
      <c r="D141" s="245">
        <v>439.7833333333333</v>
      </c>
      <c r="E141" s="245">
        <v>432.36666666666662</v>
      </c>
      <c r="F141" s="245">
        <v>419.18333333333334</v>
      </c>
      <c r="G141" s="245">
        <v>411.76666666666665</v>
      </c>
      <c r="H141" s="245">
        <v>452.96666666666658</v>
      </c>
      <c r="I141" s="245">
        <v>460.38333333333333</v>
      </c>
      <c r="J141" s="245">
        <v>473.56666666666655</v>
      </c>
      <c r="K141" s="244">
        <v>447.2</v>
      </c>
      <c r="L141" s="244">
        <v>426.6</v>
      </c>
      <c r="M141" s="244">
        <v>9.2344600000000003</v>
      </c>
      <c r="N141" s="1"/>
      <c r="O141" s="1"/>
    </row>
    <row r="142" spans="1:15" ht="12.75" customHeight="1">
      <c r="A142" s="224">
        <v>133</v>
      </c>
      <c r="B142" s="227" t="s">
        <v>856</v>
      </c>
      <c r="C142" s="244">
        <v>57.1</v>
      </c>
      <c r="D142" s="245">
        <v>56.966666666666661</v>
      </c>
      <c r="E142" s="245">
        <v>54.933333333333323</v>
      </c>
      <c r="F142" s="245">
        <v>52.766666666666659</v>
      </c>
      <c r="G142" s="245">
        <v>50.73333333333332</v>
      </c>
      <c r="H142" s="245">
        <v>59.133333333333326</v>
      </c>
      <c r="I142" s="245">
        <v>61.166666666666671</v>
      </c>
      <c r="J142" s="245">
        <v>63.333333333333329</v>
      </c>
      <c r="K142" s="244">
        <v>59</v>
      </c>
      <c r="L142" s="244">
        <v>54.8</v>
      </c>
      <c r="M142" s="244">
        <v>30.828209999999999</v>
      </c>
      <c r="N142" s="1"/>
      <c r="O142" s="1"/>
    </row>
    <row r="143" spans="1:15" ht="12.75" customHeight="1">
      <c r="A143" s="224">
        <v>134</v>
      </c>
      <c r="B143" s="227" t="s">
        <v>158</v>
      </c>
      <c r="C143" s="244">
        <v>1916.75</v>
      </c>
      <c r="D143" s="245">
        <v>1921.5833333333333</v>
      </c>
      <c r="E143" s="245">
        <v>1905.1666666666665</v>
      </c>
      <c r="F143" s="245">
        <v>1893.5833333333333</v>
      </c>
      <c r="G143" s="245">
        <v>1877.1666666666665</v>
      </c>
      <c r="H143" s="245">
        <v>1933.1666666666665</v>
      </c>
      <c r="I143" s="245">
        <v>1949.583333333333</v>
      </c>
      <c r="J143" s="245">
        <v>1961.1666666666665</v>
      </c>
      <c r="K143" s="244">
        <v>1938</v>
      </c>
      <c r="L143" s="244">
        <v>1910</v>
      </c>
      <c r="M143" s="244">
        <v>3.3799000000000001</v>
      </c>
      <c r="N143" s="1"/>
      <c r="O143" s="1"/>
    </row>
    <row r="144" spans="1:15" ht="12.75" customHeight="1">
      <c r="A144" s="224">
        <v>135</v>
      </c>
      <c r="B144" s="227" t="s">
        <v>160</v>
      </c>
      <c r="C144" s="244">
        <v>1064.5</v>
      </c>
      <c r="D144" s="245">
        <v>1056.9333333333334</v>
      </c>
      <c r="E144" s="245">
        <v>1042.6166666666668</v>
      </c>
      <c r="F144" s="245">
        <v>1020.7333333333333</v>
      </c>
      <c r="G144" s="245">
        <v>1006.4166666666667</v>
      </c>
      <c r="H144" s="245">
        <v>1078.8166666666668</v>
      </c>
      <c r="I144" s="245">
        <v>1093.1333333333334</v>
      </c>
      <c r="J144" s="245">
        <v>1115.0166666666669</v>
      </c>
      <c r="K144" s="244">
        <v>1071.25</v>
      </c>
      <c r="L144" s="244">
        <v>1035.05</v>
      </c>
      <c r="M144" s="244">
        <v>8.2404299999999999</v>
      </c>
      <c r="N144" s="1"/>
      <c r="O144" s="1"/>
    </row>
    <row r="145" spans="1:15" ht="12.75" customHeight="1">
      <c r="A145" s="224">
        <v>136</v>
      </c>
      <c r="B145" s="227" t="s">
        <v>168</v>
      </c>
      <c r="C145" s="244">
        <v>165.65</v>
      </c>
      <c r="D145" s="245">
        <v>165.1</v>
      </c>
      <c r="E145" s="245">
        <v>162.44999999999999</v>
      </c>
      <c r="F145" s="245">
        <v>159.25</v>
      </c>
      <c r="G145" s="245">
        <v>156.6</v>
      </c>
      <c r="H145" s="245">
        <v>168.29999999999998</v>
      </c>
      <c r="I145" s="245">
        <v>170.95000000000002</v>
      </c>
      <c r="J145" s="245">
        <v>174.14999999999998</v>
      </c>
      <c r="K145" s="244">
        <v>167.75</v>
      </c>
      <c r="L145" s="244">
        <v>161.9</v>
      </c>
      <c r="M145" s="244">
        <v>83.216089999999994</v>
      </c>
      <c r="N145" s="1"/>
      <c r="O145" s="1"/>
    </row>
    <row r="146" spans="1:15" ht="12.75" customHeight="1">
      <c r="A146" s="224">
        <v>137</v>
      </c>
      <c r="B146" s="227" t="s">
        <v>162</v>
      </c>
      <c r="C146" s="244">
        <v>74.05</v>
      </c>
      <c r="D146" s="245">
        <v>72.75</v>
      </c>
      <c r="E146" s="245">
        <v>71.099999999999994</v>
      </c>
      <c r="F146" s="245">
        <v>68.149999999999991</v>
      </c>
      <c r="G146" s="245">
        <v>66.499999999999986</v>
      </c>
      <c r="H146" s="245">
        <v>75.7</v>
      </c>
      <c r="I146" s="245">
        <v>77.350000000000009</v>
      </c>
      <c r="J146" s="245">
        <v>80.300000000000011</v>
      </c>
      <c r="K146" s="244">
        <v>74.400000000000006</v>
      </c>
      <c r="L146" s="244">
        <v>69.8</v>
      </c>
      <c r="M146" s="244">
        <v>112.59187</v>
      </c>
      <c r="N146" s="1"/>
      <c r="O146" s="1"/>
    </row>
    <row r="147" spans="1:15" ht="12.75" customHeight="1">
      <c r="A147" s="224">
        <v>138</v>
      </c>
      <c r="B147" s="227" t="s">
        <v>164</v>
      </c>
      <c r="C147" s="244">
        <v>4136.1499999999996</v>
      </c>
      <c r="D147" s="245">
        <v>4119.2</v>
      </c>
      <c r="E147" s="245">
        <v>4060.3999999999996</v>
      </c>
      <c r="F147" s="245">
        <v>3984.6499999999996</v>
      </c>
      <c r="G147" s="245">
        <v>3925.8499999999995</v>
      </c>
      <c r="H147" s="245">
        <v>4194.95</v>
      </c>
      <c r="I147" s="245">
        <v>4253.7500000000009</v>
      </c>
      <c r="J147" s="245">
        <v>4329.5</v>
      </c>
      <c r="K147" s="244">
        <v>4178</v>
      </c>
      <c r="L147" s="244">
        <v>4043.45</v>
      </c>
      <c r="M147" s="244">
        <v>0.71887000000000001</v>
      </c>
      <c r="N147" s="1"/>
      <c r="O147" s="1"/>
    </row>
    <row r="148" spans="1:15" ht="12.75" customHeight="1">
      <c r="A148" s="224">
        <v>139</v>
      </c>
      <c r="B148" s="227" t="s">
        <v>165</v>
      </c>
      <c r="C148" s="244">
        <v>19897.5</v>
      </c>
      <c r="D148" s="245">
        <v>20001.05</v>
      </c>
      <c r="E148" s="245">
        <v>19756.449999999997</v>
      </c>
      <c r="F148" s="245">
        <v>19615.399999999998</v>
      </c>
      <c r="G148" s="245">
        <v>19370.799999999996</v>
      </c>
      <c r="H148" s="245">
        <v>20142.099999999999</v>
      </c>
      <c r="I148" s="245">
        <v>20386.699999999997</v>
      </c>
      <c r="J148" s="245">
        <v>20527.75</v>
      </c>
      <c r="K148" s="244">
        <v>20245.650000000001</v>
      </c>
      <c r="L148" s="244">
        <v>19860</v>
      </c>
      <c r="M148" s="244">
        <v>0.33382000000000001</v>
      </c>
      <c r="N148" s="1"/>
      <c r="O148" s="1"/>
    </row>
    <row r="149" spans="1:15" ht="12.75" customHeight="1">
      <c r="A149" s="224">
        <v>140</v>
      </c>
      <c r="B149" s="227" t="s">
        <v>161</v>
      </c>
      <c r="C149" s="244">
        <v>251.65</v>
      </c>
      <c r="D149" s="245">
        <v>249.30000000000004</v>
      </c>
      <c r="E149" s="245">
        <v>245.65000000000009</v>
      </c>
      <c r="F149" s="245">
        <v>239.65000000000006</v>
      </c>
      <c r="G149" s="245">
        <v>236.00000000000011</v>
      </c>
      <c r="H149" s="245">
        <v>255.30000000000007</v>
      </c>
      <c r="I149" s="245">
        <v>258.95</v>
      </c>
      <c r="J149" s="245">
        <v>264.95000000000005</v>
      </c>
      <c r="K149" s="244">
        <v>252.95</v>
      </c>
      <c r="L149" s="244">
        <v>243.3</v>
      </c>
      <c r="M149" s="244">
        <v>2.51159</v>
      </c>
      <c r="N149" s="1"/>
      <c r="O149" s="1"/>
    </row>
    <row r="150" spans="1:15" ht="12.75" customHeight="1">
      <c r="A150" s="224">
        <v>141</v>
      </c>
      <c r="B150" s="227" t="s">
        <v>267</v>
      </c>
      <c r="C150" s="244">
        <v>833.05</v>
      </c>
      <c r="D150" s="245">
        <v>825.30000000000007</v>
      </c>
      <c r="E150" s="245">
        <v>810.15000000000009</v>
      </c>
      <c r="F150" s="245">
        <v>787.25</v>
      </c>
      <c r="G150" s="245">
        <v>772.1</v>
      </c>
      <c r="H150" s="245">
        <v>848.20000000000016</v>
      </c>
      <c r="I150" s="245">
        <v>863.35</v>
      </c>
      <c r="J150" s="245">
        <v>886.25000000000023</v>
      </c>
      <c r="K150" s="244">
        <v>840.45</v>
      </c>
      <c r="L150" s="244">
        <v>802.4</v>
      </c>
      <c r="M150" s="244">
        <v>4.7258599999999999</v>
      </c>
      <c r="N150" s="1"/>
      <c r="O150" s="1"/>
    </row>
    <row r="151" spans="1:15" ht="12.75" customHeight="1">
      <c r="A151" s="224">
        <v>142</v>
      </c>
      <c r="B151" s="227" t="s">
        <v>169</v>
      </c>
      <c r="C151" s="244">
        <v>141.30000000000001</v>
      </c>
      <c r="D151" s="245">
        <v>141.21666666666667</v>
      </c>
      <c r="E151" s="245">
        <v>139.58333333333334</v>
      </c>
      <c r="F151" s="245">
        <v>137.86666666666667</v>
      </c>
      <c r="G151" s="245">
        <v>136.23333333333335</v>
      </c>
      <c r="H151" s="245">
        <v>142.93333333333334</v>
      </c>
      <c r="I151" s="245">
        <v>144.56666666666666</v>
      </c>
      <c r="J151" s="245">
        <v>146.28333333333333</v>
      </c>
      <c r="K151" s="244">
        <v>142.85</v>
      </c>
      <c r="L151" s="244">
        <v>139.5</v>
      </c>
      <c r="M151" s="244">
        <v>71.506799999999998</v>
      </c>
      <c r="N151" s="1"/>
      <c r="O151" s="1"/>
    </row>
    <row r="152" spans="1:15" ht="12.75" customHeight="1">
      <c r="A152" s="224">
        <v>143</v>
      </c>
      <c r="B152" s="227" t="s">
        <v>268</v>
      </c>
      <c r="C152" s="244">
        <v>202.05</v>
      </c>
      <c r="D152" s="245">
        <v>200.88333333333333</v>
      </c>
      <c r="E152" s="245">
        <v>199.01666666666665</v>
      </c>
      <c r="F152" s="245">
        <v>195.98333333333332</v>
      </c>
      <c r="G152" s="245">
        <v>194.11666666666665</v>
      </c>
      <c r="H152" s="245">
        <v>203.91666666666666</v>
      </c>
      <c r="I152" s="245">
        <v>205.78333333333333</v>
      </c>
      <c r="J152" s="245">
        <v>208.81666666666666</v>
      </c>
      <c r="K152" s="244">
        <v>202.75</v>
      </c>
      <c r="L152" s="244">
        <v>197.85</v>
      </c>
      <c r="M152" s="244">
        <v>4.3444099999999999</v>
      </c>
      <c r="N152" s="1"/>
      <c r="O152" s="1"/>
    </row>
    <row r="153" spans="1:15" ht="12.75" customHeight="1">
      <c r="A153" s="224">
        <v>144</v>
      </c>
      <c r="B153" s="227" t="s">
        <v>811</v>
      </c>
      <c r="C153" s="244">
        <v>504.35</v>
      </c>
      <c r="D153" s="245">
        <v>497.7833333333333</v>
      </c>
      <c r="E153" s="245">
        <v>485.56666666666661</v>
      </c>
      <c r="F153" s="245">
        <v>466.7833333333333</v>
      </c>
      <c r="G153" s="245">
        <v>454.56666666666661</v>
      </c>
      <c r="H153" s="245">
        <v>516.56666666666661</v>
      </c>
      <c r="I153" s="245">
        <v>528.7833333333333</v>
      </c>
      <c r="J153" s="245">
        <v>547.56666666666661</v>
      </c>
      <c r="K153" s="244">
        <v>510</v>
      </c>
      <c r="L153" s="244">
        <v>479</v>
      </c>
      <c r="M153" s="244">
        <v>33.650410000000001</v>
      </c>
      <c r="N153" s="1"/>
      <c r="O153" s="1"/>
    </row>
    <row r="154" spans="1:15" ht="12.75" customHeight="1">
      <c r="A154" s="224">
        <v>145</v>
      </c>
      <c r="B154" s="227" t="s">
        <v>435</v>
      </c>
      <c r="C154" s="244">
        <v>3003.7</v>
      </c>
      <c r="D154" s="245">
        <v>2996.3166666666671</v>
      </c>
      <c r="E154" s="245">
        <v>2984.6333333333341</v>
      </c>
      <c r="F154" s="245">
        <v>2965.5666666666671</v>
      </c>
      <c r="G154" s="245">
        <v>2953.8833333333341</v>
      </c>
      <c r="H154" s="245">
        <v>3015.3833333333341</v>
      </c>
      <c r="I154" s="245">
        <v>3027.0666666666675</v>
      </c>
      <c r="J154" s="245">
        <v>3046.1333333333341</v>
      </c>
      <c r="K154" s="244">
        <v>3008</v>
      </c>
      <c r="L154" s="244">
        <v>2977.25</v>
      </c>
      <c r="M154" s="244">
        <v>0.29909000000000002</v>
      </c>
      <c r="N154" s="1"/>
      <c r="O154" s="1"/>
    </row>
    <row r="155" spans="1:15" ht="12.75" customHeight="1">
      <c r="A155" s="224">
        <v>146</v>
      </c>
      <c r="B155" s="227" t="s">
        <v>812</v>
      </c>
      <c r="C155" s="244">
        <v>456.9</v>
      </c>
      <c r="D155" s="245">
        <v>456.2833333333333</v>
      </c>
      <c r="E155" s="245">
        <v>440.61666666666662</v>
      </c>
      <c r="F155" s="245">
        <v>424.33333333333331</v>
      </c>
      <c r="G155" s="245">
        <v>408.66666666666663</v>
      </c>
      <c r="H155" s="245">
        <v>472.56666666666661</v>
      </c>
      <c r="I155" s="245">
        <v>488.23333333333335</v>
      </c>
      <c r="J155" s="245">
        <v>504.51666666666659</v>
      </c>
      <c r="K155" s="244">
        <v>471.95</v>
      </c>
      <c r="L155" s="244">
        <v>440</v>
      </c>
      <c r="M155" s="244">
        <v>18.05425</v>
      </c>
      <c r="N155" s="1"/>
      <c r="O155" s="1"/>
    </row>
    <row r="156" spans="1:15" ht="12.75" customHeight="1">
      <c r="A156" s="224">
        <v>147</v>
      </c>
      <c r="B156" s="227" t="s">
        <v>176</v>
      </c>
      <c r="C156" s="244">
        <v>3482.95</v>
      </c>
      <c r="D156" s="245">
        <v>3460.9833333333336</v>
      </c>
      <c r="E156" s="245">
        <v>3421.9666666666672</v>
      </c>
      <c r="F156" s="245">
        <v>3360.9833333333336</v>
      </c>
      <c r="G156" s="245">
        <v>3321.9666666666672</v>
      </c>
      <c r="H156" s="245">
        <v>3521.9666666666672</v>
      </c>
      <c r="I156" s="245">
        <v>3560.9833333333336</v>
      </c>
      <c r="J156" s="245">
        <v>3621.9666666666672</v>
      </c>
      <c r="K156" s="244">
        <v>3500</v>
      </c>
      <c r="L156" s="244">
        <v>3400</v>
      </c>
      <c r="M156" s="244">
        <v>1.8254600000000001</v>
      </c>
      <c r="N156" s="1"/>
      <c r="O156" s="1"/>
    </row>
    <row r="157" spans="1:15" ht="12.75" customHeight="1">
      <c r="A157" s="224">
        <v>148</v>
      </c>
      <c r="B157" s="227" t="s">
        <v>170</v>
      </c>
      <c r="C157" s="244">
        <v>43550.25</v>
      </c>
      <c r="D157" s="245">
        <v>43372.083333333336</v>
      </c>
      <c r="E157" s="245">
        <v>42778.166666666672</v>
      </c>
      <c r="F157" s="245">
        <v>42006.083333333336</v>
      </c>
      <c r="G157" s="245">
        <v>41412.166666666672</v>
      </c>
      <c r="H157" s="245">
        <v>44144.166666666672</v>
      </c>
      <c r="I157" s="245">
        <v>44738.083333333343</v>
      </c>
      <c r="J157" s="245">
        <v>45510.166666666672</v>
      </c>
      <c r="K157" s="244">
        <v>43966</v>
      </c>
      <c r="L157" s="244">
        <v>42600</v>
      </c>
      <c r="M157" s="244">
        <v>0.16794999999999999</v>
      </c>
      <c r="N157" s="1"/>
      <c r="O157" s="1"/>
    </row>
    <row r="158" spans="1:15" ht="12.75" customHeight="1">
      <c r="A158" s="224">
        <v>149</v>
      </c>
      <c r="B158" s="227" t="s">
        <v>857</v>
      </c>
      <c r="C158" s="244">
        <v>1145.2</v>
      </c>
      <c r="D158" s="245">
        <v>1117.8</v>
      </c>
      <c r="E158" s="245">
        <v>1079.5999999999999</v>
      </c>
      <c r="F158" s="245">
        <v>1014</v>
      </c>
      <c r="G158" s="245">
        <v>975.8</v>
      </c>
      <c r="H158" s="245">
        <v>1183.3999999999999</v>
      </c>
      <c r="I158" s="245">
        <v>1221.6000000000001</v>
      </c>
      <c r="J158" s="245">
        <v>1287.1999999999998</v>
      </c>
      <c r="K158" s="244">
        <v>1156</v>
      </c>
      <c r="L158" s="244">
        <v>1052.2</v>
      </c>
      <c r="M158" s="244">
        <v>1.4562200000000001</v>
      </c>
      <c r="N158" s="1"/>
      <c r="O158" s="1"/>
    </row>
    <row r="159" spans="1:15" ht="12.75" customHeight="1">
      <c r="A159" s="224">
        <v>150</v>
      </c>
      <c r="B159" s="227" t="s">
        <v>440</v>
      </c>
      <c r="C159" s="244">
        <v>3810.7</v>
      </c>
      <c r="D159" s="245">
        <v>3816.3833333333332</v>
      </c>
      <c r="E159" s="245">
        <v>3784.2666666666664</v>
      </c>
      <c r="F159" s="245">
        <v>3757.833333333333</v>
      </c>
      <c r="G159" s="245">
        <v>3725.7166666666662</v>
      </c>
      <c r="H159" s="245">
        <v>3842.8166666666666</v>
      </c>
      <c r="I159" s="245">
        <v>3874.9333333333334</v>
      </c>
      <c r="J159" s="245">
        <v>3901.3666666666668</v>
      </c>
      <c r="K159" s="244">
        <v>3848.5</v>
      </c>
      <c r="L159" s="244">
        <v>3789.95</v>
      </c>
      <c r="M159" s="244">
        <v>1.6554800000000001</v>
      </c>
      <c r="N159" s="1"/>
      <c r="O159" s="1"/>
    </row>
    <row r="160" spans="1:15" ht="12.75" customHeight="1">
      <c r="A160" s="224">
        <v>151</v>
      </c>
      <c r="B160" s="227" t="s">
        <v>172</v>
      </c>
      <c r="C160" s="244">
        <v>209.85</v>
      </c>
      <c r="D160" s="245">
        <v>208.76666666666665</v>
      </c>
      <c r="E160" s="245">
        <v>207.23333333333329</v>
      </c>
      <c r="F160" s="245">
        <v>204.61666666666665</v>
      </c>
      <c r="G160" s="245">
        <v>203.08333333333329</v>
      </c>
      <c r="H160" s="245">
        <v>211.3833333333333</v>
      </c>
      <c r="I160" s="245">
        <v>212.91666666666666</v>
      </c>
      <c r="J160" s="245">
        <v>215.5333333333333</v>
      </c>
      <c r="K160" s="244">
        <v>210.3</v>
      </c>
      <c r="L160" s="244">
        <v>206.15</v>
      </c>
      <c r="M160" s="244">
        <v>5.99695</v>
      </c>
      <c r="N160" s="1"/>
      <c r="O160" s="1"/>
    </row>
    <row r="161" spans="1:15" ht="12.75" customHeight="1">
      <c r="A161" s="224">
        <v>152</v>
      </c>
      <c r="B161" s="227" t="s">
        <v>175</v>
      </c>
      <c r="C161" s="244">
        <v>2513.5500000000002</v>
      </c>
      <c r="D161" s="245">
        <v>2499.8333333333335</v>
      </c>
      <c r="E161" s="245">
        <v>2475.2666666666669</v>
      </c>
      <c r="F161" s="245">
        <v>2436.9833333333336</v>
      </c>
      <c r="G161" s="245">
        <v>2412.416666666667</v>
      </c>
      <c r="H161" s="245">
        <v>2538.1166666666668</v>
      </c>
      <c r="I161" s="245">
        <v>2562.6833333333334</v>
      </c>
      <c r="J161" s="245">
        <v>2600.9666666666667</v>
      </c>
      <c r="K161" s="244">
        <v>2524.4</v>
      </c>
      <c r="L161" s="244">
        <v>2461.5500000000002</v>
      </c>
      <c r="M161" s="244">
        <v>2.58697</v>
      </c>
      <c r="N161" s="1"/>
      <c r="O161" s="1"/>
    </row>
    <row r="162" spans="1:15" ht="12.75" customHeight="1">
      <c r="A162" s="224">
        <v>153</v>
      </c>
      <c r="B162" s="227" t="s">
        <v>269</v>
      </c>
      <c r="C162" s="244">
        <v>2578.1999999999998</v>
      </c>
      <c r="D162" s="245">
        <v>2559.4833333333331</v>
      </c>
      <c r="E162" s="245">
        <v>2518.9666666666662</v>
      </c>
      <c r="F162" s="245">
        <v>2459.7333333333331</v>
      </c>
      <c r="G162" s="245">
        <v>2419.2166666666662</v>
      </c>
      <c r="H162" s="245">
        <v>2618.7166666666662</v>
      </c>
      <c r="I162" s="245">
        <v>2659.2333333333336</v>
      </c>
      <c r="J162" s="245">
        <v>2718.4666666666662</v>
      </c>
      <c r="K162" s="244">
        <v>2600</v>
      </c>
      <c r="L162" s="244">
        <v>2500.25</v>
      </c>
      <c r="M162" s="244">
        <v>2.9184899999999998</v>
      </c>
      <c r="N162" s="1"/>
      <c r="O162" s="1"/>
    </row>
    <row r="163" spans="1:15" ht="12.75" customHeight="1">
      <c r="A163" s="224">
        <v>154</v>
      </c>
      <c r="B163" s="227" t="s">
        <v>788</v>
      </c>
      <c r="C163" s="244">
        <v>280.45</v>
      </c>
      <c r="D163" s="245">
        <v>270.91666666666669</v>
      </c>
      <c r="E163" s="245">
        <v>257.53333333333336</v>
      </c>
      <c r="F163" s="245">
        <v>234.61666666666667</v>
      </c>
      <c r="G163" s="245">
        <v>221.23333333333335</v>
      </c>
      <c r="H163" s="245">
        <v>293.83333333333337</v>
      </c>
      <c r="I163" s="245">
        <v>307.2166666666667</v>
      </c>
      <c r="J163" s="245">
        <v>330.13333333333338</v>
      </c>
      <c r="K163" s="244">
        <v>284.3</v>
      </c>
      <c r="L163" s="244">
        <v>248</v>
      </c>
      <c r="M163" s="244">
        <v>109.80418</v>
      </c>
      <c r="N163" s="1"/>
      <c r="O163" s="1"/>
    </row>
    <row r="164" spans="1:15" ht="12.75" customHeight="1">
      <c r="A164" s="224">
        <v>155</v>
      </c>
      <c r="B164" s="227" t="s">
        <v>173</v>
      </c>
      <c r="C164" s="244">
        <v>136.30000000000001</v>
      </c>
      <c r="D164" s="245">
        <v>134.65</v>
      </c>
      <c r="E164" s="245">
        <v>132.15</v>
      </c>
      <c r="F164" s="245">
        <v>128</v>
      </c>
      <c r="G164" s="245">
        <v>125.5</v>
      </c>
      <c r="H164" s="245">
        <v>138.80000000000001</v>
      </c>
      <c r="I164" s="245">
        <v>141.30000000000001</v>
      </c>
      <c r="J164" s="245">
        <v>145.45000000000002</v>
      </c>
      <c r="K164" s="244">
        <v>137.15</v>
      </c>
      <c r="L164" s="244">
        <v>130.5</v>
      </c>
      <c r="M164" s="244">
        <v>54.224539999999998</v>
      </c>
      <c r="N164" s="1"/>
      <c r="O164" s="1"/>
    </row>
    <row r="165" spans="1:15" ht="12.75" customHeight="1">
      <c r="A165" s="224">
        <v>156</v>
      </c>
      <c r="B165" s="227" t="s">
        <v>178</v>
      </c>
      <c r="C165" s="244">
        <v>211.85</v>
      </c>
      <c r="D165" s="245">
        <v>212.35</v>
      </c>
      <c r="E165" s="245">
        <v>210.45</v>
      </c>
      <c r="F165" s="245">
        <v>209.04999999999998</v>
      </c>
      <c r="G165" s="245">
        <v>207.14999999999998</v>
      </c>
      <c r="H165" s="245">
        <v>213.75</v>
      </c>
      <c r="I165" s="245">
        <v>215.65000000000003</v>
      </c>
      <c r="J165" s="245">
        <v>217.05</v>
      </c>
      <c r="K165" s="244">
        <v>214.25</v>
      </c>
      <c r="L165" s="244">
        <v>210.95</v>
      </c>
      <c r="M165" s="244">
        <v>51.482489999999999</v>
      </c>
      <c r="N165" s="1"/>
      <c r="O165" s="1"/>
    </row>
    <row r="166" spans="1:15" ht="12.75" customHeight="1">
      <c r="A166" s="224">
        <v>157</v>
      </c>
      <c r="B166" s="227" t="s">
        <v>270</v>
      </c>
      <c r="C166" s="244">
        <v>456.9</v>
      </c>
      <c r="D166" s="245">
        <v>451</v>
      </c>
      <c r="E166" s="245">
        <v>442.2</v>
      </c>
      <c r="F166" s="245">
        <v>427.5</v>
      </c>
      <c r="G166" s="245">
        <v>418.7</v>
      </c>
      <c r="H166" s="245">
        <v>465.7</v>
      </c>
      <c r="I166" s="245">
        <v>474.49999999999994</v>
      </c>
      <c r="J166" s="245">
        <v>489.2</v>
      </c>
      <c r="K166" s="244">
        <v>459.8</v>
      </c>
      <c r="L166" s="244">
        <v>436.3</v>
      </c>
      <c r="M166" s="244">
        <v>2.32362</v>
      </c>
      <c r="N166" s="1"/>
      <c r="O166" s="1"/>
    </row>
    <row r="167" spans="1:15" ht="12.75" customHeight="1">
      <c r="A167" s="224">
        <v>158</v>
      </c>
      <c r="B167" s="227" t="s">
        <v>271</v>
      </c>
      <c r="C167" s="244">
        <v>14079</v>
      </c>
      <c r="D167" s="245">
        <v>14061.1</v>
      </c>
      <c r="E167" s="245">
        <v>13837.900000000001</v>
      </c>
      <c r="F167" s="245">
        <v>13596.800000000001</v>
      </c>
      <c r="G167" s="245">
        <v>13373.600000000002</v>
      </c>
      <c r="H167" s="245">
        <v>14302.2</v>
      </c>
      <c r="I167" s="245">
        <v>14525.400000000001</v>
      </c>
      <c r="J167" s="245">
        <v>14766.5</v>
      </c>
      <c r="K167" s="244">
        <v>14284.3</v>
      </c>
      <c r="L167" s="244">
        <v>13820</v>
      </c>
      <c r="M167" s="244">
        <v>7.6600000000000001E-2</v>
      </c>
      <c r="N167" s="1"/>
      <c r="O167" s="1"/>
    </row>
    <row r="168" spans="1:15" ht="12.75" customHeight="1">
      <c r="A168" s="224">
        <v>159</v>
      </c>
      <c r="B168" s="227" t="s">
        <v>177</v>
      </c>
      <c r="C168" s="244">
        <v>53.5</v>
      </c>
      <c r="D168" s="245">
        <v>52.199999999999996</v>
      </c>
      <c r="E168" s="245">
        <v>50.449999999999989</v>
      </c>
      <c r="F168" s="245">
        <v>47.399999999999991</v>
      </c>
      <c r="G168" s="245">
        <v>45.649999999999984</v>
      </c>
      <c r="H168" s="245">
        <v>55.249999999999993</v>
      </c>
      <c r="I168" s="245">
        <v>57.000000000000007</v>
      </c>
      <c r="J168" s="245">
        <v>60.05</v>
      </c>
      <c r="K168" s="244">
        <v>53.95</v>
      </c>
      <c r="L168" s="244">
        <v>49.15</v>
      </c>
      <c r="M168" s="244">
        <v>1699.9366</v>
      </c>
      <c r="N168" s="1"/>
      <c r="O168" s="1"/>
    </row>
    <row r="169" spans="1:15" ht="12.75" customHeight="1">
      <c r="A169" s="224">
        <v>160</v>
      </c>
      <c r="B169" s="227" t="s">
        <v>183</v>
      </c>
      <c r="C169" s="244">
        <v>114</v>
      </c>
      <c r="D169" s="245">
        <v>112.2</v>
      </c>
      <c r="E169" s="245">
        <v>109.80000000000001</v>
      </c>
      <c r="F169" s="245">
        <v>105.60000000000001</v>
      </c>
      <c r="G169" s="245">
        <v>103.20000000000002</v>
      </c>
      <c r="H169" s="245">
        <v>116.4</v>
      </c>
      <c r="I169" s="245">
        <v>118.80000000000001</v>
      </c>
      <c r="J169" s="245">
        <v>123</v>
      </c>
      <c r="K169" s="244">
        <v>114.6</v>
      </c>
      <c r="L169" s="244">
        <v>108</v>
      </c>
      <c r="M169" s="244">
        <v>117.44504000000001</v>
      </c>
      <c r="N169" s="1"/>
      <c r="O169" s="1"/>
    </row>
    <row r="170" spans="1:15" ht="12.75" customHeight="1">
      <c r="A170" s="224">
        <v>161</v>
      </c>
      <c r="B170" s="227" t="s">
        <v>184</v>
      </c>
      <c r="C170" s="244">
        <v>2524.0500000000002</v>
      </c>
      <c r="D170" s="245">
        <v>2519.4833333333336</v>
      </c>
      <c r="E170" s="245">
        <v>2496.9666666666672</v>
      </c>
      <c r="F170" s="245">
        <v>2469.8833333333337</v>
      </c>
      <c r="G170" s="245">
        <v>2447.3666666666672</v>
      </c>
      <c r="H170" s="245">
        <v>2546.5666666666671</v>
      </c>
      <c r="I170" s="245">
        <v>2569.0833333333335</v>
      </c>
      <c r="J170" s="245">
        <v>2596.166666666667</v>
      </c>
      <c r="K170" s="244">
        <v>2542</v>
      </c>
      <c r="L170" s="244">
        <v>2492.4</v>
      </c>
      <c r="M170" s="244">
        <v>27.644960000000001</v>
      </c>
      <c r="N170" s="1"/>
      <c r="O170" s="1"/>
    </row>
    <row r="171" spans="1:15" ht="12.75" customHeight="1">
      <c r="A171" s="224">
        <v>162</v>
      </c>
      <c r="B171" s="227" t="s">
        <v>272</v>
      </c>
      <c r="C171" s="244">
        <v>792.7</v>
      </c>
      <c r="D171" s="245">
        <v>784.85</v>
      </c>
      <c r="E171" s="245">
        <v>774</v>
      </c>
      <c r="F171" s="245">
        <v>755.3</v>
      </c>
      <c r="G171" s="245">
        <v>744.44999999999993</v>
      </c>
      <c r="H171" s="245">
        <v>803.55000000000007</v>
      </c>
      <c r="I171" s="245">
        <v>814.4000000000002</v>
      </c>
      <c r="J171" s="245">
        <v>833.10000000000014</v>
      </c>
      <c r="K171" s="244">
        <v>795.7</v>
      </c>
      <c r="L171" s="244">
        <v>766.15</v>
      </c>
      <c r="M171" s="244">
        <v>6.5137600000000004</v>
      </c>
      <c r="N171" s="1"/>
      <c r="O171" s="1"/>
    </row>
    <row r="172" spans="1:15" ht="12.75" customHeight="1">
      <c r="A172" s="224">
        <v>163</v>
      </c>
      <c r="B172" s="227" t="s">
        <v>186</v>
      </c>
      <c r="C172" s="244">
        <v>1243.3</v>
      </c>
      <c r="D172" s="245">
        <v>1232.55</v>
      </c>
      <c r="E172" s="245">
        <v>1215.75</v>
      </c>
      <c r="F172" s="245">
        <v>1188.2</v>
      </c>
      <c r="G172" s="245">
        <v>1171.4000000000001</v>
      </c>
      <c r="H172" s="245">
        <v>1260.0999999999999</v>
      </c>
      <c r="I172" s="245">
        <v>1276.8999999999996</v>
      </c>
      <c r="J172" s="245">
        <v>1304.4499999999998</v>
      </c>
      <c r="K172" s="244">
        <v>1249.3499999999999</v>
      </c>
      <c r="L172" s="244">
        <v>1205</v>
      </c>
      <c r="M172" s="244">
        <v>5.6716499999999996</v>
      </c>
      <c r="N172" s="1"/>
      <c r="O172" s="1"/>
    </row>
    <row r="173" spans="1:15" ht="12.75" customHeight="1">
      <c r="A173" s="224">
        <v>164</v>
      </c>
      <c r="B173" s="227" t="s">
        <v>190</v>
      </c>
      <c r="C173" s="244">
        <v>2293.3000000000002</v>
      </c>
      <c r="D173" s="245">
        <v>2274.0500000000002</v>
      </c>
      <c r="E173" s="245">
        <v>2225.3000000000002</v>
      </c>
      <c r="F173" s="245">
        <v>2157.3000000000002</v>
      </c>
      <c r="G173" s="245">
        <v>2108.5500000000002</v>
      </c>
      <c r="H173" s="245">
        <v>2342.0500000000002</v>
      </c>
      <c r="I173" s="245">
        <v>2390.8000000000002</v>
      </c>
      <c r="J173" s="245">
        <v>2458.8000000000002</v>
      </c>
      <c r="K173" s="244">
        <v>2322.8000000000002</v>
      </c>
      <c r="L173" s="244">
        <v>2206.0500000000002</v>
      </c>
      <c r="M173" s="244">
        <v>5.0057</v>
      </c>
      <c r="N173" s="1"/>
      <c r="O173" s="1"/>
    </row>
    <row r="174" spans="1:15" ht="12.75" customHeight="1">
      <c r="A174" s="224">
        <v>165</v>
      </c>
      <c r="B174" s="227" t="s">
        <v>808</v>
      </c>
      <c r="C174" s="244">
        <v>71.7</v>
      </c>
      <c r="D174" s="245">
        <v>69.983333333333334</v>
      </c>
      <c r="E174" s="245">
        <v>68.016666666666666</v>
      </c>
      <c r="F174" s="245">
        <v>64.333333333333329</v>
      </c>
      <c r="G174" s="245">
        <v>62.36666666666666</v>
      </c>
      <c r="H174" s="245">
        <v>73.666666666666671</v>
      </c>
      <c r="I174" s="245">
        <v>75.63333333333334</v>
      </c>
      <c r="J174" s="245">
        <v>79.316666666666677</v>
      </c>
      <c r="K174" s="244">
        <v>71.95</v>
      </c>
      <c r="L174" s="244">
        <v>66.3</v>
      </c>
      <c r="M174" s="244">
        <v>164.44479000000001</v>
      </c>
      <c r="N174" s="1"/>
      <c r="O174" s="1"/>
    </row>
    <row r="175" spans="1:15" ht="12.75" customHeight="1">
      <c r="A175" s="224">
        <v>166</v>
      </c>
      <c r="B175" s="227" t="s">
        <v>188</v>
      </c>
      <c r="C175" s="244">
        <v>23748</v>
      </c>
      <c r="D175" s="245">
        <v>23557.350000000002</v>
      </c>
      <c r="E175" s="245">
        <v>23264.700000000004</v>
      </c>
      <c r="F175" s="245">
        <v>22781.4</v>
      </c>
      <c r="G175" s="245">
        <v>22488.750000000004</v>
      </c>
      <c r="H175" s="245">
        <v>24040.650000000005</v>
      </c>
      <c r="I175" s="245">
        <v>24333.300000000007</v>
      </c>
      <c r="J175" s="245">
        <v>24816.600000000006</v>
      </c>
      <c r="K175" s="244">
        <v>23850</v>
      </c>
      <c r="L175" s="244">
        <v>23074.05</v>
      </c>
      <c r="M175" s="244">
        <v>0.1565</v>
      </c>
      <c r="N175" s="1"/>
      <c r="O175" s="1"/>
    </row>
    <row r="176" spans="1:15" ht="12.75" customHeight="1">
      <c r="A176" s="224">
        <v>167</v>
      </c>
      <c r="B176" s="227" t="s">
        <v>191</v>
      </c>
      <c r="C176" s="244" t="e">
        <v>#N/A</v>
      </c>
      <c r="D176" s="245" t="e">
        <v>#N/A</v>
      </c>
      <c r="E176" s="245" t="e">
        <v>#N/A</v>
      </c>
      <c r="F176" s="245" t="e">
        <v>#N/A</v>
      </c>
      <c r="G176" s="245" t="e">
        <v>#N/A</v>
      </c>
      <c r="H176" s="245" t="e">
        <v>#N/A</v>
      </c>
      <c r="I176" s="245" t="e">
        <v>#N/A</v>
      </c>
      <c r="J176" s="245" t="e">
        <v>#N/A</v>
      </c>
      <c r="K176" s="244" t="e">
        <v>#N/A</v>
      </c>
      <c r="L176" s="244" t="e">
        <v>#N/A</v>
      </c>
      <c r="M176" s="244" t="e">
        <v>#N/A</v>
      </c>
      <c r="N176" s="1"/>
      <c r="O176" s="1"/>
    </row>
    <row r="177" spans="1:15" ht="12.75" customHeight="1">
      <c r="A177" s="224">
        <v>168</v>
      </c>
      <c r="B177" s="227" t="s">
        <v>189</v>
      </c>
      <c r="C177" s="244">
        <v>2833.8</v>
      </c>
      <c r="D177" s="245">
        <v>2842.9166666666665</v>
      </c>
      <c r="E177" s="245">
        <v>2806.8833333333332</v>
      </c>
      <c r="F177" s="245">
        <v>2779.9666666666667</v>
      </c>
      <c r="G177" s="245">
        <v>2743.9333333333334</v>
      </c>
      <c r="H177" s="245">
        <v>2869.833333333333</v>
      </c>
      <c r="I177" s="245">
        <v>2905.8666666666668</v>
      </c>
      <c r="J177" s="245">
        <v>2932.7833333333328</v>
      </c>
      <c r="K177" s="244">
        <v>2878.95</v>
      </c>
      <c r="L177" s="244">
        <v>2816</v>
      </c>
      <c r="M177" s="244">
        <v>5.1820000000000004</v>
      </c>
      <c r="N177" s="1"/>
      <c r="O177" s="1"/>
    </row>
    <row r="178" spans="1:15" ht="12.75" customHeight="1">
      <c r="A178" s="224">
        <v>169</v>
      </c>
      <c r="B178" s="227" t="s">
        <v>803</v>
      </c>
      <c r="C178" s="244">
        <v>410.7</v>
      </c>
      <c r="D178" s="245">
        <v>408.86666666666662</v>
      </c>
      <c r="E178" s="245">
        <v>399.88333333333321</v>
      </c>
      <c r="F178" s="245">
        <v>389.06666666666661</v>
      </c>
      <c r="G178" s="245">
        <v>380.0833333333332</v>
      </c>
      <c r="H178" s="245">
        <v>419.68333333333322</v>
      </c>
      <c r="I178" s="245">
        <v>428.66666666666669</v>
      </c>
      <c r="J178" s="245">
        <v>439.48333333333323</v>
      </c>
      <c r="K178" s="244">
        <v>417.85</v>
      </c>
      <c r="L178" s="244">
        <v>398.05</v>
      </c>
      <c r="M178" s="244">
        <v>12.172280000000001</v>
      </c>
      <c r="N178" s="1"/>
      <c r="O178" s="1"/>
    </row>
    <row r="179" spans="1:15" ht="12.75" customHeight="1">
      <c r="A179" s="224">
        <v>170</v>
      </c>
      <c r="B179" s="227" t="s">
        <v>187</v>
      </c>
      <c r="C179" s="244">
        <v>597.1</v>
      </c>
      <c r="D179" s="245">
        <v>589.83333333333337</v>
      </c>
      <c r="E179" s="245">
        <v>577.9666666666667</v>
      </c>
      <c r="F179" s="245">
        <v>558.83333333333337</v>
      </c>
      <c r="G179" s="245">
        <v>546.9666666666667</v>
      </c>
      <c r="H179" s="245">
        <v>608.9666666666667</v>
      </c>
      <c r="I179" s="245">
        <v>620.83333333333326</v>
      </c>
      <c r="J179" s="245">
        <v>639.9666666666667</v>
      </c>
      <c r="K179" s="244">
        <v>601.70000000000005</v>
      </c>
      <c r="L179" s="244">
        <v>570.70000000000005</v>
      </c>
      <c r="M179" s="244">
        <v>132.01587000000001</v>
      </c>
      <c r="N179" s="1"/>
      <c r="O179" s="1"/>
    </row>
    <row r="180" spans="1:15" ht="12.75" customHeight="1">
      <c r="A180" s="224">
        <v>171</v>
      </c>
      <c r="B180" s="227" t="s">
        <v>185</v>
      </c>
      <c r="C180" s="244">
        <v>76.650000000000006</v>
      </c>
      <c r="D180" s="245">
        <v>75.850000000000009</v>
      </c>
      <c r="E180" s="245">
        <v>74.550000000000011</v>
      </c>
      <c r="F180" s="245">
        <v>72.45</v>
      </c>
      <c r="G180" s="245">
        <v>71.150000000000006</v>
      </c>
      <c r="H180" s="245">
        <v>77.950000000000017</v>
      </c>
      <c r="I180" s="245">
        <v>79.25</v>
      </c>
      <c r="J180" s="245">
        <v>81.350000000000023</v>
      </c>
      <c r="K180" s="244">
        <v>77.150000000000006</v>
      </c>
      <c r="L180" s="244">
        <v>73.75</v>
      </c>
      <c r="M180" s="244">
        <v>140.27435</v>
      </c>
      <c r="N180" s="1"/>
      <c r="O180" s="1"/>
    </row>
    <row r="181" spans="1:15" ht="12.75" customHeight="1">
      <c r="A181" s="224">
        <v>172</v>
      </c>
      <c r="B181" s="227" t="s">
        <v>192</v>
      </c>
      <c r="C181" s="244">
        <v>1000.05</v>
      </c>
      <c r="D181" s="245">
        <v>1000.1833333333334</v>
      </c>
      <c r="E181" s="245">
        <v>988.56666666666683</v>
      </c>
      <c r="F181" s="245">
        <v>977.08333333333348</v>
      </c>
      <c r="G181" s="245">
        <v>965.46666666666692</v>
      </c>
      <c r="H181" s="245">
        <v>1011.6666666666667</v>
      </c>
      <c r="I181" s="245">
        <v>1023.2833333333333</v>
      </c>
      <c r="J181" s="245">
        <v>1034.7666666666667</v>
      </c>
      <c r="K181" s="244">
        <v>1011.8</v>
      </c>
      <c r="L181" s="244">
        <v>988.7</v>
      </c>
      <c r="M181" s="244">
        <v>23.073740000000001</v>
      </c>
      <c r="N181" s="1"/>
      <c r="O181" s="1"/>
    </row>
    <row r="182" spans="1:15" ht="12.75" customHeight="1">
      <c r="A182" s="224">
        <v>173</v>
      </c>
      <c r="B182" s="227" t="s">
        <v>193</v>
      </c>
      <c r="C182" s="244">
        <v>494.05</v>
      </c>
      <c r="D182" s="245">
        <v>491.05</v>
      </c>
      <c r="E182" s="245">
        <v>483.5</v>
      </c>
      <c r="F182" s="245">
        <v>472.95</v>
      </c>
      <c r="G182" s="245">
        <v>465.4</v>
      </c>
      <c r="H182" s="245">
        <v>501.6</v>
      </c>
      <c r="I182" s="245">
        <v>509.15000000000009</v>
      </c>
      <c r="J182" s="245">
        <v>519.70000000000005</v>
      </c>
      <c r="K182" s="244">
        <v>498.6</v>
      </c>
      <c r="L182" s="244">
        <v>480.5</v>
      </c>
      <c r="M182" s="244">
        <v>3.9319600000000001</v>
      </c>
      <c r="N182" s="1"/>
      <c r="O182" s="1"/>
    </row>
    <row r="183" spans="1:15" ht="12.75" customHeight="1">
      <c r="A183" s="224">
        <v>174</v>
      </c>
      <c r="B183" s="227" t="s">
        <v>274</v>
      </c>
      <c r="C183" s="244">
        <v>574.95000000000005</v>
      </c>
      <c r="D183" s="245">
        <v>575.85</v>
      </c>
      <c r="E183" s="245">
        <v>570.1</v>
      </c>
      <c r="F183" s="245">
        <v>565.25</v>
      </c>
      <c r="G183" s="245">
        <v>559.5</v>
      </c>
      <c r="H183" s="245">
        <v>580.70000000000005</v>
      </c>
      <c r="I183" s="245">
        <v>586.45000000000005</v>
      </c>
      <c r="J183" s="245">
        <v>591.30000000000007</v>
      </c>
      <c r="K183" s="244">
        <v>581.6</v>
      </c>
      <c r="L183" s="244">
        <v>571</v>
      </c>
      <c r="M183" s="244">
        <v>1.3861699999999999</v>
      </c>
      <c r="N183" s="1"/>
      <c r="O183" s="1"/>
    </row>
    <row r="184" spans="1:15" ht="12.75" customHeight="1">
      <c r="A184" s="224">
        <v>175</v>
      </c>
      <c r="B184" s="227" t="s">
        <v>205</v>
      </c>
      <c r="C184" s="244">
        <v>1015.55</v>
      </c>
      <c r="D184" s="245">
        <v>1012.1999999999999</v>
      </c>
      <c r="E184" s="245">
        <v>1001.2499999999999</v>
      </c>
      <c r="F184" s="245">
        <v>986.94999999999993</v>
      </c>
      <c r="G184" s="245">
        <v>975.99999999999989</v>
      </c>
      <c r="H184" s="245">
        <v>1026.5</v>
      </c>
      <c r="I184" s="245">
        <v>1037.4499999999998</v>
      </c>
      <c r="J184" s="245">
        <v>1051.75</v>
      </c>
      <c r="K184" s="244">
        <v>1023.15</v>
      </c>
      <c r="L184" s="244">
        <v>997.9</v>
      </c>
      <c r="M184" s="244">
        <v>10.434100000000001</v>
      </c>
      <c r="N184" s="1"/>
      <c r="O184" s="1"/>
    </row>
    <row r="185" spans="1:15" ht="12.75" customHeight="1">
      <c r="A185" s="224">
        <v>176</v>
      </c>
      <c r="B185" s="227" t="s">
        <v>194</v>
      </c>
      <c r="C185" s="244">
        <v>906.8</v>
      </c>
      <c r="D185" s="245">
        <v>899.91666666666663</v>
      </c>
      <c r="E185" s="245">
        <v>883.68333333333328</v>
      </c>
      <c r="F185" s="245">
        <v>860.56666666666661</v>
      </c>
      <c r="G185" s="245">
        <v>844.33333333333326</v>
      </c>
      <c r="H185" s="245">
        <v>923.0333333333333</v>
      </c>
      <c r="I185" s="245">
        <v>939.26666666666665</v>
      </c>
      <c r="J185" s="245">
        <v>962.38333333333333</v>
      </c>
      <c r="K185" s="244">
        <v>916.15</v>
      </c>
      <c r="L185" s="244">
        <v>876.8</v>
      </c>
      <c r="M185" s="244">
        <v>8.3699200000000005</v>
      </c>
      <c r="N185" s="1"/>
      <c r="O185" s="1"/>
    </row>
    <row r="186" spans="1:15" ht="12.75" customHeight="1">
      <c r="A186" s="224">
        <v>177</v>
      </c>
      <c r="B186" s="227" t="s">
        <v>490</v>
      </c>
      <c r="C186" s="244">
        <v>1244.3</v>
      </c>
      <c r="D186" s="245">
        <v>1234.1499999999999</v>
      </c>
      <c r="E186" s="245">
        <v>1217.3999999999996</v>
      </c>
      <c r="F186" s="245">
        <v>1190.4999999999998</v>
      </c>
      <c r="G186" s="245">
        <v>1173.7499999999995</v>
      </c>
      <c r="H186" s="245">
        <v>1261.0499999999997</v>
      </c>
      <c r="I186" s="245">
        <v>1277.8000000000002</v>
      </c>
      <c r="J186" s="245">
        <v>1304.6999999999998</v>
      </c>
      <c r="K186" s="244">
        <v>1250.9000000000001</v>
      </c>
      <c r="L186" s="244">
        <v>1207.25</v>
      </c>
      <c r="M186" s="244">
        <v>4.2403899999999997</v>
      </c>
      <c r="N186" s="1"/>
      <c r="O186" s="1"/>
    </row>
    <row r="187" spans="1:15" ht="12.75" customHeight="1">
      <c r="A187" s="224">
        <v>178</v>
      </c>
      <c r="B187" s="227" t="s">
        <v>199</v>
      </c>
      <c r="C187" s="244">
        <v>3252.9</v>
      </c>
      <c r="D187" s="245">
        <v>3249.9833333333336</v>
      </c>
      <c r="E187" s="245">
        <v>3227.9666666666672</v>
      </c>
      <c r="F187" s="245">
        <v>3203.0333333333338</v>
      </c>
      <c r="G187" s="245">
        <v>3181.0166666666673</v>
      </c>
      <c r="H187" s="245">
        <v>3274.916666666667</v>
      </c>
      <c r="I187" s="245">
        <v>3296.9333333333334</v>
      </c>
      <c r="J187" s="245">
        <v>3321.8666666666668</v>
      </c>
      <c r="K187" s="244">
        <v>3272</v>
      </c>
      <c r="L187" s="244">
        <v>3225.05</v>
      </c>
      <c r="M187" s="244">
        <v>8.7015700000000002</v>
      </c>
      <c r="N187" s="1"/>
      <c r="O187" s="1"/>
    </row>
    <row r="188" spans="1:15" ht="12.75" customHeight="1">
      <c r="A188" s="224">
        <v>179</v>
      </c>
      <c r="B188" s="227" t="s">
        <v>195</v>
      </c>
      <c r="C188" s="244">
        <v>775.3</v>
      </c>
      <c r="D188" s="245">
        <v>777.33333333333337</v>
      </c>
      <c r="E188" s="245">
        <v>770.9666666666667</v>
      </c>
      <c r="F188" s="245">
        <v>766.63333333333333</v>
      </c>
      <c r="G188" s="245">
        <v>760.26666666666665</v>
      </c>
      <c r="H188" s="245">
        <v>781.66666666666674</v>
      </c>
      <c r="I188" s="245">
        <v>788.0333333333333</v>
      </c>
      <c r="J188" s="245">
        <v>792.36666666666679</v>
      </c>
      <c r="K188" s="244">
        <v>783.7</v>
      </c>
      <c r="L188" s="244">
        <v>773</v>
      </c>
      <c r="M188" s="244">
        <v>10.14226</v>
      </c>
      <c r="N188" s="1"/>
      <c r="O188" s="1"/>
    </row>
    <row r="189" spans="1:15" ht="12.75" customHeight="1">
      <c r="A189" s="224">
        <v>180</v>
      </c>
      <c r="B189" s="227" t="s">
        <v>275</v>
      </c>
      <c r="C189" s="244">
        <v>6252.65</v>
      </c>
      <c r="D189" s="245">
        <v>6083.9000000000005</v>
      </c>
      <c r="E189" s="245">
        <v>5877.8000000000011</v>
      </c>
      <c r="F189" s="245">
        <v>5502.9500000000007</v>
      </c>
      <c r="G189" s="245">
        <v>5296.8500000000013</v>
      </c>
      <c r="H189" s="245">
        <v>6458.7500000000009</v>
      </c>
      <c r="I189" s="245">
        <v>6664.8500000000013</v>
      </c>
      <c r="J189" s="245">
        <v>7039.7000000000007</v>
      </c>
      <c r="K189" s="244">
        <v>6290</v>
      </c>
      <c r="L189" s="244">
        <v>5709.05</v>
      </c>
      <c r="M189" s="244">
        <v>6.1986600000000003</v>
      </c>
      <c r="N189" s="1"/>
      <c r="O189" s="1"/>
    </row>
    <row r="190" spans="1:15" ht="12.75" customHeight="1">
      <c r="A190" s="224">
        <v>181</v>
      </c>
      <c r="B190" s="227" t="s">
        <v>196</v>
      </c>
      <c r="C190" s="244">
        <v>384.8</v>
      </c>
      <c r="D190" s="245">
        <v>383.56666666666666</v>
      </c>
      <c r="E190" s="245">
        <v>376.43333333333334</v>
      </c>
      <c r="F190" s="245">
        <v>368.06666666666666</v>
      </c>
      <c r="G190" s="245">
        <v>360.93333333333334</v>
      </c>
      <c r="H190" s="245">
        <v>391.93333333333334</v>
      </c>
      <c r="I190" s="245">
        <v>399.06666666666666</v>
      </c>
      <c r="J190" s="245">
        <v>407.43333333333334</v>
      </c>
      <c r="K190" s="244">
        <v>390.7</v>
      </c>
      <c r="L190" s="244">
        <v>375.2</v>
      </c>
      <c r="M190" s="244">
        <v>169.79025999999999</v>
      </c>
      <c r="N190" s="1"/>
      <c r="O190" s="1"/>
    </row>
    <row r="191" spans="1:15" ht="12.75" customHeight="1">
      <c r="A191" s="224">
        <v>182</v>
      </c>
      <c r="B191" s="227" t="s">
        <v>197</v>
      </c>
      <c r="C191" s="244">
        <v>203.15</v>
      </c>
      <c r="D191" s="245">
        <v>200.79999999999998</v>
      </c>
      <c r="E191" s="245">
        <v>196.94999999999996</v>
      </c>
      <c r="F191" s="245">
        <v>190.74999999999997</v>
      </c>
      <c r="G191" s="245">
        <v>186.89999999999995</v>
      </c>
      <c r="H191" s="245">
        <v>206.99999999999997</v>
      </c>
      <c r="I191" s="245">
        <v>210.85</v>
      </c>
      <c r="J191" s="245">
        <v>217.04999999999998</v>
      </c>
      <c r="K191" s="244">
        <v>204.65</v>
      </c>
      <c r="L191" s="244">
        <v>194.6</v>
      </c>
      <c r="M191" s="244">
        <v>182.03352000000001</v>
      </c>
      <c r="N191" s="1"/>
      <c r="O191" s="1"/>
    </row>
    <row r="192" spans="1:15" ht="12.75" customHeight="1">
      <c r="A192" s="224">
        <v>183</v>
      </c>
      <c r="B192" s="227" t="s">
        <v>198</v>
      </c>
      <c r="C192" s="244">
        <v>105</v>
      </c>
      <c r="D192" s="245">
        <v>104.06666666666668</v>
      </c>
      <c r="E192" s="245">
        <v>102.58333333333336</v>
      </c>
      <c r="F192" s="245">
        <v>100.16666666666669</v>
      </c>
      <c r="G192" s="245">
        <v>98.683333333333366</v>
      </c>
      <c r="H192" s="245">
        <v>106.48333333333335</v>
      </c>
      <c r="I192" s="245">
        <v>107.96666666666667</v>
      </c>
      <c r="J192" s="245">
        <v>110.38333333333334</v>
      </c>
      <c r="K192" s="244">
        <v>105.55</v>
      </c>
      <c r="L192" s="244">
        <v>101.65</v>
      </c>
      <c r="M192" s="244">
        <v>339.95681000000002</v>
      </c>
      <c r="N192" s="1"/>
      <c r="O192" s="1"/>
    </row>
    <row r="193" spans="1:15" ht="12.75" customHeight="1">
      <c r="A193" s="224">
        <v>184</v>
      </c>
      <c r="B193" s="227" t="s">
        <v>791</v>
      </c>
      <c r="C193" s="244">
        <v>83.15</v>
      </c>
      <c r="D193" s="245">
        <v>83</v>
      </c>
      <c r="E193" s="245">
        <v>79</v>
      </c>
      <c r="F193" s="245">
        <v>74.849999999999994</v>
      </c>
      <c r="G193" s="245">
        <v>70.849999999999994</v>
      </c>
      <c r="H193" s="245">
        <v>87.15</v>
      </c>
      <c r="I193" s="245">
        <v>91.15</v>
      </c>
      <c r="J193" s="245">
        <v>95.300000000000011</v>
      </c>
      <c r="K193" s="244">
        <v>87</v>
      </c>
      <c r="L193" s="244">
        <v>78.849999999999994</v>
      </c>
      <c r="M193" s="244">
        <v>67.621049999999997</v>
      </c>
      <c r="N193" s="1"/>
      <c r="O193" s="1"/>
    </row>
    <row r="194" spans="1:15" ht="12.75" customHeight="1">
      <c r="A194" s="224">
        <v>185</v>
      </c>
      <c r="B194" s="227" t="s">
        <v>200</v>
      </c>
      <c r="C194" s="244">
        <v>1001</v>
      </c>
      <c r="D194" s="245">
        <v>1000.1666666666666</v>
      </c>
      <c r="E194" s="245">
        <v>993.83333333333326</v>
      </c>
      <c r="F194" s="245">
        <v>986.66666666666663</v>
      </c>
      <c r="G194" s="245">
        <v>980.33333333333326</v>
      </c>
      <c r="H194" s="245">
        <v>1007.3333333333333</v>
      </c>
      <c r="I194" s="245">
        <v>1013.6666666666665</v>
      </c>
      <c r="J194" s="245">
        <v>1020.8333333333333</v>
      </c>
      <c r="K194" s="244">
        <v>1006.5</v>
      </c>
      <c r="L194" s="244">
        <v>993</v>
      </c>
      <c r="M194" s="244">
        <v>9.6642299999999999</v>
      </c>
      <c r="N194" s="1"/>
      <c r="O194" s="1"/>
    </row>
    <row r="195" spans="1:15" ht="12.75" customHeight="1">
      <c r="A195" s="224">
        <v>186</v>
      </c>
      <c r="B195" s="227" t="s">
        <v>181</v>
      </c>
      <c r="C195" s="244">
        <v>699.85</v>
      </c>
      <c r="D195" s="245">
        <v>689.91666666666663</v>
      </c>
      <c r="E195" s="245">
        <v>675.93333333333328</v>
      </c>
      <c r="F195" s="245">
        <v>652.01666666666665</v>
      </c>
      <c r="G195" s="245">
        <v>638.0333333333333</v>
      </c>
      <c r="H195" s="245">
        <v>713.83333333333326</v>
      </c>
      <c r="I195" s="245">
        <v>727.81666666666661</v>
      </c>
      <c r="J195" s="245">
        <v>751.73333333333323</v>
      </c>
      <c r="K195" s="244">
        <v>703.9</v>
      </c>
      <c r="L195" s="244">
        <v>666</v>
      </c>
      <c r="M195" s="244">
        <v>2.1034600000000001</v>
      </c>
      <c r="N195" s="1"/>
      <c r="O195" s="1"/>
    </row>
    <row r="196" spans="1:15" ht="12.75" customHeight="1">
      <c r="A196" s="224">
        <v>187</v>
      </c>
      <c r="B196" s="227" t="s">
        <v>201</v>
      </c>
      <c r="C196" s="244">
        <v>2481.1</v>
      </c>
      <c r="D196" s="245">
        <v>2487.9166666666665</v>
      </c>
      <c r="E196" s="245">
        <v>2463.4333333333329</v>
      </c>
      <c r="F196" s="245">
        <v>2445.7666666666664</v>
      </c>
      <c r="G196" s="245">
        <v>2421.2833333333328</v>
      </c>
      <c r="H196" s="245">
        <v>2505.583333333333</v>
      </c>
      <c r="I196" s="245">
        <v>2530.0666666666666</v>
      </c>
      <c r="J196" s="245">
        <v>2547.7333333333331</v>
      </c>
      <c r="K196" s="244">
        <v>2512.4</v>
      </c>
      <c r="L196" s="244">
        <v>2470.25</v>
      </c>
      <c r="M196" s="244">
        <v>10.768079999999999</v>
      </c>
      <c r="N196" s="1"/>
      <c r="O196" s="1"/>
    </row>
    <row r="197" spans="1:15" ht="12.75" customHeight="1">
      <c r="A197" s="224">
        <v>188</v>
      </c>
      <c r="B197" s="227" t="s">
        <v>202</v>
      </c>
      <c r="C197" s="244">
        <v>1569.65</v>
      </c>
      <c r="D197" s="245">
        <v>1563.8</v>
      </c>
      <c r="E197" s="245">
        <v>1549.85</v>
      </c>
      <c r="F197" s="245">
        <v>1530.05</v>
      </c>
      <c r="G197" s="245">
        <v>1516.1</v>
      </c>
      <c r="H197" s="245">
        <v>1583.6</v>
      </c>
      <c r="I197" s="245">
        <v>1597.5500000000002</v>
      </c>
      <c r="J197" s="245">
        <v>1617.35</v>
      </c>
      <c r="K197" s="244">
        <v>1577.75</v>
      </c>
      <c r="L197" s="244">
        <v>1544</v>
      </c>
      <c r="M197" s="244">
        <v>4.71591</v>
      </c>
      <c r="N197" s="1"/>
      <c r="O197" s="1"/>
    </row>
    <row r="198" spans="1:15" ht="12.75" customHeight="1">
      <c r="A198" s="224">
        <v>189</v>
      </c>
      <c r="B198" s="227" t="s">
        <v>203</v>
      </c>
      <c r="C198" s="244">
        <v>489.85</v>
      </c>
      <c r="D198" s="245">
        <v>485.7166666666667</v>
      </c>
      <c r="E198" s="245">
        <v>480.13333333333338</v>
      </c>
      <c r="F198" s="245">
        <v>470.41666666666669</v>
      </c>
      <c r="G198" s="245">
        <v>464.83333333333337</v>
      </c>
      <c r="H198" s="245">
        <v>495.43333333333339</v>
      </c>
      <c r="I198" s="245">
        <v>501.01666666666665</v>
      </c>
      <c r="J198" s="245">
        <v>510.73333333333341</v>
      </c>
      <c r="K198" s="244">
        <v>491.3</v>
      </c>
      <c r="L198" s="244">
        <v>476</v>
      </c>
      <c r="M198" s="244">
        <v>1.9440599999999999</v>
      </c>
      <c r="N198" s="1"/>
      <c r="O198" s="1"/>
    </row>
    <row r="199" spans="1:15" ht="12.75" customHeight="1">
      <c r="A199" s="224">
        <v>190</v>
      </c>
      <c r="B199" s="227" t="s">
        <v>204</v>
      </c>
      <c r="C199" s="244">
        <v>1357.5</v>
      </c>
      <c r="D199" s="245">
        <v>1334.6666666666667</v>
      </c>
      <c r="E199" s="245">
        <v>1304.3333333333335</v>
      </c>
      <c r="F199" s="245">
        <v>1251.1666666666667</v>
      </c>
      <c r="G199" s="245">
        <v>1220.8333333333335</v>
      </c>
      <c r="H199" s="245">
        <v>1387.8333333333335</v>
      </c>
      <c r="I199" s="245">
        <v>1418.166666666667</v>
      </c>
      <c r="J199" s="245">
        <v>1471.3333333333335</v>
      </c>
      <c r="K199" s="244">
        <v>1365</v>
      </c>
      <c r="L199" s="244">
        <v>1281.5</v>
      </c>
      <c r="M199" s="244">
        <v>8.3547799999999999</v>
      </c>
      <c r="N199" s="1"/>
      <c r="O199" s="1"/>
    </row>
    <row r="200" spans="1:15" ht="12.75" customHeight="1">
      <c r="A200" s="224">
        <v>191</v>
      </c>
      <c r="B200" s="227" t="s">
        <v>497</v>
      </c>
      <c r="C200" s="244">
        <v>33.5</v>
      </c>
      <c r="D200" s="245">
        <v>32.633333333333333</v>
      </c>
      <c r="E200" s="245">
        <v>31.366666666666667</v>
      </c>
      <c r="F200" s="245">
        <v>29.233333333333334</v>
      </c>
      <c r="G200" s="245">
        <v>27.966666666666669</v>
      </c>
      <c r="H200" s="245">
        <v>34.766666666666666</v>
      </c>
      <c r="I200" s="245">
        <v>36.033333333333331</v>
      </c>
      <c r="J200" s="245">
        <v>38.166666666666664</v>
      </c>
      <c r="K200" s="244">
        <v>33.9</v>
      </c>
      <c r="L200" s="244">
        <v>30.5</v>
      </c>
      <c r="M200" s="244">
        <v>136.9871</v>
      </c>
      <c r="N200" s="1"/>
      <c r="O200" s="1"/>
    </row>
    <row r="201" spans="1:15" ht="12.75" customHeight="1">
      <c r="A201" s="224">
        <v>192</v>
      </c>
      <c r="B201" s="227" t="s">
        <v>499</v>
      </c>
      <c r="C201" s="244">
        <v>2759.4</v>
      </c>
      <c r="D201" s="245">
        <v>2774.1666666666665</v>
      </c>
      <c r="E201" s="245">
        <v>2709.6333333333332</v>
      </c>
      <c r="F201" s="245">
        <v>2659.8666666666668</v>
      </c>
      <c r="G201" s="245">
        <v>2595.3333333333335</v>
      </c>
      <c r="H201" s="245">
        <v>2823.9333333333329</v>
      </c>
      <c r="I201" s="245">
        <v>2888.4666666666667</v>
      </c>
      <c r="J201" s="245">
        <v>2938.2333333333327</v>
      </c>
      <c r="K201" s="244">
        <v>2838.7</v>
      </c>
      <c r="L201" s="244">
        <v>2724.4</v>
      </c>
      <c r="M201" s="244">
        <v>1.2341500000000001</v>
      </c>
      <c r="N201" s="1"/>
      <c r="O201" s="1"/>
    </row>
    <row r="202" spans="1:15" ht="12.75" customHeight="1">
      <c r="A202" s="224">
        <v>193</v>
      </c>
      <c r="B202" s="227" t="s">
        <v>208</v>
      </c>
      <c r="C202" s="244">
        <v>718.25</v>
      </c>
      <c r="D202" s="245">
        <v>717.0333333333333</v>
      </c>
      <c r="E202" s="245">
        <v>708.71666666666658</v>
      </c>
      <c r="F202" s="245">
        <v>699.18333333333328</v>
      </c>
      <c r="G202" s="245">
        <v>690.86666666666656</v>
      </c>
      <c r="H202" s="245">
        <v>726.56666666666661</v>
      </c>
      <c r="I202" s="245">
        <v>734.88333333333321</v>
      </c>
      <c r="J202" s="245">
        <v>744.41666666666663</v>
      </c>
      <c r="K202" s="244">
        <v>725.35</v>
      </c>
      <c r="L202" s="244">
        <v>707.5</v>
      </c>
      <c r="M202" s="244">
        <v>9.5507799999999996</v>
      </c>
      <c r="N202" s="1"/>
      <c r="O202" s="1"/>
    </row>
    <row r="203" spans="1:15" ht="12.75" customHeight="1">
      <c r="A203" s="224">
        <v>194</v>
      </c>
      <c r="B203" s="227" t="s">
        <v>207</v>
      </c>
      <c r="C203" s="244">
        <v>7074</v>
      </c>
      <c r="D203" s="245">
        <v>7014.416666666667</v>
      </c>
      <c r="E203" s="245">
        <v>6923.9333333333343</v>
      </c>
      <c r="F203" s="245">
        <v>6773.8666666666677</v>
      </c>
      <c r="G203" s="245">
        <v>6683.383333333335</v>
      </c>
      <c r="H203" s="245">
        <v>7164.4833333333336</v>
      </c>
      <c r="I203" s="245">
        <v>7254.9666666666653</v>
      </c>
      <c r="J203" s="245">
        <v>7405.0333333333328</v>
      </c>
      <c r="K203" s="244">
        <v>7104.9</v>
      </c>
      <c r="L203" s="244">
        <v>6864.35</v>
      </c>
      <c r="M203" s="244">
        <v>3.2841399999999998</v>
      </c>
      <c r="N203" s="1"/>
      <c r="O203" s="1"/>
    </row>
    <row r="204" spans="1:15" ht="12.75" customHeight="1">
      <c r="A204" s="224">
        <v>195</v>
      </c>
      <c r="B204" s="227" t="s">
        <v>276</v>
      </c>
      <c r="C204" s="244">
        <v>80.25</v>
      </c>
      <c r="D204" s="245">
        <v>76.45</v>
      </c>
      <c r="E204" s="245">
        <v>71.850000000000009</v>
      </c>
      <c r="F204" s="245">
        <v>63.45</v>
      </c>
      <c r="G204" s="245">
        <v>58.850000000000009</v>
      </c>
      <c r="H204" s="245">
        <v>84.850000000000009</v>
      </c>
      <c r="I204" s="245">
        <v>89.45</v>
      </c>
      <c r="J204" s="245">
        <v>97.850000000000009</v>
      </c>
      <c r="K204" s="244">
        <v>81.05</v>
      </c>
      <c r="L204" s="244">
        <v>68.05</v>
      </c>
      <c r="M204" s="244">
        <v>755.02823999999998</v>
      </c>
      <c r="N204" s="1"/>
      <c r="O204" s="1"/>
    </row>
    <row r="205" spans="1:15" ht="12.75" customHeight="1">
      <c r="A205" s="224">
        <v>196</v>
      </c>
      <c r="B205" s="227" t="s">
        <v>206</v>
      </c>
      <c r="C205" s="244">
        <v>1703.4</v>
      </c>
      <c r="D205" s="245">
        <v>1691.2666666666667</v>
      </c>
      <c r="E205" s="245">
        <v>1673.5333333333333</v>
      </c>
      <c r="F205" s="245">
        <v>1643.6666666666667</v>
      </c>
      <c r="G205" s="245">
        <v>1625.9333333333334</v>
      </c>
      <c r="H205" s="245">
        <v>1721.1333333333332</v>
      </c>
      <c r="I205" s="245">
        <v>1738.8666666666663</v>
      </c>
      <c r="J205" s="245">
        <v>1768.7333333333331</v>
      </c>
      <c r="K205" s="244">
        <v>1709</v>
      </c>
      <c r="L205" s="244">
        <v>1661.4</v>
      </c>
      <c r="M205" s="244">
        <v>1.97553</v>
      </c>
      <c r="N205" s="1"/>
      <c r="O205" s="1"/>
    </row>
    <row r="206" spans="1:15" ht="12.75" customHeight="1">
      <c r="A206" s="224">
        <v>197</v>
      </c>
      <c r="B206" s="227" t="s">
        <v>154</v>
      </c>
      <c r="C206" s="244">
        <v>881.1</v>
      </c>
      <c r="D206" s="245">
        <v>877.86666666666679</v>
      </c>
      <c r="E206" s="245">
        <v>867.68333333333362</v>
      </c>
      <c r="F206" s="245">
        <v>854.26666666666688</v>
      </c>
      <c r="G206" s="245">
        <v>844.08333333333371</v>
      </c>
      <c r="H206" s="245">
        <v>891.28333333333353</v>
      </c>
      <c r="I206" s="245">
        <v>901.4666666666667</v>
      </c>
      <c r="J206" s="245">
        <v>914.88333333333344</v>
      </c>
      <c r="K206" s="244">
        <v>888.05</v>
      </c>
      <c r="L206" s="244">
        <v>864.45</v>
      </c>
      <c r="M206" s="244">
        <v>6.2514000000000003</v>
      </c>
      <c r="N206" s="1"/>
      <c r="O206" s="1"/>
    </row>
    <row r="207" spans="1:15" ht="12.75" customHeight="1">
      <c r="A207" s="224">
        <v>198</v>
      </c>
      <c r="B207" s="227" t="s">
        <v>278</v>
      </c>
      <c r="C207" s="244">
        <v>1352.7</v>
      </c>
      <c r="D207" s="245">
        <v>1327.5333333333335</v>
      </c>
      <c r="E207" s="245">
        <v>1285.366666666667</v>
      </c>
      <c r="F207" s="245">
        <v>1218.0333333333335</v>
      </c>
      <c r="G207" s="245">
        <v>1175.866666666667</v>
      </c>
      <c r="H207" s="245">
        <v>1394.866666666667</v>
      </c>
      <c r="I207" s="245">
        <v>1437.0333333333335</v>
      </c>
      <c r="J207" s="245">
        <v>1504.366666666667</v>
      </c>
      <c r="K207" s="244">
        <v>1369.7</v>
      </c>
      <c r="L207" s="244">
        <v>1260.2</v>
      </c>
      <c r="M207" s="244">
        <v>10.637930000000001</v>
      </c>
      <c r="N207" s="1"/>
      <c r="O207" s="1"/>
    </row>
    <row r="208" spans="1:15" ht="12.75" customHeight="1">
      <c r="A208" s="224">
        <v>199</v>
      </c>
      <c r="B208" s="227" t="s">
        <v>209</v>
      </c>
      <c r="C208" s="244">
        <v>296.10000000000002</v>
      </c>
      <c r="D208" s="245">
        <v>291.7833333333333</v>
      </c>
      <c r="E208" s="245">
        <v>286.11666666666662</v>
      </c>
      <c r="F208" s="245">
        <v>276.13333333333333</v>
      </c>
      <c r="G208" s="245">
        <v>270.46666666666664</v>
      </c>
      <c r="H208" s="245">
        <v>301.76666666666659</v>
      </c>
      <c r="I208" s="245">
        <v>307.43333333333334</v>
      </c>
      <c r="J208" s="245">
        <v>317.41666666666657</v>
      </c>
      <c r="K208" s="244">
        <v>297.45</v>
      </c>
      <c r="L208" s="244">
        <v>281.8</v>
      </c>
      <c r="M208" s="244">
        <v>76.699399999999997</v>
      </c>
      <c r="N208" s="1"/>
      <c r="O208" s="1"/>
    </row>
    <row r="209" spans="1:15" ht="12.75" customHeight="1">
      <c r="A209" s="224">
        <v>200</v>
      </c>
      <c r="B209" s="227" t="s">
        <v>127</v>
      </c>
      <c r="C209" s="244">
        <v>7.85</v>
      </c>
      <c r="D209" s="245">
        <v>7.8</v>
      </c>
      <c r="E209" s="245">
        <v>7.6499999999999995</v>
      </c>
      <c r="F209" s="245">
        <v>7.4499999999999993</v>
      </c>
      <c r="G209" s="245">
        <v>7.2999999999999989</v>
      </c>
      <c r="H209" s="245">
        <v>8</v>
      </c>
      <c r="I209" s="245">
        <v>8.15</v>
      </c>
      <c r="J209" s="245">
        <v>8.3500000000000014</v>
      </c>
      <c r="K209" s="244">
        <v>7.95</v>
      </c>
      <c r="L209" s="244">
        <v>7.6</v>
      </c>
      <c r="M209" s="244">
        <v>932.61357999999996</v>
      </c>
      <c r="N209" s="1"/>
      <c r="O209" s="1"/>
    </row>
    <row r="210" spans="1:15" ht="12.75" customHeight="1">
      <c r="A210" s="224">
        <v>201</v>
      </c>
      <c r="B210" s="227" t="s">
        <v>210</v>
      </c>
      <c r="C210" s="244">
        <v>786.5</v>
      </c>
      <c r="D210" s="245">
        <v>781.9666666666667</v>
      </c>
      <c r="E210" s="245">
        <v>774.53333333333342</v>
      </c>
      <c r="F210" s="245">
        <v>762.56666666666672</v>
      </c>
      <c r="G210" s="245">
        <v>755.13333333333344</v>
      </c>
      <c r="H210" s="245">
        <v>793.93333333333339</v>
      </c>
      <c r="I210" s="245">
        <v>801.36666666666679</v>
      </c>
      <c r="J210" s="245">
        <v>813.33333333333337</v>
      </c>
      <c r="K210" s="244">
        <v>789.4</v>
      </c>
      <c r="L210" s="244">
        <v>770</v>
      </c>
      <c r="M210" s="244">
        <v>4.5478300000000003</v>
      </c>
      <c r="N210" s="1"/>
      <c r="O210" s="1"/>
    </row>
    <row r="211" spans="1:15" ht="12.75" customHeight="1">
      <c r="A211" s="224">
        <v>202</v>
      </c>
      <c r="B211" s="227" t="s">
        <v>279</v>
      </c>
      <c r="C211" s="244">
        <v>1485.85</v>
      </c>
      <c r="D211" s="245">
        <v>1480.95</v>
      </c>
      <c r="E211" s="245">
        <v>1466.9</v>
      </c>
      <c r="F211" s="245">
        <v>1447.95</v>
      </c>
      <c r="G211" s="245">
        <v>1433.9</v>
      </c>
      <c r="H211" s="245">
        <v>1499.9</v>
      </c>
      <c r="I211" s="245">
        <v>1513.9499999999998</v>
      </c>
      <c r="J211" s="245">
        <v>1532.9</v>
      </c>
      <c r="K211" s="244">
        <v>1495</v>
      </c>
      <c r="L211" s="244">
        <v>1462</v>
      </c>
      <c r="M211" s="244">
        <v>0.81864999999999999</v>
      </c>
      <c r="N211" s="1"/>
      <c r="O211" s="1"/>
    </row>
    <row r="212" spans="1:15" ht="12.75" customHeight="1">
      <c r="A212" s="224">
        <v>203</v>
      </c>
      <c r="B212" s="227" t="s">
        <v>211</v>
      </c>
      <c r="C212" s="244">
        <v>380.5</v>
      </c>
      <c r="D212" s="245">
        <v>379.4666666666667</v>
      </c>
      <c r="E212" s="245">
        <v>377.33333333333337</v>
      </c>
      <c r="F212" s="245">
        <v>374.16666666666669</v>
      </c>
      <c r="G212" s="245">
        <v>372.03333333333336</v>
      </c>
      <c r="H212" s="245">
        <v>382.63333333333338</v>
      </c>
      <c r="I212" s="245">
        <v>384.76666666666671</v>
      </c>
      <c r="J212" s="245">
        <v>387.93333333333339</v>
      </c>
      <c r="K212" s="244">
        <v>381.6</v>
      </c>
      <c r="L212" s="244">
        <v>376.3</v>
      </c>
      <c r="M212" s="244">
        <v>36.30574</v>
      </c>
      <c r="N212" s="1"/>
      <c r="O212" s="1"/>
    </row>
    <row r="213" spans="1:15" ht="12.75" customHeight="1">
      <c r="A213" s="224">
        <v>204</v>
      </c>
      <c r="B213" s="227" t="s">
        <v>280</v>
      </c>
      <c r="C213" s="244">
        <v>19.600000000000001</v>
      </c>
      <c r="D213" s="245">
        <v>19.033333333333331</v>
      </c>
      <c r="E213" s="245">
        <v>18.116666666666664</v>
      </c>
      <c r="F213" s="245">
        <v>16.633333333333333</v>
      </c>
      <c r="G213" s="245">
        <v>15.716666666666665</v>
      </c>
      <c r="H213" s="245">
        <v>20.516666666666662</v>
      </c>
      <c r="I213" s="245">
        <v>21.433333333333334</v>
      </c>
      <c r="J213" s="245">
        <v>22.916666666666661</v>
      </c>
      <c r="K213" s="244">
        <v>19.95</v>
      </c>
      <c r="L213" s="244">
        <v>17.55</v>
      </c>
      <c r="M213" s="244">
        <v>5533.0126</v>
      </c>
      <c r="N213" s="1"/>
      <c r="O213" s="1"/>
    </row>
    <row r="214" spans="1:15" ht="12.75" customHeight="1">
      <c r="A214" s="224">
        <v>205</v>
      </c>
      <c r="B214" s="227" t="s">
        <v>212</v>
      </c>
      <c r="C214" s="244">
        <v>239.05</v>
      </c>
      <c r="D214" s="245">
        <v>237.13333333333333</v>
      </c>
      <c r="E214" s="245">
        <v>232.56666666666666</v>
      </c>
      <c r="F214" s="245">
        <v>226.08333333333334</v>
      </c>
      <c r="G214" s="245">
        <v>221.51666666666668</v>
      </c>
      <c r="H214" s="245">
        <v>243.61666666666665</v>
      </c>
      <c r="I214" s="245">
        <v>248.18333333333331</v>
      </c>
      <c r="J214" s="245">
        <v>254.66666666666663</v>
      </c>
      <c r="K214" s="244">
        <v>241.7</v>
      </c>
      <c r="L214" s="244">
        <v>230.65</v>
      </c>
      <c r="M214" s="244">
        <v>50.52693</v>
      </c>
      <c r="N214" s="1"/>
      <c r="O214" s="1"/>
    </row>
    <row r="215" spans="1:15" ht="12.75" customHeight="1">
      <c r="A215" s="224">
        <v>206</v>
      </c>
      <c r="B215" s="227" t="s">
        <v>813</v>
      </c>
      <c r="C215" s="244">
        <v>58.15</v>
      </c>
      <c r="D215" s="245">
        <v>57.116666666666674</v>
      </c>
      <c r="E215" s="245">
        <v>54.483333333333348</v>
      </c>
      <c r="F215" s="245">
        <v>50.816666666666677</v>
      </c>
      <c r="G215" s="245">
        <v>48.183333333333351</v>
      </c>
      <c r="H215" s="245">
        <v>60.783333333333346</v>
      </c>
      <c r="I215" s="245">
        <v>63.416666666666671</v>
      </c>
      <c r="J215" s="245">
        <v>67.083333333333343</v>
      </c>
      <c r="K215" s="244">
        <v>59.75</v>
      </c>
      <c r="L215" s="244">
        <v>53.45</v>
      </c>
      <c r="M215" s="244">
        <v>835.71451000000002</v>
      </c>
      <c r="N215" s="1"/>
      <c r="O215" s="1"/>
    </row>
    <row r="216" spans="1:15" ht="12.75" customHeight="1">
      <c r="A216" s="224">
        <v>207</v>
      </c>
      <c r="B216" s="227" t="s">
        <v>804</v>
      </c>
      <c r="C216" s="244">
        <v>420.75</v>
      </c>
      <c r="D216" s="245">
        <v>420.08333333333331</v>
      </c>
      <c r="E216" s="245">
        <v>416.81666666666661</v>
      </c>
      <c r="F216" s="245">
        <v>412.88333333333327</v>
      </c>
      <c r="G216" s="245">
        <v>409.61666666666656</v>
      </c>
      <c r="H216" s="245">
        <v>424.01666666666665</v>
      </c>
      <c r="I216" s="245">
        <v>427.28333333333342</v>
      </c>
      <c r="J216" s="245">
        <v>431.2166666666667</v>
      </c>
      <c r="K216" s="244">
        <v>423.35</v>
      </c>
      <c r="L216" s="244">
        <v>416.15</v>
      </c>
      <c r="M216" s="244">
        <v>7.62148</v>
      </c>
      <c r="N216" s="1"/>
      <c r="O216" s="1"/>
    </row>
    <row r="217" spans="1:15" ht="12.75" customHeight="1">
      <c r="A217" s="289"/>
      <c r="B217" s="290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9"/>
      <c r="B1" s="39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3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44922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2" t="s">
        <v>16</v>
      </c>
      <c r="B9" s="384" t="s">
        <v>18</v>
      </c>
      <c r="C9" s="388" t="s">
        <v>20</v>
      </c>
      <c r="D9" s="388" t="s">
        <v>21</v>
      </c>
      <c r="E9" s="379" t="s">
        <v>22</v>
      </c>
      <c r="F9" s="380"/>
      <c r="G9" s="381"/>
      <c r="H9" s="379" t="s">
        <v>23</v>
      </c>
      <c r="I9" s="380"/>
      <c r="J9" s="381"/>
      <c r="K9" s="23"/>
      <c r="L9" s="24"/>
      <c r="M9" s="50"/>
      <c r="N9" s="1"/>
      <c r="O9" s="1"/>
    </row>
    <row r="10" spans="1:15" ht="42.75" customHeight="1">
      <c r="A10" s="386"/>
      <c r="B10" s="387"/>
      <c r="C10" s="387"/>
      <c r="D10" s="38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49" t="s">
        <v>286</v>
      </c>
      <c r="C11" s="244">
        <v>22386.799999999999</v>
      </c>
      <c r="D11" s="245">
        <v>22417.933333333334</v>
      </c>
      <c r="E11" s="245">
        <v>22118.866666666669</v>
      </c>
      <c r="F11" s="245">
        <v>21850.933333333334</v>
      </c>
      <c r="G11" s="245">
        <v>21551.866666666669</v>
      </c>
      <c r="H11" s="245">
        <v>22685.866666666669</v>
      </c>
      <c r="I11" s="245">
        <v>22984.933333333334</v>
      </c>
      <c r="J11" s="245">
        <v>23252.866666666669</v>
      </c>
      <c r="K11" s="244">
        <v>22717</v>
      </c>
      <c r="L11" s="244">
        <v>22150</v>
      </c>
      <c r="M11" s="244">
        <v>1.406E-2</v>
      </c>
      <c r="N11" s="1"/>
      <c r="O11" s="1"/>
    </row>
    <row r="12" spans="1:15" ht="12" customHeight="1">
      <c r="A12" s="30">
        <v>2</v>
      </c>
      <c r="B12" s="227" t="s">
        <v>287</v>
      </c>
      <c r="C12" s="244">
        <v>2724.65</v>
      </c>
      <c r="D12" s="245">
        <v>2703.1</v>
      </c>
      <c r="E12" s="245">
        <v>2661.5499999999997</v>
      </c>
      <c r="F12" s="245">
        <v>2598.4499999999998</v>
      </c>
      <c r="G12" s="245">
        <v>2556.8999999999996</v>
      </c>
      <c r="H12" s="245">
        <v>2766.2</v>
      </c>
      <c r="I12" s="245">
        <v>2807.75</v>
      </c>
      <c r="J12" s="245">
        <v>2870.85</v>
      </c>
      <c r="K12" s="244">
        <v>2744.65</v>
      </c>
      <c r="L12" s="244">
        <v>2640</v>
      </c>
      <c r="M12" s="244">
        <v>1.7157899999999999</v>
      </c>
      <c r="N12" s="1"/>
      <c r="O12" s="1"/>
    </row>
    <row r="13" spans="1:15" ht="12" customHeight="1">
      <c r="A13" s="30">
        <v>3</v>
      </c>
      <c r="B13" s="227" t="s">
        <v>43</v>
      </c>
      <c r="C13" s="244">
        <v>2423.65</v>
      </c>
      <c r="D13" s="245">
        <v>2410.7166666666667</v>
      </c>
      <c r="E13" s="245">
        <v>2372.9333333333334</v>
      </c>
      <c r="F13" s="245">
        <v>2322.2166666666667</v>
      </c>
      <c r="G13" s="245">
        <v>2284.4333333333334</v>
      </c>
      <c r="H13" s="245">
        <v>2461.4333333333334</v>
      </c>
      <c r="I13" s="245">
        <v>2499.2166666666672</v>
      </c>
      <c r="J13" s="245">
        <v>2549.9333333333334</v>
      </c>
      <c r="K13" s="244">
        <v>2448.5</v>
      </c>
      <c r="L13" s="244">
        <v>2360</v>
      </c>
      <c r="M13" s="244">
        <v>4.8061100000000003</v>
      </c>
      <c r="N13" s="1"/>
      <c r="O13" s="1"/>
    </row>
    <row r="14" spans="1:15" ht="12" customHeight="1">
      <c r="A14" s="30">
        <v>4</v>
      </c>
      <c r="B14" s="227" t="s">
        <v>289</v>
      </c>
      <c r="C14" s="244">
        <v>2605.15</v>
      </c>
      <c r="D14" s="245">
        <v>2572.4833333333331</v>
      </c>
      <c r="E14" s="245">
        <v>2525.9666666666662</v>
      </c>
      <c r="F14" s="245">
        <v>2446.7833333333333</v>
      </c>
      <c r="G14" s="245">
        <v>2400.2666666666664</v>
      </c>
      <c r="H14" s="245">
        <v>2651.6666666666661</v>
      </c>
      <c r="I14" s="245">
        <v>2698.1833333333334</v>
      </c>
      <c r="J14" s="245">
        <v>2777.3666666666659</v>
      </c>
      <c r="K14" s="244">
        <v>2619</v>
      </c>
      <c r="L14" s="244">
        <v>2493.3000000000002</v>
      </c>
      <c r="M14" s="244">
        <v>0.28176000000000001</v>
      </c>
      <c r="N14" s="1"/>
      <c r="O14" s="1"/>
    </row>
    <row r="15" spans="1:15" ht="12" customHeight="1">
      <c r="A15" s="30">
        <v>5</v>
      </c>
      <c r="B15" s="227" t="s">
        <v>290</v>
      </c>
      <c r="C15" s="244">
        <v>1058.5</v>
      </c>
      <c r="D15" s="245">
        <v>1055.2166666666667</v>
      </c>
      <c r="E15" s="245">
        <v>1026.4333333333334</v>
      </c>
      <c r="F15" s="245">
        <v>994.36666666666667</v>
      </c>
      <c r="G15" s="245">
        <v>965.58333333333337</v>
      </c>
      <c r="H15" s="245">
        <v>1087.2833333333333</v>
      </c>
      <c r="I15" s="245">
        <v>1116.0666666666666</v>
      </c>
      <c r="J15" s="245">
        <v>1148.1333333333334</v>
      </c>
      <c r="K15" s="244">
        <v>1084</v>
      </c>
      <c r="L15" s="244">
        <v>1023.15</v>
      </c>
      <c r="M15" s="244">
        <v>3.6680700000000002</v>
      </c>
      <c r="N15" s="1"/>
      <c r="O15" s="1"/>
    </row>
    <row r="16" spans="1:15" ht="12" customHeight="1">
      <c r="A16" s="30">
        <v>6</v>
      </c>
      <c r="B16" s="227" t="s">
        <v>59</v>
      </c>
      <c r="C16" s="244">
        <v>655.04999999999995</v>
      </c>
      <c r="D16" s="245">
        <v>651.95000000000005</v>
      </c>
      <c r="E16" s="245">
        <v>640.80000000000007</v>
      </c>
      <c r="F16" s="245">
        <v>626.55000000000007</v>
      </c>
      <c r="G16" s="245">
        <v>615.40000000000009</v>
      </c>
      <c r="H16" s="245">
        <v>666.2</v>
      </c>
      <c r="I16" s="245">
        <v>677.35000000000014</v>
      </c>
      <c r="J16" s="245">
        <v>691.6</v>
      </c>
      <c r="K16" s="244">
        <v>663.1</v>
      </c>
      <c r="L16" s="244">
        <v>637.70000000000005</v>
      </c>
      <c r="M16" s="244">
        <v>7.0545499999999999</v>
      </c>
      <c r="N16" s="1"/>
      <c r="O16" s="1"/>
    </row>
    <row r="17" spans="1:15" ht="12" customHeight="1">
      <c r="A17" s="30">
        <v>7</v>
      </c>
      <c r="B17" s="227" t="s">
        <v>291</v>
      </c>
      <c r="C17" s="244">
        <v>444.2</v>
      </c>
      <c r="D17" s="245">
        <v>448.26666666666665</v>
      </c>
      <c r="E17" s="245">
        <v>437.23333333333329</v>
      </c>
      <c r="F17" s="245">
        <v>430.26666666666665</v>
      </c>
      <c r="G17" s="245">
        <v>419.23333333333329</v>
      </c>
      <c r="H17" s="245">
        <v>455.23333333333329</v>
      </c>
      <c r="I17" s="245">
        <v>466.26666666666659</v>
      </c>
      <c r="J17" s="245">
        <v>473.23333333333329</v>
      </c>
      <c r="K17" s="244">
        <v>459.3</v>
      </c>
      <c r="L17" s="244">
        <v>441.3</v>
      </c>
      <c r="M17" s="244">
        <v>1.1262300000000001</v>
      </c>
      <c r="N17" s="1"/>
      <c r="O17" s="1"/>
    </row>
    <row r="18" spans="1:15" ht="12" customHeight="1">
      <c r="A18" s="30">
        <v>8</v>
      </c>
      <c r="B18" s="227" t="s">
        <v>292</v>
      </c>
      <c r="C18" s="244">
        <v>1847.1</v>
      </c>
      <c r="D18" s="245">
        <v>1867.8500000000001</v>
      </c>
      <c r="E18" s="245">
        <v>1820.7000000000003</v>
      </c>
      <c r="F18" s="245">
        <v>1794.3000000000002</v>
      </c>
      <c r="G18" s="245">
        <v>1747.1500000000003</v>
      </c>
      <c r="H18" s="245">
        <v>1894.2500000000002</v>
      </c>
      <c r="I18" s="245">
        <v>1941.4000000000003</v>
      </c>
      <c r="J18" s="245">
        <v>1967.8000000000002</v>
      </c>
      <c r="K18" s="244">
        <v>1915</v>
      </c>
      <c r="L18" s="244">
        <v>1841.45</v>
      </c>
      <c r="M18" s="244">
        <v>0.75661</v>
      </c>
      <c r="N18" s="1"/>
      <c r="O18" s="1"/>
    </row>
    <row r="19" spans="1:15" ht="12" customHeight="1">
      <c r="A19" s="30">
        <v>9</v>
      </c>
      <c r="B19" s="227" t="s">
        <v>236</v>
      </c>
      <c r="C19" s="244">
        <v>21772.55</v>
      </c>
      <c r="D19" s="245">
        <v>21787.783333333333</v>
      </c>
      <c r="E19" s="245">
        <v>21586.766666666666</v>
      </c>
      <c r="F19" s="245">
        <v>21400.983333333334</v>
      </c>
      <c r="G19" s="245">
        <v>21199.966666666667</v>
      </c>
      <c r="H19" s="245">
        <v>21973.566666666666</v>
      </c>
      <c r="I19" s="245">
        <v>22174.583333333328</v>
      </c>
      <c r="J19" s="245">
        <v>22360.366666666665</v>
      </c>
      <c r="K19" s="244">
        <v>21988.799999999999</v>
      </c>
      <c r="L19" s="244">
        <v>21602</v>
      </c>
      <c r="M19" s="244">
        <v>0.31852999999999998</v>
      </c>
      <c r="N19" s="1"/>
      <c r="O19" s="1"/>
    </row>
    <row r="20" spans="1:15" ht="12" customHeight="1">
      <c r="A20" s="30">
        <v>10</v>
      </c>
      <c r="B20" s="227" t="s">
        <v>45</v>
      </c>
      <c r="C20" s="244">
        <v>3716.75</v>
      </c>
      <c r="D20" s="245">
        <v>3693.8833333333332</v>
      </c>
      <c r="E20" s="245">
        <v>3642.8666666666663</v>
      </c>
      <c r="F20" s="245">
        <v>3568.9833333333331</v>
      </c>
      <c r="G20" s="245">
        <v>3517.9666666666662</v>
      </c>
      <c r="H20" s="245">
        <v>3767.7666666666664</v>
      </c>
      <c r="I20" s="245">
        <v>3818.7833333333328</v>
      </c>
      <c r="J20" s="245">
        <v>3892.6666666666665</v>
      </c>
      <c r="K20" s="244">
        <v>3744.9</v>
      </c>
      <c r="L20" s="244">
        <v>3620</v>
      </c>
      <c r="M20" s="244">
        <v>21.626619999999999</v>
      </c>
      <c r="N20" s="1"/>
      <c r="O20" s="1"/>
    </row>
    <row r="21" spans="1:15" ht="12" customHeight="1">
      <c r="A21" s="30">
        <v>11</v>
      </c>
      <c r="B21" s="227" t="s">
        <v>237</v>
      </c>
      <c r="C21" s="244">
        <v>1876.85</v>
      </c>
      <c r="D21" s="245">
        <v>1847.5166666666667</v>
      </c>
      <c r="E21" s="245">
        <v>1784.3333333333333</v>
      </c>
      <c r="F21" s="245">
        <v>1691.8166666666666</v>
      </c>
      <c r="G21" s="245">
        <v>1628.6333333333332</v>
      </c>
      <c r="H21" s="245">
        <v>1940.0333333333333</v>
      </c>
      <c r="I21" s="245">
        <v>2003.2166666666667</v>
      </c>
      <c r="J21" s="245">
        <v>2095.7333333333336</v>
      </c>
      <c r="K21" s="244">
        <v>1910.7</v>
      </c>
      <c r="L21" s="244">
        <v>1755</v>
      </c>
      <c r="M21" s="244">
        <v>12.266</v>
      </c>
      <c r="N21" s="1"/>
      <c r="O21" s="1"/>
    </row>
    <row r="22" spans="1:15" ht="12" customHeight="1">
      <c r="A22" s="30">
        <v>12</v>
      </c>
      <c r="B22" s="227" t="s">
        <v>46</v>
      </c>
      <c r="C22" s="244">
        <v>806.05</v>
      </c>
      <c r="D22" s="245">
        <v>801.11666666666667</v>
      </c>
      <c r="E22" s="245">
        <v>790.23333333333335</v>
      </c>
      <c r="F22" s="245">
        <v>774.41666666666663</v>
      </c>
      <c r="G22" s="245">
        <v>763.5333333333333</v>
      </c>
      <c r="H22" s="245">
        <v>816.93333333333339</v>
      </c>
      <c r="I22" s="245">
        <v>827.81666666666683</v>
      </c>
      <c r="J22" s="245">
        <v>843.63333333333344</v>
      </c>
      <c r="K22" s="244">
        <v>812</v>
      </c>
      <c r="L22" s="244">
        <v>785.3</v>
      </c>
      <c r="M22" s="244">
        <v>72.055400000000006</v>
      </c>
      <c r="N22" s="1"/>
      <c r="O22" s="1"/>
    </row>
    <row r="23" spans="1:15" ht="12.75" customHeight="1">
      <c r="A23" s="30">
        <v>13</v>
      </c>
      <c r="B23" s="227" t="s">
        <v>238</v>
      </c>
      <c r="C23" s="244">
        <v>3311.7</v>
      </c>
      <c r="D23" s="245">
        <v>3257.1666666666665</v>
      </c>
      <c r="E23" s="245">
        <v>3154.6333333333332</v>
      </c>
      <c r="F23" s="245">
        <v>2997.5666666666666</v>
      </c>
      <c r="G23" s="245">
        <v>2895.0333333333333</v>
      </c>
      <c r="H23" s="245">
        <v>3414.2333333333331</v>
      </c>
      <c r="I23" s="245">
        <v>3516.7666666666669</v>
      </c>
      <c r="J23" s="245">
        <v>3673.833333333333</v>
      </c>
      <c r="K23" s="244">
        <v>3359.7</v>
      </c>
      <c r="L23" s="244">
        <v>3100.1</v>
      </c>
      <c r="M23" s="244">
        <v>2.3086899999999999</v>
      </c>
      <c r="N23" s="1"/>
      <c r="O23" s="1"/>
    </row>
    <row r="24" spans="1:15" ht="12.75" customHeight="1">
      <c r="A24" s="30">
        <v>14</v>
      </c>
      <c r="B24" s="227" t="s">
        <v>239</v>
      </c>
      <c r="C24" s="244">
        <v>2466.15</v>
      </c>
      <c r="D24" s="245">
        <v>2380.2333333333336</v>
      </c>
      <c r="E24" s="245">
        <v>2267.416666666667</v>
      </c>
      <c r="F24" s="245">
        <v>2068.6833333333334</v>
      </c>
      <c r="G24" s="245">
        <v>1955.8666666666668</v>
      </c>
      <c r="H24" s="245">
        <v>2578.9666666666672</v>
      </c>
      <c r="I24" s="245">
        <v>2691.7833333333338</v>
      </c>
      <c r="J24" s="245">
        <v>2890.5166666666673</v>
      </c>
      <c r="K24" s="244">
        <v>2493.0500000000002</v>
      </c>
      <c r="L24" s="244">
        <v>2181.5</v>
      </c>
      <c r="M24" s="244">
        <v>12.09774</v>
      </c>
      <c r="N24" s="1"/>
      <c r="O24" s="1"/>
    </row>
    <row r="25" spans="1:15" ht="12.75" customHeight="1">
      <c r="A25" s="30">
        <v>15</v>
      </c>
      <c r="B25" s="227" t="s">
        <v>853</v>
      </c>
      <c r="C25" s="244">
        <v>524.6</v>
      </c>
      <c r="D25" s="245">
        <v>513.91666666666663</v>
      </c>
      <c r="E25" s="245">
        <v>503.23333333333323</v>
      </c>
      <c r="F25" s="245">
        <v>481.86666666666662</v>
      </c>
      <c r="G25" s="245">
        <v>471.18333333333322</v>
      </c>
      <c r="H25" s="245">
        <v>535.2833333333333</v>
      </c>
      <c r="I25" s="245">
        <v>545.9666666666667</v>
      </c>
      <c r="J25" s="245">
        <v>567.33333333333326</v>
      </c>
      <c r="K25" s="244">
        <v>524.6</v>
      </c>
      <c r="L25" s="244">
        <v>492.55</v>
      </c>
      <c r="M25" s="244">
        <v>35.873370000000001</v>
      </c>
      <c r="N25" s="1"/>
      <c r="O25" s="1"/>
    </row>
    <row r="26" spans="1:15" ht="12.75" customHeight="1">
      <c r="A26" s="30">
        <v>16</v>
      </c>
      <c r="B26" s="227" t="s">
        <v>240</v>
      </c>
      <c r="C26" s="244">
        <v>147.55000000000001</v>
      </c>
      <c r="D26" s="245">
        <v>145.93333333333334</v>
      </c>
      <c r="E26" s="245">
        <v>143.06666666666666</v>
      </c>
      <c r="F26" s="245">
        <v>138.58333333333331</v>
      </c>
      <c r="G26" s="245">
        <v>135.71666666666664</v>
      </c>
      <c r="H26" s="245">
        <v>150.41666666666669</v>
      </c>
      <c r="I26" s="245">
        <v>153.28333333333336</v>
      </c>
      <c r="J26" s="245">
        <v>157.76666666666671</v>
      </c>
      <c r="K26" s="244">
        <v>148.80000000000001</v>
      </c>
      <c r="L26" s="244">
        <v>141.44999999999999</v>
      </c>
      <c r="M26" s="244">
        <v>34.49485</v>
      </c>
      <c r="N26" s="1"/>
      <c r="O26" s="1"/>
    </row>
    <row r="27" spans="1:15" ht="12.75" customHeight="1">
      <c r="A27" s="30">
        <v>17</v>
      </c>
      <c r="B27" s="227" t="s">
        <v>41</v>
      </c>
      <c r="C27" s="244">
        <v>288.7</v>
      </c>
      <c r="D27" s="245">
        <v>288.18333333333334</v>
      </c>
      <c r="E27" s="245">
        <v>283.31666666666666</v>
      </c>
      <c r="F27" s="245">
        <v>277.93333333333334</v>
      </c>
      <c r="G27" s="245">
        <v>273.06666666666666</v>
      </c>
      <c r="H27" s="245">
        <v>293.56666666666666</v>
      </c>
      <c r="I27" s="245">
        <v>298.43333333333334</v>
      </c>
      <c r="J27" s="245">
        <v>303.81666666666666</v>
      </c>
      <c r="K27" s="244">
        <v>293.05</v>
      </c>
      <c r="L27" s="244">
        <v>282.8</v>
      </c>
      <c r="M27" s="244">
        <v>18.512149999999998</v>
      </c>
      <c r="N27" s="1"/>
      <c r="O27" s="1"/>
    </row>
    <row r="28" spans="1:15" ht="12.75" customHeight="1">
      <c r="A28" s="30">
        <v>18</v>
      </c>
      <c r="B28" s="227" t="s">
        <v>814</v>
      </c>
      <c r="C28" s="244">
        <v>443.3</v>
      </c>
      <c r="D28" s="245">
        <v>440.06666666666666</v>
      </c>
      <c r="E28" s="245">
        <v>435.23333333333335</v>
      </c>
      <c r="F28" s="245">
        <v>427.16666666666669</v>
      </c>
      <c r="G28" s="245">
        <v>422.33333333333337</v>
      </c>
      <c r="H28" s="245">
        <v>448.13333333333333</v>
      </c>
      <c r="I28" s="245">
        <v>452.9666666666667</v>
      </c>
      <c r="J28" s="245">
        <v>461.0333333333333</v>
      </c>
      <c r="K28" s="244">
        <v>444.9</v>
      </c>
      <c r="L28" s="244">
        <v>432</v>
      </c>
      <c r="M28" s="244">
        <v>0.42099999999999999</v>
      </c>
      <c r="N28" s="1"/>
      <c r="O28" s="1"/>
    </row>
    <row r="29" spans="1:15" ht="12.75" customHeight="1">
      <c r="A29" s="30">
        <v>19</v>
      </c>
      <c r="B29" s="227" t="s">
        <v>293</v>
      </c>
      <c r="C29" s="244">
        <v>341.7</v>
      </c>
      <c r="D29" s="245">
        <v>334.84999999999997</v>
      </c>
      <c r="E29" s="245">
        <v>325.09999999999991</v>
      </c>
      <c r="F29" s="245">
        <v>308.49999999999994</v>
      </c>
      <c r="G29" s="245">
        <v>298.74999999999989</v>
      </c>
      <c r="H29" s="245">
        <v>351.44999999999993</v>
      </c>
      <c r="I29" s="245">
        <v>361.20000000000005</v>
      </c>
      <c r="J29" s="245">
        <v>377.79999999999995</v>
      </c>
      <c r="K29" s="244">
        <v>344.6</v>
      </c>
      <c r="L29" s="244">
        <v>318.25</v>
      </c>
      <c r="M29" s="244">
        <v>8.9678900000000006</v>
      </c>
      <c r="N29" s="1"/>
      <c r="O29" s="1"/>
    </row>
    <row r="30" spans="1:15" ht="12.75" customHeight="1">
      <c r="A30" s="30">
        <v>20</v>
      </c>
      <c r="B30" s="227" t="s">
        <v>858</v>
      </c>
      <c r="C30" s="244">
        <v>835.2</v>
      </c>
      <c r="D30" s="245">
        <v>833</v>
      </c>
      <c r="E30" s="245">
        <v>817.35</v>
      </c>
      <c r="F30" s="245">
        <v>799.5</v>
      </c>
      <c r="G30" s="245">
        <v>783.85</v>
      </c>
      <c r="H30" s="245">
        <v>850.85</v>
      </c>
      <c r="I30" s="245">
        <v>866.50000000000011</v>
      </c>
      <c r="J30" s="245">
        <v>884.35</v>
      </c>
      <c r="K30" s="244">
        <v>848.65</v>
      </c>
      <c r="L30" s="244">
        <v>815.15</v>
      </c>
      <c r="M30" s="244">
        <v>0.32377</v>
      </c>
      <c r="N30" s="1"/>
      <c r="O30" s="1"/>
    </row>
    <row r="31" spans="1:15" ht="12.75" customHeight="1">
      <c r="A31" s="30">
        <v>21</v>
      </c>
      <c r="B31" s="227" t="s">
        <v>294</v>
      </c>
      <c r="C31" s="244">
        <v>1044.0999999999999</v>
      </c>
      <c r="D31" s="245">
        <v>1034.3833333333332</v>
      </c>
      <c r="E31" s="245">
        <v>1012.7166666666665</v>
      </c>
      <c r="F31" s="245">
        <v>981.33333333333326</v>
      </c>
      <c r="G31" s="245">
        <v>959.66666666666652</v>
      </c>
      <c r="H31" s="245">
        <v>1065.7666666666664</v>
      </c>
      <c r="I31" s="245">
        <v>1087.4333333333334</v>
      </c>
      <c r="J31" s="245">
        <v>1118.8166666666664</v>
      </c>
      <c r="K31" s="244">
        <v>1056.05</v>
      </c>
      <c r="L31" s="244">
        <v>1003</v>
      </c>
      <c r="M31" s="244">
        <v>3.7029100000000001</v>
      </c>
      <c r="N31" s="1"/>
      <c r="O31" s="1"/>
    </row>
    <row r="32" spans="1:15" ht="12.75" customHeight="1">
      <c r="A32" s="30">
        <v>22</v>
      </c>
      <c r="B32" s="227" t="s">
        <v>241</v>
      </c>
      <c r="C32" s="244">
        <v>1186.4000000000001</v>
      </c>
      <c r="D32" s="245">
        <v>1201.4333333333334</v>
      </c>
      <c r="E32" s="245">
        <v>1163.9666666666667</v>
      </c>
      <c r="F32" s="245">
        <v>1141.5333333333333</v>
      </c>
      <c r="G32" s="245">
        <v>1104.0666666666666</v>
      </c>
      <c r="H32" s="245">
        <v>1223.8666666666668</v>
      </c>
      <c r="I32" s="245">
        <v>1261.3333333333335</v>
      </c>
      <c r="J32" s="245">
        <v>1283.7666666666669</v>
      </c>
      <c r="K32" s="244">
        <v>1238.9000000000001</v>
      </c>
      <c r="L32" s="244">
        <v>1179</v>
      </c>
      <c r="M32" s="244">
        <v>1.34283</v>
      </c>
      <c r="N32" s="1"/>
      <c r="O32" s="1"/>
    </row>
    <row r="33" spans="1:15" ht="12.75" customHeight="1">
      <c r="A33" s="30">
        <v>23</v>
      </c>
      <c r="B33" s="227" t="s">
        <v>52</v>
      </c>
      <c r="C33" s="244">
        <v>586.4</v>
      </c>
      <c r="D33" s="245">
        <v>586.15</v>
      </c>
      <c r="E33" s="245">
        <v>579.79999999999995</v>
      </c>
      <c r="F33" s="245">
        <v>573.19999999999993</v>
      </c>
      <c r="G33" s="245">
        <v>566.84999999999991</v>
      </c>
      <c r="H33" s="245">
        <v>592.75</v>
      </c>
      <c r="I33" s="245">
        <v>599.10000000000014</v>
      </c>
      <c r="J33" s="245">
        <v>605.70000000000005</v>
      </c>
      <c r="K33" s="244">
        <v>592.5</v>
      </c>
      <c r="L33" s="244">
        <v>579.54999999999995</v>
      </c>
      <c r="M33" s="244">
        <v>0.72330000000000005</v>
      </c>
      <c r="N33" s="1"/>
      <c r="O33" s="1"/>
    </row>
    <row r="34" spans="1:15" ht="12.75" customHeight="1">
      <c r="A34" s="30">
        <v>24</v>
      </c>
      <c r="B34" s="227" t="s">
        <v>48</v>
      </c>
      <c r="C34" s="244">
        <v>3081.1</v>
      </c>
      <c r="D34" s="245">
        <v>3055.3833333333332</v>
      </c>
      <c r="E34" s="245">
        <v>3010.8166666666666</v>
      </c>
      <c r="F34" s="245">
        <v>2940.5333333333333</v>
      </c>
      <c r="G34" s="245">
        <v>2895.9666666666667</v>
      </c>
      <c r="H34" s="245">
        <v>3125.6666666666665</v>
      </c>
      <c r="I34" s="245">
        <v>3170.2333333333331</v>
      </c>
      <c r="J34" s="245">
        <v>3240.5166666666664</v>
      </c>
      <c r="K34" s="244">
        <v>3099.95</v>
      </c>
      <c r="L34" s="244">
        <v>2985.1</v>
      </c>
      <c r="M34" s="244">
        <v>0.92510000000000003</v>
      </c>
      <c r="N34" s="1"/>
      <c r="O34" s="1"/>
    </row>
    <row r="35" spans="1:15" ht="12.75" customHeight="1">
      <c r="A35" s="30">
        <v>25</v>
      </c>
      <c r="B35" s="227" t="s">
        <v>295</v>
      </c>
      <c r="C35" s="244">
        <v>2692.8</v>
      </c>
      <c r="D35" s="245">
        <v>2664.7166666666667</v>
      </c>
      <c r="E35" s="245">
        <v>2628.1333333333332</v>
      </c>
      <c r="F35" s="245">
        <v>2563.4666666666667</v>
      </c>
      <c r="G35" s="245">
        <v>2526.8833333333332</v>
      </c>
      <c r="H35" s="245">
        <v>2729.3833333333332</v>
      </c>
      <c r="I35" s="245">
        <v>2765.9666666666662</v>
      </c>
      <c r="J35" s="245">
        <v>2830.6333333333332</v>
      </c>
      <c r="K35" s="244">
        <v>2701.3</v>
      </c>
      <c r="L35" s="244">
        <v>2600.0500000000002</v>
      </c>
      <c r="M35" s="244">
        <v>0.42712</v>
      </c>
      <c r="N35" s="1"/>
      <c r="O35" s="1"/>
    </row>
    <row r="36" spans="1:15" ht="12.75" customHeight="1">
      <c r="A36" s="30">
        <v>26</v>
      </c>
      <c r="B36" s="227" t="s">
        <v>732</v>
      </c>
      <c r="C36" s="244">
        <v>395.7</v>
      </c>
      <c r="D36" s="245">
        <v>384.2833333333333</v>
      </c>
      <c r="E36" s="245">
        <v>369.56666666666661</v>
      </c>
      <c r="F36" s="245">
        <v>343.43333333333328</v>
      </c>
      <c r="G36" s="245">
        <v>328.71666666666658</v>
      </c>
      <c r="H36" s="245">
        <v>410.41666666666663</v>
      </c>
      <c r="I36" s="245">
        <v>425.13333333333333</v>
      </c>
      <c r="J36" s="245">
        <v>451.26666666666665</v>
      </c>
      <c r="K36" s="244">
        <v>399</v>
      </c>
      <c r="L36" s="244">
        <v>358.15</v>
      </c>
      <c r="M36" s="244">
        <v>6.18886</v>
      </c>
      <c r="N36" s="1"/>
      <c r="O36" s="1"/>
    </row>
    <row r="37" spans="1:15" ht="12.75" customHeight="1">
      <c r="A37" s="30">
        <v>27</v>
      </c>
      <c r="B37" s="227" t="s">
        <v>842</v>
      </c>
      <c r="C37" s="244">
        <v>15.45</v>
      </c>
      <c r="D37" s="245">
        <v>15.033333333333331</v>
      </c>
      <c r="E37" s="245">
        <v>14.616666666666664</v>
      </c>
      <c r="F37" s="245">
        <v>13.783333333333331</v>
      </c>
      <c r="G37" s="245">
        <v>13.366666666666664</v>
      </c>
      <c r="H37" s="245">
        <v>15.866666666666664</v>
      </c>
      <c r="I37" s="245">
        <v>16.283333333333331</v>
      </c>
      <c r="J37" s="245">
        <v>17.116666666666664</v>
      </c>
      <c r="K37" s="244">
        <v>15.45</v>
      </c>
      <c r="L37" s="244">
        <v>14.2</v>
      </c>
      <c r="M37" s="244">
        <v>16.991879999999998</v>
      </c>
      <c r="N37" s="1"/>
      <c r="O37" s="1"/>
    </row>
    <row r="38" spans="1:15" ht="12.75" customHeight="1">
      <c r="A38" s="30">
        <v>28</v>
      </c>
      <c r="B38" s="227" t="s">
        <v>50</v>
      </c>
      <c r="C38" s="244">
        <v>615.65</v>
      </c>
      <c r="D38" s="245">
        <v>606.68333333333328</v>
      </c>
      <c r="E38" s="245">
        <v>591.96666666666658</v>
      </c>
      <c r="F38" s="245">
        <v>568.2833333333333</v>
      </c>
      <c r="G38" s="245">
        <v>553.56666666666661</v>
      </c>
      <c r="H38" s="245">
        <v>630.36666666666656</v>
      </c>
      <c r="I38" s="245">
        <v>645.08333333333326</v>
      </c>
      <c r="J38" s="245">
        <v>668.76666666666654</v>
      </c>
      <c r="K38" s="244">
        <v>621.4</v>
      </c>
      <c r="L38" s="244">
        <v>583</v>
      </c>
      <c r="M38" s="244">
        <v>8.3189399999999996</v>
      </c>
      <c r="N38" s="1"/>
      <c r="O38" s="1"/>
    </row>
    <row r="39" spans="1:15" ht="12.75" customHeight="1">
      <c r="A39" s="30">
        <v>29</v>
      </c>
      <c r="B39" s="227" t="s">
        <v>296</v>
      </c>
      <c r="C39" s="244">
        <v>1919.7</v>
      </c>
      <c r="D39" s="245">
        <v>1899.4166666666667</v>
      </c>
      <c r="E39" s="245">
        <v>1869.8833333333334</v>
      </c>
      <c r="F39" s="245">
        <v>1820.0666666666666</v>
      </c>
      <c r="G39" s="245">
        <v>1790.5333333333333</v>
      </c>
      <c r="H39" s="245">
        <v>1949.2333333333336</v>
      </c>
      <c r="I39" s="245">
        <v>1978.7666666666669</v>
      </c>
      <c r="J39" s="245">
        <v>2028.5833333333337</v>
      </c>
      <c r="K39" s="244">
        <v>1928.95</v>
      </c>
      <c r="L39" s="244">
        <v>1849.6</v>
      </c>
      <c r="M39" s="244">
        <v>0.25711000000000001</v>
      </c>
      <c r="N39" s="1"/>
      <c r="O39" s="1"/>
    </row>
    <row r="40" spans="1:15" ht="12.75" customHeight="1">
      <c r="A40" s="30">
        <v>30</v>
      </c>
      <c r="B40" s="227" t="s">
        <v>51</v>
      </c>
      <c r="C40" s="244">
        <v>514.15</v>
      </c>
      <c r="D40" s="245">
        <v>508.8</v>
      </c>
      <c r="E40" s="245">
        <v>495.25</v>
      </c>
      <c r="F40" s="245">
        <v>476.34999999999997</v>
      </c>
      <c r="G40" s="245">
        <v>462.79999999999995</v>
      </c>
      <c r="H40" s="245">
        <v>527.70000000000005</v>
      </c>
      <c r="I40" s="245">
        <v>541.25000000000011</v>
      </c>
      <c r="J40" s="245">
        <v>560.15000000000009</v>
      </c>
      <c r="K40" s="244">
        <v>522.35</v>
      </c>
      <c r="L40" s="244">
        <v>489.9</v>
      </c>
      <c r="M40" s="244">
        <v>85.835909999999998</v>
      </c>
      <c r="N40" s="1"/>
      <c r="O40" s="1"/>
    </row>
    <row r="41" spans="1:15" ht="12.75" customHeight="1">
      <c r="A41" s="30">
        <v>31</v>
      </c>
      <c r="B41" s="227" t="s">
        <v>793</v>
      </c>
      <c r="C41" s="244">
        <v>1297.5</v>
      </c>
      <c r="D41" s="245">
        <v>1282.5</v>
      </c>
      <c r="E41" s="245">
        <v>1257</v>
      </c>
      <c r="F41" s="245">
        <v>1216.5</v>
      </c>
      <c r="G41" s="245">
        <v>1191</v>
      </c>
      <c r="H41" s="245">
        <v>1323</v>
      </c>
      <c r="I41" s="245">
        <v>1348.5</v>
      </c>
      <c r="J41" s="245">
        <v>1389</v>
      </c>
      <c r="K41" s="244">
        <v>1308</v>
      </c>
      <c r="L41" s="244">
        <v>1242</v>
      </c>
      <c r="M41" s="244">
        <v>3.49857</v>
      </c>
      <c r="N41" s="1"/>
      <c r="O41" s="1"/>
    </row>
    <row r="42" spans="1:15" ht="12.75" customHeight="1">
      <c r="A42" s="30">
        <v>32</v>
      </c>
      <c r="B42" s="227" t="s">
        <v>761</v>
      </c>
      <c r="C42" s="244">
        <v>659.15</v>
      </c>
      <c r="D42" s="245">
        <v>659.33333333333337</v>
      </c>
      <c r="E42" s="245">
        <v>653.7166666666667</v>
      </c>
      <c r="F42" s="245">
        <v>648.2833333333333</v>
      </c>
      <c r="G42" s="245">
        <v>642.66666666666663</v>
      </c>
      <c r="H42" s="245">
        <v>664.76666666666677</v>
      </c>
      <c r="I42" s="245">
        <v>670.38333333333333</v>
      </c>
      <c r="J42" s="245">
        <v>675.81666666666683</v>
      </c>
      <c r="K42" s="244">
        <v>664.95</v>
      </c>
      <c r="L42" s="244">
        <v>653.9</v>
      </c>
      <c r="M42" s="244">
        <v>0.63846000000000003</v>
      </c>
      <c r="N42" s="1"/>
      <c r="O42" s="1"/>
    </row>
    <row r="43" spans="1:15" ht="12.75" customHeight="1">
      <c r="A43" s="30">
        <v>33</v>
      </c>
      <c r="B43" s="227" t="s">
        <v>53</v>
      </c>
      <c r="C43" s="244">
        <v>4684.05</v>
      </c>
      <c r="D43" s="245">
        <v>4692.1833333333334</v>
      </c>
      <c r="E43" s="245">
        <v>4644.3666666666668</v>
      </c>
      <c r="F43" s="245">
        <v>4604.6833333333334</v>
      </c>
      <c r="G43" s="245">
        <v>4556.8666666666668</v>
      </c>
      <c r="H43" s="245">
        <v>4731.8666666666668</v>
      </c>
      <c r="I43" s="245">
        <v>4779.6833333333343</v>
      </c>
      <c r="J43" s="245">
        <v>4819.3666666666668</v>
      </c>
      <c r="K43" s="244">
        <v>4740</v>
      </c>
      <c r="L43" s="244">
        <v>4652.5</v>
      </c>
      <c r="M43" s="244">
        <v>2.47357</v>
      </c>
      <c r="N43" s="1"/>
      <c r="O43" s="1"/>
    </row>
    <row r="44" spans="1:15" ht="12.75" customHeight="1">
      <c r="A44" s="30">
        <v>34</v>
      </c>
      <c r="B44" s="227" t="s">
        <v>54</v>
      </c>
      <c r="C44" s="244">
        <v>320.35000000000002</v>
      </c>
      <c r="D44" s="245">
        <v>315.61666666666667</v>
      </c>
      <c r="E44" s="245">
        <v>309.83333333333337</v>
      </c>
      <c r="F44" s="245">
        <v>299.31666666666672</v>
      </c>
      <c r="G44" s="245">
        <v>293.53333333333342</v>
      </c>
      <c r="H44" s="245">
        <v>326.13333333333333</v>
      </c>
      <c r="I44" s="245">
        <v>331.91666666666663</v>
      </c>
      <c r="J44" s="245">
        <v>342.43333333333328</v>
      </c>
      <c r="K44" s="244">
        <v>321.39999999999998</v>
      </c>
      <c r="L44" s="244">
        <v>305.10000000000002</v>
      </c>
      <c r="M44" s="244">
        <v>30.122050000000002</v>
      </c>
      <c r="N44" s="1"/>
      <c r="O44" s="1"/>
    </row>
    <row r="45" spans="1:15" ht="12.75" customHeight="1">
      <c r="A45" s="30">
        <v>35</v>
      </c>
      <c r="B45" s="227" t="s">
        <v>815</v>
      </c>
      <c r="C45" s="244">
        <v>287.64999999999998</v>
      </c>
      <c r="D45" s="245">
        <v>286.2</v>
      </c>
      <c r="E45" s="245">
        <v>275.89999999999998</v>
      </c>
      <c r="F45" s="245">
        <v>264.14999999999998</v>
      </c>
      <c r="G45" s="245">
        <v>253.84999999999997</v>
      </c>
      <c r="H45" s="245">
        <v>297.95</v>
      </c>
      <c r="I45" s="245">
        <v>308.25000000000006</v>
      </c>
      <c r="J45" s="245">
        <v>320</v>
      </c>
      <c r="K45" s="244">
        <v>296.5</v>
      </c>
      <c r="L45" s="244">
        <v>274.45</v>
      </c>
      <c r="M45" s="244">
        <v>1.05847</v>
      </c>
      <c r="N45" s="1"/>
      <c r="O45" s="1"/>
    </row>
    <row r="46" spans="1:15" ht="12.75" customHeight="1">
      <c r="A46" s="30">
        <v>36</v>
      </c>
      <c r="B46" s="227" t="s">
        <v>297</v>
      </c>
      <c r="C46" s="244">
        <v>518.5</v>
      </c>
      <c r="D46" s="245">
        <v>509.34999999999997</v>
      </c>
      <c r="E46" s="245">
        <v>493.69999999999993</v>
      </c>
      <c r="F46" s="245">
        <v>468.9</v>
      </c>
      <c r="G46" s="245">
        <v>453.24999999999994</v>
      </c>
      <c r="H46" s="245">
        <v>534.14999999999986</v>
      </c>
      <c r="I46" s="245">
        <v>549.79999999999995</v>
      </c>
      <c r="J46" s="245">
        <v>574.59999999999991</v>
      </c>
      <c r="K46" s="244">
        <v>525</v>
      </c>
      <c r="L46" s="244">
        <v>484.55</v>
      </c>
      <c r="M46" s="244">
        <v>1.8645700000000001</v>
      </c>
      <c r="N46" s="1"/>
      <c r="O46" s="1"/>
    </row>
    <row r="47" spans="1:15" ht="12.75" customHeight="1">
      <c r="A47" s="30">
        <v>37</v>
      </c>
      <c r="B47" s="227" t="s">
        <v>55</v>
      </c>
      <c r="C47" s="244">
        <v>141.30000000000001</v>
      </c>
      <c r="D47" s="245">
        <v>139.55000000000001</v>
      </c>
      <c r="E47" s="245">
        <v>136.95000000000002</v>
      </c>
      <c r="F47" s="245">
        <v>132.6</v>
      </c>
      <c r="G47" s="245">
        <v>130</v>
      </c>
      <c r="H47" s="245">
        <v>143.90000000000003</v>
      </c>
      <c r="I47" s="245">
        <v>146.50000000000006</v>
      </c>
      <c r="J47" s="245">
        <v>150.85000000000005</v>
      </c>
      <c r="K47" s="244">
        <v>142.15</v>
      </c>
      <c r="L47" s="244">
        <v>135.19999999999999</v>
      </c>
      <c r="M47" s="244">
        <v>80.159319999999994</v>
      </c>
      <c r="N47" s="1"/>
      <c r="O47" s="1"/>
    </row>
    <row r="48" spans="1:15" ht="12.75" customHeight="1">
      <c r="A48" s="30">
        <v>38</v>
      </c>
      <c r="B48" s="227" t="s">
        <v>57</v>
      </c>
      <c r="C48" s="244">
        <v>3056.05</v>
      </c>
      <c r="D48" s="245">
        <v>3052.25</v>
      </c>
      <c r="E48" s="245">
        <v>3032.6</v>
      </c>
      <c r="F48" s="245">
        <v>3009.15</v>
      </c>
      <c r="G48" s="245">
        <v>2989.5</v>
      </c>
      <c r="H48" s="245">
        <v>3075.7</v>
      </c>
      <c r="I48" s="245">
        <v>3095.3499999999995</v>
      </c>
      <c r="J48" s="245">
        <v>3118.7999999999997</v>
      </c>
      <c r="K48" s="244">
        <v>3071.9</v>
      </c>
      <c r="L48" s="244">
        <v>3028.8</v>
      </c>
      <c r="M48" s="244">
        <v>5.3688399999999996</v>
      </c>
      <c r="N48" s="1"/>
      <c r="O48" s="1"/>
    </row>
    <row r="49" spans="1:15" ht="12.75" customHeight="1">
      <c r="A49" s="30">
        <v>39</v>
      </c>
      <c r="B49" s="227" t="s">
        <v>298</v>
      </c>
      <c r="C49" s="244">
        <v>232.75</v>
      </c>
      <c r="D49" s="245">
        <v>231.98333333333335</v>
      </c>
      <c r="E49" s="245">
        <v>226.9666666666667</v>
      </c>
      <c r="F49" s="245">
        <v>221.18333333333334</v>
      </c>
      <c r="G49" s="245">
        <v>216.16666666666669</v>
      </c>
      <c r="H49" s="245">
        <v>237.76666666666671</v>
      </c>
      <c r="I49" s="245">
        <v>242.78333333333336</v>
      </c>
      <c r="J49" s="245">
        <v>248.56666666666672</v>
      </c>
      <c r="K49" s="244">
        <v>237</v>
      </c>
      <c r="L49" s="244">
        <v>226.2</v>
      </c>
      <c r="M49" s="244">
        <v>4.3797100000000002</v>
      </c>
      <c r="N49" s="1"/>
      <c r="O49" s="1"/>
    </row>
    <row r="50" spans="1:15" ht="12.75" customHeight="1">
      <c r="A50" s="30">
        <v>40</v>
      </c>
      <c r="B50" s="227" t="s">
        <v>299</v>
      </c>
      <c r="C50" s="244">
        <v>3308.65</v>
      </c>
      <c r="D50" s="245">
        <v>3316.5833333333335</v>
      </c>
      <c r="E50" s="245">
        <v>3283.166666666667</v>
      </c>
      <c r="F50" s="245">
        <v>3257.6833333333334</v>
      </c>
      <c r="G50" s="245">
        <v>3224.2666666666669</v>
      </c>
      <c r="H50" s="245">
        <v>3342.0666666666671</v>
      </c>
      <c r="I50" s="245">
        <v>3375.483333333334</v>
      </c>
      <c r="J50" s="245">
        <v>3400.9666666666672</v>
      </c>
      <c r="K50" s="244">
        <v>3350</v>
      </c>
      <c r="L50" s="244">
        <v>3291.1</v>
      </c>
      <c r="M50" s="244">
        <v>5.7910000000000003E-2</v>
      </c>
      <c r="N50" s="1"/>
      <c r="O50" s="1"/>
    </row>
    <row r="51" spans="1:15" ht="12.75" customHeight="1">
      <c r="A51" s="30">
        <v>41</v>
      </c>
      <c r="B51" s="227" t="s">
        <v>300</v>
      </c>
      <c r="C51" s="244">
        <v>1960.15</v>
      </c>
      <c r="D51" s="245">
        <v>1935.7</v>
      </c>
      <c r="E51" s="245">
        <v>1900.45</v>
      </c>
      <c r="F51" s="245">
        <v>1840.75</v>
      </c>
      <c r="G51" s="245">
        <v>1805.5</v>
      </c>
      <c r="H51" s="245">
        <v>1995.4</v>
      </c>
      <c r="I51" s="245">
        <v>2030.65</v>
      </c>
      <c r="J51" s="245">
        <v>2090.3500000000004</v>
      </c>
      <c r="K51" s="244">
        <v>1970.95</v>
      </c>
      <c r="L51" s="244">
        <v>1876</v>
      </c>
      <c r="M51" s="244">
        <v>3.3117299999999998</v>
      </c>
      <c r="N51" s="1"/>
      <c r="O51" s="1"/>
    </row>
    <row r="52" spans="1:15" ht="12.75" customHeight="1">
      <c r="A52" s="30">
        <v>42</v>
      </c>
      <c r="B52" s="227" t="s">
        <v>301</v>
      </c>
      <c r="C52" s="244">
        <v>7885.55</v>
      </c>
      <c r="D52" s="245">
        <v>7905.8833333333341</v>
      </c>
      <c r="E52" s="245">
        <v>7779.7666666666682</v>
      </c>
      <c r="F52" s="245">
        <v>7673.9833333333345</v>
      </c>
      <c r="G52" s="245">
        <v>7547.8666666666686</v>
      </c>
      <c r="H52" s="245">
        <v>8011.6666666666679</v>
      </c>
      <c r="I52" s="245">
        <v>8137.7833333333347</v>
      </c>
      <c r="J52" s="245">
        <v>8243.5666666666675</v>
      </c>
      <c r="K52" s="244">
        <v>8032</v>
      </c>
      <c r="L52" s="244">
        <v>7800.1</v>
      </c>
      <c r="M52" s="244">
        <v>0.28902</v>
      </c>
      <c r="N52" s="1"/>
      <c r="O52" s="1"/>
    </row>
    <row r="53" spans="1:15" ht="12.75" customHeight="1">
      <c r="A53" s="30">
        <v>43</v>
      </c>
      <c r="B53" s="227" t="s">
        <v>60</v>
      </c>
      <c r="C53" s="244">
        <v>437.2</v>
      </c>
      <c r="D53" s="245">
        <v>437.89999999999992</v>
      </c>
      <c r="E53" s="245">
        <v>433.69999999999982</v>
      </c>
      <c r="F53" s="245">
        <v>430.19999999999987</v>
      </c>
      <c r="G53" s="245">
        <v>425.99999999999977</v>
      </c>
      <c r="H53" s="245">
        <v>441.39999999999986</v>
      </c>
      <c r="I53" s="245">
        <v>445.6</v>
      </c>
      <c r="J53" s="245">
        <v>449.09999999999991</v>
      </c>
      <c r="K53" s="244">
        <v>442.1</v>
      </c>
      <c r="L53" s="244">
        <v>434.4</v>
      </c>
      <c r="M53" s="244">
        <v>11.471819999999999</v>
      </c>
      <c r="N53" s="1"/>
      <c r="O53" s="1"/>
    </row>
    <row r="54" spans="1:15" ht="12.75" customHeight="1">
      <c r="A54" s="30">
        <v>44</v>
      </c>
      <c r="B54" s="227" t="s">
        <v>302</v>
      </c>
      <c r="C54" s="244">
        <v>384.5</v>
      </c>
      <c r="D54" s="245">
        <v>381.41666666666669</v>
      </c>
      <c r="E54" s="245">
        <v>377.08333333333337</v>
      </c>
      <c r="F54" s="245">
        <v>369.66666666666669</v>
      </c>
      <c r="G54" s="245">
        <v>365.33333333333337</v>
      </c>
      <c r="H54" s="245">
        <v>388.83333333333337</v>
      </c>
      <c r="I54" s="245">
        <v>393.16666666666674</v>
      </c>
      <c r="J54" s="245">
        <v>400.58333333333337</v>
      </c>
      <c r="K54" s="244">
        <v>385.75</v>
      </c>
      <c r="L54" s="244">
        <v>374</v>
      </c>
      <c r="M54" s="244">
        <v>0.96043000000000001</v>
      </c>
      <c r="N54" s="1"/>
      <c r="O54" s="1"/>
    </row>
    <row r="55" spans="1:15" ht="12.75" customHeight="1">
      <c r="A55" s="30">
        <v>45</v>
      </c>
      <c r="B55" s="227" t="s">
        <v>242</v>
      </c>
      <c r="C55" s="244">
        <v>4036.6</v>
      </c>
      <c r="D55" s="245">
        <v>3985.5333333333333</v>
      </c>
      <c r="E55" s="245">
        <v>3922.0666666666666</v>
      </c>
      <c r="F55" s="245">
        <v>3807.5333333333333</v>
      </c>
      <c r="G55" s="245">
        <v>3744.0666666666666</v>
      </c>
      <c r="H55" s="245">
        <v>4100.0666666666666</v>
      </c>
      <c r="I55" s="245">
        <v>4163.5333333333328</v>
      </c>
      <c r="J55" s="245">
        <v>4278.0666666666666</v>
      </c>
      <c r="K55" s="244">
        <v>4049</v>
      </c>
      <c r="L55" s="244">
        <v>3871</v>
      </c>
      <c r="M55" s="244">
        <v>2.0554000000000001</v>
      </c>
      <c r="N55" s="1"/>
      <c r="O55" s="1"/>
    </row>
    <row r="56" spans="1:15" ht="12.75" customHeight="1">
      <c r="A56" s="30">
        <v>46</v>
      </c>
      <c r="B56" s="227" t="s">
        <v>61</v>
      </c>
      <c r="C56" s="244">
        <v>928.7</v>
      </c>
      <c r="D56" s="245">
        <v>922.25</v>
      </c>
      <c r="E56" s="245">
        <v>911.55</v>
      </c>
      <c r="F56" s="245">
        <v>894.4</v>
      </c>
      <c r="G56" s="245">
        <v>883.69999999999993</v>
      </c>
      <c r="H56" s="245">
        <v>939.4</v>
      </c>
      <c r="I56" s="245">
        <v>950.1</v>
      </c>
      <c r="J56" s="245">
        <v>967.25</v>
      </c>
      <c r="K56" s="244">
        <v>932.95</v>
      </c>
      <c r="L56" s="244">
        <v>905.1</v>
      </c>
      <c r="M56" s="244">
        <v>47.644399999999997</v>
      </c>
      <c r="N56" s="1"/>
      <c r="O56" s="1"/>
    </row>
    <row r="57" spans="1:15" ht="12" customHeight="1">
      <c r="A57" s="30">
        <v>47</v>
      </c>
      <c r="B57" s="227" t="s">
        <v>303</v>
      </c>
      <c r="C57" s="244">
        <v>2697.45</v>
      </c>
      <c r="D57" s="245">
        <v>2690.3833333333332</v>
      </c>
      <c r="E57" s="245">
        <v>2662.7666666666664</v>
      </c>
      <c r="F57" s="245">
        <v>2628.083333333333</v>
      </c>
      <c r="G57" s="245">
        <v>2600.4666666666662</v>
      </c>
      <c r="H57" s="245">
        <v>2725.0666666666666</v>
      </c>
      <c r="I57" s="245">
        <v>2752.6833333333334</v>
      </c>
      <c r="J57" s="245">
        <v>2787.3666666666668</v>
      </c>
      <c r="K57" s="244">
        <v>2718</v>
      </c>
      <c r="L57" s="244">
        <v>2655.7</v>
      </c>
      <c r="M57" s="244">
        <v>0.25073000000000001</v>
      </c>
      <c r="N57" s="1"/>
      <c r="O57" s="1"/>
    </row>
    <row r="58" spans="1:15" ht="12.75" customHeight="1">
      <c r="A58" s="30">
        <v>48</v>
      </c>
      <c r="B58" s="227" t="s">
        <v>304</v>
      </c>
      <c r="C58" s="244">
        <v>534.04999999999995</v>
      </c>
      <c r="D58" s="245">
        <v>532.4</v>
      </c>
      <c r="E58" s="245">
        <v>523.15</v>
      </c>
      <c r="F58" s="245">
        <v>512.25</v>
      </c>
      <c r="G58" s="245">
        <v>503</v>
      </c>
      <c r="H58" s="245">
        <v>543.29999999999995</v>
      </c>
      <c r="I58" s="245">
        <v>552.54999999999995</v>
      </c>
      <c r="J58" s="245">
        <v>563.44999999999993</v>
      </c>
      <c r="K58" s="244">
        <v>541.65</v>
      </c>
      <c r="L58" s="244">
        <v>521.5</v>
      </c>
      <c r="M58" s="244">
        <v>4.9584900000000003</v>
      </c>
      <c r="N58" s="1"/>
      <c r="O58" s="1"/>
    </row>
    <row r="59" spans="1:15" ht="12.75" customHeight="1">
      <c r="A59" s="30">
        <v>49</v>
      </c>
      <c r="B59" s="227" t="s">
        <v>62</v>
      </c>
      <c r="C59" s="244">
        <v>3552.2</v>
      </c>
      <c r="D59" s="245">
        <v>3550.35</v>
      </c>
      <c r="E59" s="245">
        <v>3525.8999999999996</v>
      </c>
      <c r="F59" s="245">
        <v>3499.6</v>
      </c>
      <c r="G59" s="245">
        <v>3475.1499999999996</v>
      </c>
      <c r="H59" s="245">
        <v>3576.6499999999996</v>
      </c>
      <c r="I59" s="245">
        <v>3601.0999999999995</v>
      </c>
      <c r="J59" s="245">
        <v>3627.3999999999996</v>
      </c>
      <c r="K59" s="244">
        <v>3574.8</v>
      </c>
      <c r="L59" s="244">
        <v>3524.05</v>
      </c>
      <c r="M59" s="244">
        <v>1.4009100000000001</v>
      </c>
      <c r="N59" s="1"/>
      <c r="O59" s="1"/>
    </row>
    <row r="60" spans="1:15" ht="12.75" customHeight="1">
      <c r="A60" s="30">
        <v>50</v>
      </c>
      <c r="B60" s="227" t="s">
        <v>305</v>
      </c>
      <c r="C60" s="244">
        <v>1141.45</v>
      </c>
      <c r="D60" s="245">
        <v>1143.8</v>
      </c>
      <c r="E60" s="245">
        <v>1124.3999999999999</v>
      </c>
      <c r="F60" s="245">
        <v>1107.3499999999999</v>
      </c>
      <c r="G60" s="245">
        <v>1087.9499999999998</v>
      </c>
      <c r="H60" s="245">
        <v>1160.8499999999999</v>
      </c>
      <c r="I60" s="245">
        <v>1180.25</v>
      </c>
      <c r="J60" s="245">
        <v>1197.3</v>
      </c>
      <c r="K60" s="244">
        <v>1163.2</v>
      </c>
      <c r="L60" s="244">
        <v>1126.75</v>
      </c>
      <c r="M60" s="244">
        <v>0.46404000000000001</v>
      </c>
      <c r="N60" s="1"/>
      <c r="O60" s="1"/>
    </row>
    <row r="61" spans="1:15" ht="12.75" customHeight="1">
      <c r="A61" s="30">
        <v>51</v>
      </c>
      <c r="B61" s="227" t="s">
        <v>65</v>
      </c>
      <c r="C61" s="244">
        <v>6433.7</v>
      </c>
      <c r="D61" s="245">
        <v>6401.2</v>
      </c>
      <c r="E61" s="245">
        <v>6332.5</v>
      </c>
      <c r="F61" s="245">
        <v>6231.3</v>
      </c>
      <c r="G61" s="245">
        <v>6162.6</v>
      </c>
      <c r="H61" s="245">
        <v>6502.4</v>
      </c>
      <c r="I61" s="245">
        <v>6571.0999999999985</v>
      </c>
      <c r="J61" s="245">
        <v>6672.2999999999993</v>
      </c>
      <c r="K61" s="244">
        <v>6469.9</v>
      </c>
      <c r="L61" s="244">
        <v>6300</v>
      </c>
      <c r="M61" s="244">
        <v>5.3053499999999998</v>
      </c>
      <c r="N61" s="1"/>
      <c r="O61" s="1"/>
    </row>
    <row r="62" spans="1:15" ht="12.75" customHeight="1">
      <c r="A62" s="30">
        <v>52</v>
      </c>
      <c r="B62" s="227" t="s">
        <v>64</v>
      </c>
      <c r="C62" s="244">
        <v>1535</v>
      </c>
      <c r="D62" s="245">
        <v>1521.0333333333335</v>
      </c>
      <c r="E62" s="245">
        <v>1497.116666666667</v>
      </c>
      <c r="F62" s="245">
        <v>1459.2333333333336</v>
      </c>
      <c r="G62" s="245">
        <v>1435.3166666666671</v>
      </c>
      <c r="H62" s="245">
        <v>1558.916666666667</v>
      </c>
      <c r="I62" s="245">
        <v>1582.8333333333335</v>
      </c>
      <c r="J62" s="245">
        <v>1620.7166666666669</v>
      </c>
      <c r="K62" s="244">
        <v>1544.95</v>
      </c>
      <c r="L62" s="244">
        <v>1483.15</v>
      </c>
      <c r="M62" s="244">
        <v>13.29547</v>
      </c>
      <c r="N62" s="1"/>
      <c r="O62" s="1"/>
    </row>
    <row r="63" spans="1:15" ht="12.75" customHeight="1">
      <c r="A63" s="30">
        <v>53</v>
      </c>
      <c r="B63" s="227" t="s">
        <v>243</v>
      </c>
      <c r="C63" s="244">
        <v>5786.4</v>
      </c>
      <c r="D63" s="245">
        <v>5788.166666666667</v>
      </c>
      <c r="E63" s="245">
        <v>5698.2333333333336</v>
      </c>
      <c r="F63" s="245">
        <v>5610.0666666666666</v>
      </c>
      <c r="G63" s="245">
        <v>5520.1333333333332</v>
      </c>
      <c r="H63" s="245">
        <v>5876.3333333333339</v>
      </c>
      <c r="I63" s="245">
        <v>5966.2666666666664</v>
      </c>
      <c r="J63" s="245">
        <v>6054.4333333333343</v>
      </c>
      <c r="K63" s="244">
        <v>5878.1</v>
      </c>
      <c r="L63" s="244">
        <v>5700</v>
      </c>
      <c r="M63" s="244">
        <v>0.32888000000000001</v>
      </c>
      <c r="N63" s="1"/>
      <c r="O63" s="1"/>
    </row>
    <row r="64" spans="1:15" ht="12.75" customHeight="1">
      <c r="A64" s="30">
        <v>54</v>
      </c>
      <c r="B64" s="227" t="s">
        <v>306</v>
      </c>
      <c r="C64" s="244">
        <v>2710.6</v>
      </c>
      <c r="D64" s="245">
        <v>2679.6833333333329</v>
      </c>
      <c r="E64" s="245">
        <v>2624.6666666666661</v>
      </c>
      <c r="F64" s="245">
        <v>2538.7333333333331</v>
      </c>
      <c r="G64" s="245">
        <v>2483.7166666666662</v>
      </c>
      <c r="H64" s="245">
        <v>2765.6166666666659</v>
      </c>
      <c r="I64" s="245">
        <v>2820.6333333333332</v>
      </c>
      <c r="J64" s="245">
        <v>2906.5666666666657</v>
      </c>
      <c r="K64" s="244">
        <v>2734.7</v>
      </c>
      <c r="L64" s="244">
        <v>2593.75</v>
      </c>
      <c r="M64" s="244">
        <v>0.47172999999999998</v>
      </c>
      <c r="N64" s="1"/>
      <c r="O64" s="1"/>
    </row>
    <row r="65" spans="1:15" ht="12.75" customHeight="1">
      <c r="A65" s="30">
        <v>55</v>
      </c>
      <c r="B65" s="227" t="s">
        <v>66</v>
      </c>
      <c r="C65" s="244">
        <v>2088.4</v>
      </c>
      <c r="D65" s="245">
        <v>2088.3166666666671</v>
      </c>
      <c r="E65" s="245">
        <v>2059.0833333333339</v>
      </c>
      <c r="F65" s="245">
        <v>2029.7666666666669</v>
      </c>
      <c r="G65" s="245">
        <v>2000.5333333333338</v>
      </c>
      <c r="H65" s="245">
        <v>2117.6333333333341</v>
      </c>
      <c r="I65" s="245">
        <v>2146.8666666666668</v>
      </c>
      <c r="J65" s="245">
        <v>2176.1833333333343</v>
      </c>
      <c r="K65" s="244">
        <v>2117.5500000000002</v>
      </c>
      <c r="L65" s="244">
        <v>2059</v>
      </c>
      <c r="M65" s="244">
        <v>1.3309200000000001</v>
      </c>
      <c r="N65" s="1"/>
      <c r="O65" s="1"/>
    </row>
    <row r="66" spans="1:15" ht="12.75" customHeight="1">
      <c r="A66" s="30">
        <v>56</v>
      </c>
      <c r="B66" s="227" t="s">
        <v>307</v>
      </c>
      <c r="C66" s="244">
        <v>388.55</v>
      </c>
      <c r="D66" s="245">
        <v>387.15000000000003</v>
      </c>
      <c r="E66" s="245">
        <v>380.70000000000005</v>
      </c>
      <c r="F66" s="245">
        <v>372.85</v>
      </c>
      <c r="G66" s="245">
        <v>366.40000000000003</v>
      </c>
      <c r="H66" s="245">
        <v>395.00000000000006</v>
      </c>
      <c r="I66" s="245">
        <v>401.45</v>
      </c>
      <c r="J66" s="245">
        <v>409.30000000000007</v>
      </c>
      <c r="K66" s="244">
        <v>393.6</v>
      </c>
      <c r="L66" s="244">
        <v>379.3</v>
      </c>
      <c r="M66" s="244">
        <v>12.61079</v>
      </c>
      <c r="N66" s="1"/>
      <c r="O66" s="1"/>
    </row>
    <row r="67" spans="1:15" ht="12.75" customHeight="1">
      <c r="A67" s="30">
        <v>57</v>
      </c>
      <c r="B67" s="227" t="s">
        <v>67</v>
      </c>
      <c r="C67" s="244">
        <v>233.75</v>
      </c>
      <c r="D67" s="245">
        <v>231.71666666666667</v>
      </c>
      <c r="E67" s="245">
        <v>227.48333333333335</v>
      </c>
      <c r="F67" s="245">
        <v>221.21666666666667</v>
      </c>
      <c r="G67" s="245">
        <v>216.98333333333335</v>
      </c>
      <c r="H67" s="245">
        <v>237.98333333333335</v>
      </c>
      <c r="I67" s="245">
        <v>242.21666666666664</v>
      </c>
      <c r="J67" s="245">
        <v>248.48333333333335</v>
      </c>
      <c r="K67" s="244">
        <v>235.95</v>
      </c>
      <c r="L67" s="244">
        <v>225.45</v>
      </c>
      <c r="M67" s="244">
        <v>67.531989999999993</v>
      </c>
      <c r="N67" s="1"/>
      <c r="O67" s="1"/>
    </row>
    <row r="68" spans="1:15" ht="12.75" customHeight="1">
      <c r="A68" s="30">
        <v>58</v>
      </c>
      <c r="B68" s="227" t="s">
        <v>68</v>
      </c>
      <c r="C68" s="244">
        <v>177.1</v>
      </c>
      <c r="D68" s="245">
        <v>174.13333333333333</v>
      </c>
      <c r="E68" s="245">
        <v>170.06666666666666</v>
      </c>
      <c r="F68" s="245">
        <v>163.03333333333333</v>
      </c>
      <c r="G68" s="245">
        <v>158.96666666666667</v>
      </c>
      <c r="H68" s="245">
        <v>181.16666666666666</v>
      </c>
      <c r="I68" s="245">
        <v>185.23333333333332</v>
      </c>
      <c r="J68" s="245">
        <v>192.26666666666665</v>
      </c>
      <c r="K68" s="244">
        <v>178.2</v>
      </c>
      <c r="L68" s="244">
        <v>167.1</v>
      </c>
      <c r="M68" s="244">
        <v>313.20528000000002</v>
      </c>
      <c r="N68" s="1"/>
      <c r="O68" s="1"/>
    </row>
    <row r="69" spans="1:15" ht="12.75" customHeight="1">
      <c r="A69" s="30">
        <v>59</v>
      </c>
      <c r="B69" s="227" t="s">
        <v>244</v>
      </c>
      <c r="C69" s="244">
        <v>87.45</v>
      </c>
      <c r="D69" s="245">
        <v>83.716666666666669</v>
      </c>
      <c r="E69" s="245">
        <v>78.733333333333334</v>
      </c>
      <c r="F69" s="245">
        <v>70.016666666666666</v>
      </c>
      <c r="G69" s="245">
        <v>65.033333333333331</v>
      </c>
      <c r="H69" s="245">
        <v>92.433333333333337</v>
      </c>
      <c r="I69" s="245">
        <v>97.416666666666686</v>
      </c>
      <c r="J69" s="245">
        <v>106.13333333333334</v>
      </c>
      <c r="K69" s="244">
        <v>88.7</v>
      </c>
      <c r="L69" s="244">
        <v>75</v>
      </c>
      <c r="M69" s="244">
        <v>446.66926000000001</v>
      </c>
      <c r="N69" s="1"/>
      <c r="O69" s="1"/>
    </row>
    <row r="70" spans="1:15" ht="12.75" customHeight="1">
      <c r="A70" s="30">
        <v>60</v>
      </c>
      <c r="B70" s="227" t="s">
        <v>308</v>
      </c>
      <c r="C70" s="244">
        <v>29.4</v>
      </c>
      <c r="D70" s="245">
        <v>28.3</v>
      </c>
      <c r="E70" s="245">
        <v>26.6</v>
      </c>
      <c r="F70" s="245">
        <v>23.8</v>
      </c>
      <c r="G70" s="245">
        <v>22.1</v>
      </c>
      <c r="H70" s="245">
        <v>31.1</v>
      </c>
      <c r="I70" s="245">
        <v>32.799999999999997</v>
      </c>
      <c r="J70" s="245">
        <v>35.6</v>
      </c>
      <c r="K70" s="244">
        <v>30</v>
      </c>
      <c r="L70" s="244">
        <v>25.5</v>
      </c>
      <c r="M70" s="244">
        <v>1269.5180600000001</v>
      </c>
      <c r="N70" s="1"/>
      <c r="O70" s="1"/>
    </row>
    <row r="71" spans="1:15" ht="12.75" customHeight="1">
      <c r="A71" s="30">
        <v>61</v>
      </c>
      <c r="B71" s="227" t="s">
        <v>69</v>
      </c>
      <c r="C71" s="244">
        <v>1622.9</v>
      </c>
      <c r="D71" s="245">
        <v>1624.3333333333333</v>
      </c>
      <c r="E71" s="245">
        <v>1610.4166666666665</v>
      </c>
      <c r="F71" s="245">
        <v>1597.9333333333332</v>
      </c>
      <c r="G71" s="245">
        <v>1584.0166666666664</v>
      </c>
      <c r="H71" s="245">
        <v>1636.8166666666666</v>
      </c>
      <c r="I71" s="245">
        <v>1650.7333333333331</v>
      </c>
      <c r="J71" s="245">
        <v>1663.2166666666667</v>
      </c>
      <c r="K71" s="244">
        <v>1638.25</v>
      </c>
      <c r="L71" s="244">
        <v>1611.85</v>
      </c>
      <c r="M71" s="244">
        <v>2.3704999999999998</v>
      </c>
      <c r="N71" s="1"/>
      <c r="O71" s="1"/>
    </row>
    <row r="72" spans="1:15" ht="12.75" customHeight="1">
      <c r="A72" s="30">
        <v>62</v>
      </c>
      <c r="B72" s="227" t="s">
        <v>309</v>
      </c>
      <c r="C72" s="244">
        <v>4812.7</v>
      </c>
      <c r="D72" s="245">
        <v>4782.5666666666666</v>
      </c>
      <c r="E72" s="245">
        <v>4705.1333333333332</v>
      </c>
      <c r="F72" s="245">
        <v>4597.5666666666666</v>
      </c>
      <c r="G72" s="245">
        <v>4520.1333333333332</v>
      </c>
      <c r="H72" s="245">
        <v>4890.1333333333332</v>
      </c>
      <c r="I72" s="245">
        <v>4967.5666666666657</v>
      </c>
      <c r="J72" s="245">
        <v>5075.1333333333332</v>
      </c>
      <c r="K72" s="244">
        <v>4860</v>
      </c>
      <c r="L72" s="244">
        <v>4675</v>
      </c>
      <c r="M72" s="244">
        <v>0.14555999999999999</v>
      </c>
      <c r="N72" s="1"/>
      <c r="O72" s="1"/>
    </row>
    <row r="73" spans="1:15" ht="12.75" customHeight="1">
      <c r="A73" s="30">
        <v>63</v>
      </c>
      <c r="B73" s="227" t="s">
        <v>72</v>
      </c>
      <c r="C73" s="244">
        <v>585.4</v>
      </c>
      <c r="D73" s="245">
        <v>580.63333333333333</v>
      </c>
      <c r="E73" s="245">
        <v>573.86666666666667</v>
      </c>
      <c r="F73" s="245">
        <v>562.33333333333337</v>
      </c>
      <c r="G73" s="245">
        <v>555.56666666666672</v>
      </c>
      <c r="H73" s="245">
        <v>592.16666666666663</v>
      </c>
      <c r="I73" s="245">
        <v>598.93333333333328</v>
      </c>
      <c r="J73" s="245">
        <v>610.46666666666658</v>
      </c>
      <c r="K73" s="244">
        <v>587.4</v>
      </c>
      <c r="L73" s="244">
        <v>569.1</v>
      </c>
      <c r="M73" s="244">
        <v>4.62317</v>
      </c>
      <c r="N73" s="1"/>
      <c r="O73" s="1"/>
    </row>
    <row r="74" spans="1:15" ht="12.75" customHeight="1">
      <c r="A74" s="30">
        <v>64</v>
      </c>
      <c r="B74" s="227" t="s">
        <v>310</v>
      </c>
      <c r="C74" s="244">
        <v>908</v>
      </c>
      <c r="D74" s="245">
        <v>874.13333333333333</v>
      </c>
      <c r="E74" s="245">
        <v>831.26666666666665</v>
      </c>
      <c r="F74" s="245">
        <v>754.5333333333333</v>
      </c>
      <c r="G74" s="245">
        <v>711.66666666666663</v>
      </c>
      <c r="H74" s="245">
        <v>950.86666666666667</v>
      </c>
      <c r="I74" s="245">
        <v>993.73333333333323</v>
      </c>
      <c r="J74" s="245">
        <v>1070.4666666666667</v>
      </c>
      <c r="K74" s="244">
        <v>917</v>
      </c>
      <c r="L74" s="244">
        <v>797.4</v>
      </c>
      <c r="M74" s="244">
        <v>18.359680000000001</v>
      </c>
      <c r="N74" s="1"/>
      <c r="O74" s="1"/>
    </row>
    <row r="75" spans="1:15" ht="12.75" customHeight="1">
      <c r="A75" s="30">
        <v>65</v>
      </c>
      <c r="B75" s="227" t="s">
        <v>71</v>
      </c>
      <c r="C75" s="244">
        <v>99.25</v>
      </c>
      <c r="D75" s="245">
        <v>97.916666666666671</v>
      </c>
      <c r="E75" s="245">
        <v>95.983333333333348</v>
      </c>
      <c r="F75" s="245">
        <v>92.716666666666683</v>
      </c>
      <c r="G75" s="245">
        <v>90.78333333333336</v>
      </c>
      <c r="H75" s="245">
        <v>101.18333333333334</v>
      </c>
      <c r="I75" s="245">
        <v>103.11666666666665</v>
      </c>
      <c r="J75" s="245">
        <v>106.38333333333333</v>
      </c>
      <c r="K75" s="244">
        <v>99.85</v>
      </c>
      <c r="L75" s="244">
        <v>94.65</v>
      </c>
      <c r="M75" s="244">
        <v>120.96095</v>
      </c>
      <c r="N75" s="1"/>
      <c r="O75" s="1"/>
    </row>
    <row r="76" spans="1:15" ht="12.75" customHeight="1">
      <c r="A76" s="30">
        <v>66</v>
      </c>
      <c r="B76" s="227" t="s">
        <v>73</v>
      </c>
      <c r="C76" s="244">
        <v>875.8</v>
      </c>
      <c r="D76" s="245">
        <v>863.31666666666661</v>
      </c>
      <c r="E76" s="245">
        <v>845.73333333333323</v>
      </c>
      <c r="F76" s="245">
        <v>815.66666666666663</v>
      </c>
      <c r="G76" s="245">
        <v>798.08333333333326</v>
      </c>
      <c r="H76" s="245">
        <v>893.38333333333321</v>
      </c>
      <c r="I76" s="245">
        <v>910.9666666666667</v>
      </c>
      <c r="J76" s="245">
        <v>941.03333333333319</v>
      </c>
      <c r="K76" s="244">
        <v>880.9</v>
      </c>
      <c r="L76" s="244">
        <v>833.25</v>
      </c>
      <c r="M76" s="244">
        <v>13.006489999999999</v>
      </c>
      <c r="N76" s="1"/>
      <c r="O76" s="1"/>
    </row>
    <row r="77" spans="1:15" ht="12.75" customHeight="1">
      <c r="A77" s="30">
        <v>67</v>
      </c>
      <c r="B77" s="227" t="s">
        <v>76</v>
      </c>
      <c r="C77" s="244">
        <v>76.849999999999994</v>
      </c>
      <c r="D77" s="245">
        <v>75.833333333333329</v>
      </c>
      <c r="E77" s="245">
        <v>74.11666666666666</v>
      </c>
      <c r="F77" s="245">
        <v>71.383333333333326</v>
      </c>
      <c r="G77" s="245">
        <v>69.666666666666657</v>
      </c>
      <c r="H77" s="245">
        <v>78.566666666666663</v>
      </c>
      <c r="I77" s="245">
        <v>80.283333333333331</v>
      </c>
      <c r="J77" s="245">
        <v>83.016666666666666</v>
      </c>
      <c r="K77" s="244">
        <v>77.55</v>
      </c>
      <c r="L77" s="244">
        <v>73.099999999999994</v>
      </c>
      <c r="M77" s="244">
        <v>287.43927000000002</v>
      </c>
      <c r="N77" s="1"/>
      <c r="O77" s="1"/>
    </row>
    <row r="78" spans="1:15" ht="12.75" customHeight="1">
      <c r="A78" s="30">
        <v>68</v>
      </c>
      <c r="B78" s="227" t="s">
        <v>80</v>
      </c>
      <c r="C78" s="244">
        <v>325.10000000000002</v>
      </c>
      <c r="D78" s="245">
        <v>325.21666666666664</v>
      </c>
      <c r="E78" s="245">
        <v>322.0333333333333</v>
      </c>
      <c r="F78" s="245">
        <v>318.96666666666664</v>
      </c>
      <c r="G78" s="245">
        <v>315.7833333333333</v>
      </c>
      <c r="H78" s="245">
        <v>328.2833333333333</v>
      </c>
      <c r="I78" s="245">
        <v>331.46666666666658</v>
      </c>
      <c r="J78" s="245">
        <v>334.5333333333333</v>
      </c>
      <c r="K78" s="244">
        <v>328.4</v>
      </c>
      <c r="L78" s="244">
        <v>322.14999999999998</v>
      </c>
      <c r="M78" s="244">
        <v>16.887810000000002</v>
      </c>
      <c r="N78" s="1"/>
      <c r="O78" s="1"/>
    </row>
    <row r="79" spans="1:15" ht="12.75" customHeight="1">
      <c r="A79" s="30">
        <v>69</v>
      </c>
      <c r="B79" s="227" t="s">
        <v>859</v>
      </c>
      <c r="C79" s="244">
        <v>9792.25</v>
      </c>
      <c r="D79" s="245">
        <v>9718.0833333333339</v>
      </c>
      <c r="E79" s="245">
        <v>9618.7666666666682</v>
      </c>
      <c r="F79" s="245">
        <v>9445.2833333333347</v>
      </c>
      <c r="G79" s="245">
        <v>9345.966666666669</v>
      </c>
      <c r="H79" s="245">
        <v>9891.5666666666675</v>
      </c>
      <c r="I79" s="245">
        <v>9990.8833333333332</v>
      </c>
      <c r="J79" s="245">
        <v>10164.366666666667</v>
      </c>
      <c r="K79" s="244">
        <v>9817.4</v>
      </c>
      <c r="L79" s="244">
        <v>9544.6</v>
      </c>
      <c r="M79" s="244">
        <v>6.3499999999999997E-3</v>
      </c>
      <c r="N79" s="1"/>
      <c r="O79" s="1"/>
    </row>
    <row r="80" spans="1:15" ht="12.75" customHeight="1">
      <c r="A80" s="30">
        <v>70</v>
      </c>
      <c r="B80" s="227" t="s">
        <v>75</v>
      </c>
      <c r="C80" s="244">
        <v>811</v>
      </c>
      <c r="D80" s="245">
        <v>809.11666666666667</v>
      </c>
      <c r="E80" s="245">
        <v>803.0333333333333</v>
      </c>
      <c r="F80" s="245">
        <v>795.06666666666661</v>
      </c>
      <c r="G80" s="245">
        <v>788.98333333333323</v>
      </c>
      <c r="H80" s="245">
        <v>817.08333333333337</v>
      </c>
      <c r="I80" s="245">
        <v>823.16666666666663</v>
      </c>
      <c r="J80" s="245">
        <v>831.13333333333344</v>
      </c>
      <c r="K80" s="244">
        <v>815.2</v>
      </c>
      <c r="L80" s="244">
        <v>801.15</v>
      </c>
      <c r="M80" s="244">
        <v>60.232059999999997</v>
      </c>
      <c r="N80" s="1"/>
      <c r="O80" s="1"/>
    </row>
    <row r="81" spans="1:15" ht="12.75" customHeight="1">
      <c r="A81" s="30">
        <v>71</v>
      </c>
      <c r="B81" s="227" t="s">
        <v>77</v>
      </c>
      <c r="C81" s="244">
        <v>265.2</v>
      </c>
      <c r="D81" s="245">
        <v>266.3</v>
      </c>
      <c r="E81" s="245">
        <v>262.3</v>
      </c>
      <c r="F81" s="245">
        <v>259.39999999999998</v>
      </c>
      <c r="G81" s="245">
        <v>255.39999999999998</v>
      </c>
      <c r="H81" s="245">
        <v>269.20000000000005</v>
      </c>
      <c r="I81" s="245">
        <v>273.20000000000005</v>
      </c>
      <c r="J81" s="245">
        <v>276.10000000000008</v>
      </c>
      <c r="K81" s="244">
        <v>270.3</v>
      </c>
      <c r="L81" s="244">
        <v>263.39999999999998</v>
      </c>
      <c r="M81" s="244">
        <v>23.700019999999999</v>
      </c>
      <c r="N81" s="1"/>
      <c r="O81" s="1"/>
    </row>
    <row r="82" spans="1:15" ht="12.75" customHeight="1">
      <c r="A82" s="30">
        <v>72</v>
      </c>
      <c r="B82" s="227" t="s">
        <v>311</v>
      </c>
      <c r="C82" s="244">
        <v>982.6</v>
      </c>
      <c r="D82" s="245">
        <v>979.29999999999984</v>
      </c>
      <c r="E82" s="245">
        <v>950.59999999999968</v>
      </c>
      <c r="F82" s="245">
        <v>918.5999999999998</v>
      </c>
      <c r="G82" s="245">
        <v>889.89999999999964</v>
      </c>
      <c r="H82" s="245">
        <v>1011.2999999999997</v>
      </c>
      <c r="I82" s="245">
        <v>1039.9999999999998</v>
      </c>
      <c r="J82" s="245">
        <v>1071.9999999999998</v>
      </c>
      <c r="K82" s="244">
        <v>1008</v>
      </c>
      <c r="L82" s="244">
        <v>947.3</v>
      </c>
      <c r="M82" s="244">
        <v>1.01328</v>
      </c>
      <c r="N82" s="1"/>
      <c r="O82" s="1"/>
    </row>
    <row r="83" spans="1:15" ht="12.75" customHeight="1">
      <c r="A83" s="30">
        <v>73</v>
      </c>
      <c r="B83" s="227" t="s">
        <v>312</v>
      </c>
      <c r="C83" s="244">
        <v>291.64999999999998</v>
      </c>
      <c r="D83" s="245">
        <v>287.46666666666664</v>
      </c>
      <c r="E83" s="245">
        <v>281.93333333333328</v>
      </c>
      <c r="F83" s="245">
        <v>272.21666666666664</v>
      </c>
      <c r="G83" s="245">
        <v>266.68333333333328</v>
      </c>
      <c r="H83" s="245">
        <v>297.18333333333328</v>
      </c>
      <c r="I83" s="245">
        <v>302.7166666666667</v>
      </c>
      <c r="J83" s="245">
        <v>312.43333333333328</v>
      </c>
      <c r="K83" s="244">
        <v>293</v>
      </c>
      <c r="L83" s="244">
        <v>277.75</v>
      </c>
      <c r="M83" s="244">
        <v>17.030650000000001</v>
      </c>
      <c r="N83" s="1"/>
      <c r="O83" s="1"/>
    </row>
    <row r="84" spans="1:15" ht="12.75" customHeight="1">
      <c r="A84" s="30">
        <v>74</v>
      </c>
      <c r="B84" s="227" t="s">
        <v>313</v>
      </c>
      <c r="C84" s="244">
        <v>7406.65</v>
      </c>
      <c r="D84" s="245">
        <v>7383.8666666666659</v>
      </c>
      <c r="E84" s="245">
        <v>7317.7333333333318</v>
      </c>
      <c r="F84" s="245">
        <v>7228.8166666666657</v>
      </c>
      <c r="G84" s="245">
        <v>7162.6833333333316</v>
      </c>
      <c r="H84" s="245">
        <v>7472.7833333333319</v>
      </c>
      <c r="I84" s="245">
        <v>7538.9166666666652</v>
      </c>
      <c r="J84" s="245">
        <v>7627.8333333333321</v>
      </c>
      <c r="K84" s="244">
        <v>7450</v>
      </c>
      <c r="L84" s="244">
        <v>7294.95</v>
      </c>
      <c r="M84" s="244">
        <v>0.2107</v>
      </c>
      <c r="N84" s="1"/>
      <c r="O84" s="1"/>
    </row>
    <row r="85" spans="1:15" ht="12.75" customHeight="1">
      <c r="A85" s="30">
        <v>75</v>
      </c>
      <c r="B85" s="227" t="s">
        <v>314</v>
      </c>
      <c r="C85" s="244">
        <v>1191.6500000000001</v>
      </c>
      <c r="D85" s="245">
        <v>1187.25</v>
      </c>
      <c r="E85" s="245">
        <v>1171.4000000000001</v>
      </c>
      <c r="F85" s="245">
        <v>1151.1500000000001</v>
      </c>
      <c r="G85" s="245">
        <v>1135.3000000000002</v>
      </c>
      <c r="H85" s="245">
        <v>1207.5</v>
      </c>
      <c r="I85" s="245">
        <v>1223.3499999999999</v>
      </c>
      <c r="J85" s="245">
        <v>1243.5999999999999</v>
      </c>
      <c r="K85" s="244">
        <v>1203.0999999999999</v>
      </c>
      <c r="L85" s="244">
        <v>1167</v>
      </c>
      <c r="M85" s="244">
        <v>0.51049</v>
      </c>
      <c r="N85" s="1"/>
      <c r="O85" s="1"/>
    </row>
    <row r="86" spans="1:15" ht="12.75" customHeight="1">
      <c r="A86" s="30">
        <v>76</v>
      </c>
      <c r="B86" s="227" t="s">
        <v>245</v>
      </c>
      <c r="C86" s="244">
        <v>912.15</v>
      </c>
      <c r="D86" s="245">
        <v>907.2166666666667</v>
      </c>
      <c r="E86" s="245">
        <v>897.43333333333339</v>
      </c>
      <c r="F86" s="245">
        <v>882.7166666666667</v>
      </c>
      <c r="G86" s="245">
        <v>872.93333333333339</v>
      </c>
      <c r="H86" s="245">
        <v>921.93333333333339</v>
      </c>
      <c r="I86" s="245">
        <v>931.7166666666667</v>
      </c>
      <c r="J86" s="245">
        <v>946.43333333333339</v>
      </c>
      <c r="K86" s="244">
        <v>917</v>
      </c>
      <c r="L86" s="244">
        <v>892.5</v>
      </c>
      <c r="M86" s="244">
        <v>0.25785000000000002</v>
      </c>
      <c r="N86" s="1"/>
      <c r="O86" s="1"/>
    </row>
    <row r="87" spans="1:15" ht="12.75" customHeight="1">
      <c r="A87" s="30">
        <v>77</v>
      </c>
      <c r="B87" s="227" t="s">
        <v>816</v>
      </c>
      <c r="C87" s="244">
        <v>507.75</v>
      </c>
      <c r="D87" s="245">
        <v>495.7833333333333</v>
      </c>
      <c r="E87" s="245">
        <v>479.11666666666656</v>
      </c>
      <c r="F87" s="245">
        <v>450.48333333333323</v>
      </c>
      <c r="G87" s="245">
        <v>433.81666666666649</v>
      </c>
      <c r="H87" s="245">
        <v>524.41666666666663</v>
      </c>
      <c r="I87" s="245">
        <v>541.08333333333337</v>
      </c>
      <c r="J87" s="245">
        <v>569.7166666666667</v>
      </c>
      <c r="K87" s="244">
        <v>512.45000000000005</v>
      </c>
      <c r="L87" s="244">
        <v>467.15</v>
      </c>
      <c r="M87" s="244">
        <v>3.5874000000000001</v>
      </c>
      <c r="N87" s="1"/>
      <c r="O87" s="1"/>
    </row>
    <row r="88" spans="1:15" ht="12.75" customHeight="1">
      <c r="A88" s="30">
        <v>78</v>
      </c>
      <c r="B88" s="227" t="s">
        <v>78</v>
      </c>
      <c r="C88" s="244">
        <v>17281.150000000001</v>
      </c>
      <c r="D88" s="245">
        <v>17077.25</v>
      </c>
      <c r="E88" s="245">
        <v>16821.5</v>
      </c>
      <c r="F88" s="245">
        <v>16361.849999999999</v>
      </c>
      <c r="G88" s="245">
        <v>16106.099999999999</v>
      </c>
      <c r="H88" s="245">
        <v>17536.900000000001</v>
      </c>
      <c r="I88" s="245">
        <v>17792.650000000001</v>
      </c>
      <c r="J88" s="245">
        <v>18252.300000000003</v>
      </c>
      <c r="K88" s="244">
        <v>17333</v>
      </c>
      <c r="L88" s="244">
        <v>16617.599999999999</v>
      </c>
      <c r="M88" s="244">
        <v>0.33905000000000002</v>
      </c>
      <c r="N88" s="1"/>
      <c r="O88" s="1"/>
    </row>
    <row r="89" spans="1:15" ht="12.75" customHeight="1">
      <c r="A89" s="30">
        <v>79</v>
      </c>
      <c r="B89" s="227" t="s">
        <v>315</v>
      </c>
      <c r="C89" s="244">
        <v>472.25</v>
      </c>
      <c r="D89" s="245">
        <v>473.33333333333331</v>
      </c>
      <c r="E89" s="245">
        <v>465.71666666666664</v>
      </c>
      <c r="F89" s="245">
        <v>459.18333333333334</v>
      </c>
      <c r="G89" s="245">
        <v>451.56666666666666</v>
      </c>
      <c r="H89" s="245">
        <v>479.86666666666662</v>
      </c>
      <c r="I89" s="245">
        <v>487.48333333333329</v>
      </c>
      <c r="J89" s="245">
        <v>494.01666666666659</v>
      </c>
      <c r="K89" s="244">
        <v>480.95</v>
      </c>
      <c r="L89" s="244">
        <v>466.8</v>
      </c>
      <c r="M89" s="244">
        <v>3.3396300000000001</v>
      </c>
      <c r="N89" s="1"/>
      <c r="O89" s="1"/>
    </row>
    <row r="90" spans="1:15" ht="12.75" customHeight="1">
      <c r="A90" s="30">
        <v>80</v>
      </c>
      <c r="B90" s="227" t="s">
        <v>817</v>
      </c>
      <c r="C90" s="244">
        <v>30</v>
      </c>
      <c r="D90" s="245">
        <v>29.400000000000002</v>
      </c>
      <c r="E90" s="245">
        <v>27.800000000000004</v>
      </c>
      <c r="F90" s="245">
        <v>25.6</v>
      </c>
      <c r="G90" s="245">
        <v>24.000000000000004</v>
      </c>
      <c r="H90" s="245">
        <v>31.600000000000005</v>
      </c>
      <c r="I90" s="245">
        <v>33.200000000000003</v>
      </c>
      <c r="J90" s="245">
        <v>35.400000000000006</v>
      </c>
      <c r="K90" s="244">
        <v>31</v>
      </c>
      <c r="L90" s="244">
        <v>27.2</v>
      </c>
      <c r="M90" s="244">
        <v>485.04626000000002</v>
      </c>
      <c r="N90" s="1"/>
      <c r="O90" s="1"/>
    </row>
    <row r="91" spans="1:15" ht="12.75" customHeight="1">
      <c r="A91" s="30">
        <v>81</v>
      </c>
      <c r="B91" s="227" t="s">
        <v>81</v>
      </c>
      <c r="C91" s="244">
        <v>4375.3500000000004</v>
      </c>
      <c r="D91" s="245">
        <v>4363.0166666666664</v>
      </c>
      <c r="E91" s="245">
        <v>4326.1333333333332</v>
      </c>
      <c r="F91" s="245">
        <v>4276.916666666667</v>
      </c>
      <c r="G91" s="245">
        <v>4240.0333333333338</v>
      </c>
      <c r="H91" s="245">
        <v>4412.2333333333327</v>
      </c>
      <c r="I91" s="245">
        <v>4449.1166666666659</v>
      </c>
      <c r="J91" s="245">
        <v>4498.3333333333321</v>
      </c>
      <c r="K91" s="244">
        <v>4399.8999999999996</v>
      </c>
      <c r="L91" s="244">
        <v>4313.8</v>
      </c>
      <c r="M91" s="244">
        <v>1.66686</v>
      </c>
      <c r="N91" s="1"/>
      <c r="O91" s="1"/>
    </row>
    <row r="92" spans="1:15" ht="12.75" customHeight="1">
      <c r="A92" s="30">
        <v>82</v>
      </c>
      <c r="B92" s="227" t="s">
        <v>818</v>
      </c>
      <c r="C92" s="244">
        <v>1098.5</v>
      </c>
      <c r="D92" s="245">
        <v>1094.3166666666666</v>
      </c>
      <c r="E92" s="245">
        <v>1084.6333333333332</v>
      </c>
      <c r="F92" s="245">
        <v>1070.7666666666667</v>
      </c>
      <c r="G92" s="245">
        <v>1061.0833333333333</v>
      </c>
      <c r="H92" s="245">
        <v>1108.1833333333332</v>
      </c>
      <c r="I92" s="245">
        <v>1117.8666666666666</v>
      </c>
      <c r="J92" s="245">
        <v>1131.7333333333331</v>
      </c>
      <c r="K92" s="244">
        <v>1104</v>
      </c>
      <c r="L92" s="244">
        <v>1080.45</v>
      </c>
      <c r="M92" s="244">
        <v>0.37036000000000002</v>
      </c>
      <c r="N92" s="1"/>
      <c r="O92" s="1"/>
    </row>
    <row r="93" spans="1:15" ht="12.75" customHeight="1">
      <c r="A93" s="30">
        <v>83</v>
      </c>
      <c r="B93" s="227" t="s">
        <v>316</v>
      </c>
      <c r="C93" s="244">
        <v>517.9</v>
      </c>
      <c r="D93" s="245">
        <v>509.9666666666667</v>
      </c>
      <c r="E93" s="245">
        <v>501.43333333333339</v>
      </c>
      <c r="F93" s="245">
        <v>484.9666666666667</v>
      </c>
      <c r="G93" s="245">
        <v>476.43333333333339</v>
      </c>
      <c r="H93" s="245">
        <v>526.43333333333339</v>
      </c>
      <c r="I93" s="245">
        <v>534.9666666666667</v>
      </c>
      <c r="J93" s="245">
        <v>551.43333333333339</v>
      </c>
      <c r="K93" s="244">
        <v>518.5</v>
      </c>
      <c r="L93" s="244">
        <v>493.5</v>
      </c>
      <c r="M93" s="244">
        <v>0.91712000000000005</v>
      </c>
      <c r="N93" s="1"/>
      <c r="O93" s="1"/>
    </row>
    <row r="94" spans="1:15" ht="12.75" customHeight="1">
      <c r="A94" s="30">
        <v>84</v>
      </c>
      <c r="B94" s="227" t="s">
        <v>246</v>
      </c>
      <c r="C94" s="244">
        <v>76.900000000000006</v>
      </c>
      <c r="D94" s="245">
        <v>76.283333333333331</v>
      </c>
      <c r="E94" s="245">
        <v>74.766666666666666</v>
      </c>
      <c r="F94" s="245">
        <v>72.63333333333334</v>
      </c>
      <c r="G94" s="245">
        <v>71.116666666666674</v>
      </c>
      <c r="H94" s="245">
        <v>78.416666666666657</v>
      </c>
      <c r="I94" s="245">
        <v>79.933333333333309</v>
      </c>
      <c r="J94" s="245">
        <v>82.066666666666649</v>
      </c>
      <c r="K94" s="244">
        <v>77.8</v>
      </c>
      <c r="L94" s="244">
        <v>74.150000000000006</v>
      </c>
      <c r="M94" s="244">
        <v>14.934290000000001</v>
      </c>
      <c r="N94" s="1"/>
      <c r="O94" s="1"/>
    </row>
    <row r="95" spans="1:15" ht="12.75" customHeight="1">
      <c r="A95" s="30">
        <v>85</v>
      </c>
      <c r="B95" s="227" t="s">
        <v>775</v>
      </c>
      <c r="C95" s="244">
        <v>256.60000000000002</v>
      </c>
      <c r="D95" s="245">
        <v>254.0333333333333</v>
      </c>
      <c r="E95" s="245">
        <v>250.11666666666662</v>
      </c>
      <c r="F95" s="245">
        <v>243.63333333333333</v>
      </c>
      <c r="G95" s="245">
        <v>239.71666666666664</v>
      </c>
      <c r="H95" s="245">
        <v>260.51666666666659</v>
      </c>
      <c r="I95" s="245">
        <v>264.43333333333328</v>
      </c>
      <c r="J95" s="245">
        <v>270.91666666666657</v>
      </c>
      <c r="K95" s="244">
        <v>257.95</v>
      </c>
      <c r="L95" s="244">
        <v>247.55</v>
      </c>
      <c r="M95" s="244">
        <v>9.0420999999999996</v>
      </c>
      <c r="N95" s="1"/>
      <c r="O95" s="1"/>
    </row>
    <row r="96" spans="1:15" ht="12.75" customHeight="1">
      <c r="A96" s="30">
        <v>86</v>
      </c>
      <c r="B96" s="227" t="s">
        <v>317</v>
      </c>
      <c r="C96" s="244">
        <v>2775.9</v>
      </c>
      <c r="D96" s="245">
        <v>2779.4500000000003</v>
      </c>
      <c r="E96" s="245">
        <v>2751.4500000000007</v>
      </c>
      <c r="F96" s="245">
        <v>2727.0000000000005</v>
      </c>
      <c r="G96" s="245">
        <v>2699.0000000000009</v>
      </c>
      <c r="H96" s="245">
        <v>2803.9000000000005</v>
      </c>
      <c r="I96" s="245">
        <v>2831.8999999999996</v>
      </c>
      <c r="J96" s="245">
        <v>2856.3500000000004</v>
      </c>
      <c r="K96" s="244">
        <v>2807.45</v>
      </c>
      <c r="L96" s="244">
        <v>2755</v>
      </c>
      <c r="M96" s="244">
        <v>0.11781</v>
      </c>
      <c r="N96" s="1"/>
      <c r="O96" s="1"/>
    </row>
    <row r="97" spans="1:15" ht="12.75" customHeight="1">
      <c r="A97" s="30">
        <v>87</v>
      </c>
      <c r="B97" s="227" t="s">
        <v>318</v>
      </c>
      <c r="C97" s="244">
        <v>237.7</v>
      </c>
      <c r="D97" s="245">
        <v>234.56666666666669</v>
      </c>
      <c r="E97" s="245">
        <v>226.68333333333339</v>
      </c>
      <c r="F97" s="245">
        <v>215.66666666666671</v>
      </c>
      <c r="G97" s="245">
        <v>207.78333333333342</v>
      </c>
      <c r="H97" s="245">
        <v>245.58333333333337</v>
      </c>
      <c r="I97" s="245">
        <v>253.46666666666664</v>
      </c>
      <c r="J97" s="245">
        <v>264.48333333333335</v>
      </c>
      <c r="K97" s="244">
        <v>242.45</v>
      </c>
      <c r="L97" s="244">
        <v>223.55</v>
      </c>
      <c r="M97" s="244">
        <v>7.7751799999999998</v>
      </c>
      <c r="N97" s="1"/>
      <c r="O97" s="1"/>
    </row>
    <row r="98" spans="1:15" ht="12.75" customHeight="1">
      <c r="A98" s="30">
        <v>88</v>
      </c>
      <c r="B98" s="227" t="s">
        <v>860</v>
      </c>
      <c r="C98" s="244">
        <v>405.45</v>
      </c>
      <c r="D98" s="245">
        <v>399.40000000000003</v>
      </c>
      <c r="E98" s="245">
        <v>390.10000000000008</v>
      </c>
      <c r="F98" s="245">
        <v>374.75000000000006</v>
      </c>
      <c r="G98" s="245">
        <v>365.4500000000001</v>
      </c>
      <c r="H98" s="245">
        <v>414.75000000000006</v>
      </c>
      <c r="I98" s="245">
        <v>424.05</v>
      </c>
      <c r="J98" s="245">
        <v>439.40000000000003</v>
      </c>
      <c r="K98" s="244">
        <v>408.7</v>
      </c>
      <c r="L98" s="244">
        <v>384.05</v>
      </c>
      <c r="M98" s="244">
        <v>4.5376899999999996</v>
      </c>
      <c r="N98" s="1"/>
      <c r="O98" s="1"/>
    </row>
    <row r="99" spans="1:15" ht="12.75" customHeight="1">
      <c r="A99" s="30">
        <v>89</v>
      </c>
      <c r="B99" s="227" t="s">
        <v>319</v>
      </c>
      <c r="C99" s="244">
        <v>519.70000000000005</v>
      </c>
      <c r="D99" s="245">
        <v>514.85</v>
      </c>
      <c r="E99" s="245">
        <v>494.70000000000005</v>
      </c>
      <c r="F99" s="245">
        <v>469.70000000000005</v>
      </c>
      <c r="G99" s="245">
        <v>449.55000000000007</v>
      </c>
      <c r="H99" s="245">
        <v>539.85</v>
      </c>
      <c r="I99" s="245">
        <v>559.99999999999989</v>
      </c>
      <c r="J99" s="245">
        <v>585</v>
      </c>
      <c r="K99" s="244">
        <v>535</v>
      </c>
      <c r="L99" s="244">
        <v>489.85</v>
      </c>
      <c r="M99" s="244">
        <v>11.69514</v>
      </c>
      <c r="N99" s="1"/>
      <c r="O99" s="1"/>
    </row>
    <row r="100" spans="1:15" ht="12.75" customHeight="1">
      <c r="A100" s="30">
        <v>90</v>
      </c>
      <c r="B100" s="227" t="s">
        <v>82</v>
      </c>
      <c r="C100" s="244">
        <v>304.60000000000002</v>
      </c>
      <c r="D100" s="245">
        <v>300.08333333333331</v>
      </c>
      <c r="E100" s="245">
        <v>292.41666666666663</v>
      </c>
      <c r="F100" s="245">
        <v>280.23333333333329</v>
      </c>
      <c r="G100" s="245">
        <v>272.56666666666661</v>
      </c>
      <c r="H100" s="245">
        <v>312.26666666666665</v>
      </c>
      <c r="I100" s="245">
        <v>319.93333333333328</v>
      </c>
      <c r="J100" s="245">
        <v>332.11666666666667</v>
      </c>
      <c r="K100" s="244">
        <v>307.75</v>
      </c>
      <c r="L100" s="244">
        <v>287.89999999999998</v>
      </c>
      <c r="M100" s="244">
        <v>119.57127</v>
      </c>
      <c r="N100" s="1"/>
      <c r="O100" s="1"/>
    </row>
    <row r="101" spans="1:15" ht="12.75" customHeight="1">
      <c r="A101" s="30">
        <v>91</v>
      </c>
      <c r="B101" s="227" t="s">
        <v>320</v>
      </c>
      <c r="C101" s="244">
        <v>705</v>
      </c>
      <c r="D101" s="245">
        <v>705.55000000000007</v>
      </c>
      <c r="E101" s="245">
        <v>696.10000000000014</v>
      </c>
      <c r="F101" s="245">
        <v>687.2</v>
      </c>
      <c r="G101" s="245">
        <v>677.75000000000011</v>
      </c>
      <c r="H101" s="245">
        <v>714.45000000000016</v>
      </c>
      <c r="I101" s="245">
        <v>723.9000000000002</v>
      </c>
      <c r="J101" s="245">
        <v>732.80000000000018</v>
      </c>
      <c r="K101" s="244">
        <v>715</v>
      </c>
      <c r="L101" s="244">
        <v>696.65</v>
      </c>
      <c r="M101" s="244">
        <v>0.33117999999999997</v>
      </c>
      <c r="N101" s="1"/>
      <c r="O101" s="1"/>
    </row>
    <row r="102" spans="1:15" ht="12.75" customHeight="1">
      <c r="A102" s="30">
        <v>92</v>
      </c>
      <c r="B102" s="227" t="s">
        <v>321</v>
      </c>
      <c r="C102" s="244">
        <v>755.1</v>
      </c>
      <c r="D102" s="245">
        <v>764.69999999999993</v>
      </c>
      <c r="E102" s="245">
        <v>740.39999999999986</v>
      </c>
      <c r="F102" s="245">
        <v>725.69999999999993</v>
      </c>
      <c r="G102" s="245">
        <v>701.39999999999986</v>
      </c>
      <c r="H102" s="245">
        <v>779.39999999999986</v>
      </c>
      <c r="I102" s="245">
        <v>803.69999999999982</v>
      </c>
      <c r="J102" s="245">
        <v>818.39999999999986</v>
      </c>
      <c r="K102" s="244">
        <v>789</v>
      </c>
      <c r="L102" s="244">
        <v>750</v>
      </c>
      <c r="M102" s="244">
        <v>2.4923899999999999</v>
      </c>
      <c r="N102" s="1"/>
      <c r="O102" s="1"/>
    </row>
    <row r="103" spans="1:15" ht="12.75" customHeight="1">
      <c r="A103" s="30">
        <v>93</v>
      </c>
      <c r="B103" s="227" t="s">
        <v>322</v>
      </c>
      <c r="C103" s="244">
        <v>875.55</v>
      </c>
      <c r="D103" s="245">
        <v>866.19999999999993</v>
      </c>
      <c r="E103" s="245">
        <v>847.39999999999986</v>
      </c>
      <c r="F103" s="245">
        <v>819.24999999999989</v>
      </c>
      <c r="G103" s="245">
        <v>800.44999999999982</v>
      </c>
      <c r="H103" s="245">
        <v>894.34999999999991</v>
      </c>
      <c r="I103" s="245">
        <v>913.14999999999986</v>
      </c>
      <c r="J103" s="245">
        <v>941.3</v>
      </c>
      <c r="K103" s="244">
        <v>885</v>
      </c>
      <c r="L103" s="244">
        <v>838.05</v>
      </c>
      <c r="M103" s="244">
        <v>1.1209</v>
      </c>
      <c r="N103" s="1"/>
      <c r="O103" s="1"/>
    </row>
    <row r="104" spans="1:15" ht="12.75" customHeight="1">
      <c r="A104" s="30">
        <v>94</v>
      </c>
      <c r="B104" s="227" t="s">
        <v>247</v>
      </c>
      <c r="C104" s="244">
        <v>119.9</v>
      </c>
      <c r="D104" s="245">
        <v>118.83333333333333</v>
      </c>
      <c r="E104" s="245">
        <v>117.06666666666666</v>
      </c>
      <c r="F104" s="245">
        <v>114.23333333333333</v>
      </c>
      <c r="G104" s="245">
        <v>112.46666666666667</v>
      </c>
      <c r="H104" s="245">
        <v>121.66666666666666</v>
      </c>
      <c r="I104" s="245">
        <v>123.43333333333334</v>
      </c>
      <c r="J104" s="245">
        <v>126.26666666666665</v>
      </c>
      <c r="K104" s="244">
        <v>120.6</v>
      </c>
      <c r="L104" s="244">
        <v>116</v>
      </c>
      <c r="M104" s="244">
        <v>5.2728000000000002</v>
      </c>
      <c r="N104" s="1"/>
      <c r="O104" s="1"/>
    </row>
    <row r="105" spans="1:15" ht="12.75" customHeight="1">
      <c r="A105" s="30">
        <v>95</v>
      </c>
      <c r="B105" s="227" t="s">
        <v>323</v>
      </c>
      <c r="C105" s="244">
        <v>1600.9</v>
      </c>
      <c r="D105" s="245">
        <v>1603.3833333333332</v>
      </c>
      <c r="E105" s="245">
        <v>1553.6166666666663</v>
      </c>
      <c r="F105" s="245">
        <v>1506.333333333333</v>
      </c>
      <c r="G105" s="245">
        <v>1456.5666666666662</v>
      </c>
      <c r="H105" s="245">
        <v>1650.6666666666665</v>
      </c>
      <c r="I105" s="245">
        <v>1700.4333333333334</v>
      </c>
      <c r="J105" s="245">
        <v>1747.7166666666667</v>
      </c>
      <c r="K105" s="244">
        <v>1653.15</v>
      </c>
      <c r="L105" s="244">
        <v>1556.1</v>
      </c>
      <c r="M105" s="244">
        <v>2.4749099999999999</v>
      </c>
      <c r="N105" s="1"/>
      <c r="O105" s="1"/>
    </row>
    <row r="106" spans="1:15" ht="12.75" customHeight="1">
      <c r="A106" s="30">
        <v>96</v>
      </c>
      <c r="B106" s="227" t="s">
        <v>324</v>
      </c>
      <c r="C106" s="244">
        <v>30.85</v>
      </c>
      <c r="D106" s="245">
        <v>29.933333333333337</v>
      </c>
      <c r="E106" s="245">
        <v>29.016666666666673</v>
      </c>
      <c r="F106" s="245">
        <v>27.183333333333337</v>
      </c>
      <c r="G106" s="245">
        <v>26.266666666666673</v>
      </c>
      <c r="H106" s="245">
        <v>31.766666666666673</v>
      </c>
      <c r="I106" s="245">
        <v>32.683333333333337</v>
      </c>
      <c r="J106" s="245">
        <v>34.516666666666673</v>
      </c>
      <c r="K106" s="244">
        <v>30.85</v>
      </c>
      <c r="L106" s="244">
        <v>28.1</v>
      </c>
      <c r="M106" s="244">
        <v>280.63744000000003</v>
      </c>
      <c r="N106" s="1"/>
      <c r="O106" s="1"/>
    </row>
    <row r="107" spans="1:15" ht="12.75" customHeight="1">
      <c r="A107" s="30">
        <v>97</v>
      </c>
      <c r="B107" s="227" t="s">
        <v>325</v>
      </c>
      <c r="C107" s="244">
        <v>1114.0999999999999</v>
      </c>
      <c r="D107" s="245">
        <v>1103.55</v>
      </c>
      <c r="E107" s="245">
        <v>1086.0999999999999</v>
      </c>
      <c r="F107" s="245">
        <v>1058.0999999999999</v>
      </c>
      <c r="G107" s="245">
        <v>1040.6499999999999</v>
      </c>
      <c r="H107" s="245">
        <v>1131.55</v>
      </c>
      <c r="I107" s="245">
        <v>1149.0000000000002</v>
      </c>
      <c r="J107" s="245">
        <v>1177</v>
      </c>
      <c r="K107" s="244">
        <v>1121</v>
      </c>
      <c r="L107" s="244">
        <v>1075.55</v>
      </c>
      <c r="M107" s="244">
        <v>2.9192999999999998</v>
      </c>
      <c r="N107" s="1"/>
      <c r="O107" s="1"/>
    </row>
    <row r="108" spans="1:15" ht="12.75" customHeight="1">
      <c r="A108" s="30">
        <v>98</v>
      </c>
      <c r="B108" s="227" t="s">
        <v>326</v>
      </c>
      <c r="C108" s="244">
        <v>515.35</v>
      </c>
      <c r="D108" s="245">
        <v>510.79999999999995</v>
      </c>
      <c r="E108" s="245">
        <v>502.59999999999991</v>
      </c>
      <c r="F108" s="245">
        <v>489.84999999999997</v>
      </c>
      <c r="G108" s="245">
        <v>481.64999999999992</v>
      </c>
      <c r="H108" s="245">
        <v>523.54999999999995</v>
      </c>
      <c r="I108" s="245">
        <v>531.75</v>
      </c>
      <c r="J108" s="245">
        <v>544.49999999999989</v>
      </c>
      <c r="K108" s="244">
        <v>519</v>
      </c>
      <c r="L108" s="244">
        <v>498.05</v>
      </c>
      <c r="M108" s="244">
        <v>0.46601999999999999</v>
      </c>
      <c r="N108" s="1"/>
      <c r="O108" s="1"/>
    </row>
    <row r="109" spans="1:15" ht="12.75" customHeight="1">
      <c r="A109" s="30">
        <v>99</v>
      </c>
      <c r="B109" s="227" t="s">
        <v>327</v>
      </c>
      <c r="C109" s="244">
        <v>699.35</v>
      </c>
      <c r="D109" s="245">
        <v>689.86666666666667</v>
      </c>
      <c r="E109" s="245">
        <v>674.48333333333335</v>
      </c>
      <c r="F109" s="245">
        <v>649.61666666666667</v>
      </c>
      <c r="G109" s="245">
        <v>634.23333333333335</v>
      </c>
      <c r="H109" s="245">
        <v>714.73333333333335</v>
      </c>
      <c r="I109" s="245">
        <v>730.11666666666679</v>
      </c>
      <c r="J109" s="245">
        <v>754.98333333333335</v>
      </c>
      <c r="K109" s="244">
        <v>705.25</v>
      </c>
      <c r="L109" s="244">
        <v>665</v>
      </c>
      <c r="M109" s="244">
        <v>1.63419</v>
      </c>
      <c r="N109" s="1"/>
      <c r="O109" s="1"/>
    </row>
    <row r="110" spans="1:15" ht="12.75" customHeight="1">
      <c r="A110" s="30">
        <v>100</v>
      </c>
      <c r="B110" s="227" t="s">
        <v>328</v>
      </c>
      <c r="C110" s="244">
        <v>5206.75</v>
      </c>
      <c r="D110" s="245">
        <v>5145.333333333333</v>
      </c>
      <c r="E110" s="245">
        <v>5024.8166666666657</v>
      </c>
      <c r="F110" s="245">
        <v>4842.8833333333323</v>
      </c>
      <c r="G110" s="245">
        <v>4722.366666666665</v>
      </c>
      <c r="H110" s="245">
        <v>5327.2666666666664</v>
      </c>
      <c r="I110" s="245">
        <v>5447.7833333333347</v>
      </c>
      <c r="J110" s="245">
        <v>5629.7166666666672</v>
      </c>
      <c r="K110" s="244">
        <v>5265.85</v>
      </c>
      <c r="L110" s="244">
        <v>4963.3999999999996</v>
      </c>
      <c r="M110" s="244">
        <v>0.11089</v>
      </c>
      <c r="N110" s="1"/>
      <c r="O110" s="1"/>
    </row>
    <row r="111" spans="1:15" ht="12.75" customHeight="1">
      <c r="A111" s="30">
        <v>101</v>
      </c>
      <c r="B111" s="227" t="s">
        <v>329</v>
      </c>
      <c r="C111" s="244">
        <v>326.55</v>
      </c>
      <c r="D111" s="245">
        <v>325.59999999999997</v>
      </c>
      <c r="E111" s="245">
        <v>317.49999999999994</v>
      </c>
      <c r="F111" s="245">
        <v>308.45</v>
      </c>
      <c r="G111" s="245">
        <v>300.34999999999997</v>
      </c>
      <c r="H111" s="245">
        <v>334.64999999999992</v>
      </c>
      <c r="I111" s="245">
        <v>342.74999999999994</v>
      </c>
      <c r="J111" s="245">
        <v>351.7999999999999</v>
      </c>
      <c r="K111" s="244">
        <v>333.7</v>
      </c>
      <c r="L111" s="244">
        <v>316.55</v>
      </c>
      <c r="M111" s="244">
        <v>0.72072000000000003</v>
      </c>
      <c r="N111" s="1"/>
      <c r="O111" s="1"/>
    </row>
    <row r="112" spans="1:15" ht="12.75" customHeight="1">
      <c r="A112" s="30">
        <v>102</v>
      </c>
      <c r="B112" s="227" t="s">
        <v>330</v>
      </c>
      <c r="C112" s="244">
        <v>288.85000000000002</v>
      </c>
      <c r="D112" s="245">
        <v>284.31666666666666</v>
      </c>
      <c r="E112" s="245">
        <v>278.83333333333331</v>
      </c>
      <c r="F112" s="245">
        <v>268.81666666666666</v>
      </c>
      <c r="G112" s="245">
        <v>263.33333333333331</v>
      </c>
      <c r="H112" s="245">
        <v>294.33333333333331</v>
      </c>
      <c r="I112" s="245">
        <v>299.81666666666666</v>
      </c>
      <c r="J112" s="245">
        <v>309.83333333333331</v>
      </c>
      <c r="K112" s="244">
        <v>289.8</v>
      </c>
      <c r="L112" s="244">
        <v>274.3</v>
      </c>
      <c r="M112" s="244">
        <v>15.74311</v>
      </c>
      <c r="N112" s="1"/>
      <c r="O112" s="1"/>
    </row>
    <row r="113" spans="1:15" ht="12.75" customHeight="1">
      <c r="A113" s="30">
        <v>103</v>
      </c>
      <c r="B113" s="227" t="s">
        <v>819</v>
      </c>
      <c r="C113" s="244">
        <v>455.8</v>
      </c>
      <c r="D113" s="245">
        <v>449.5333333333333</v>
      </c>
      <c r="E113" s="245">
        <v>419.11666666666662</v>
      </c>
      <c r="F113" s="245">
        <v>382.43333333333334</v>
      </c>
      <c r="G113" s="245">
        <v>352.01666666666665</v>
      </c>
      <c r="H113" s="245">
        <v>486.21666666666658</v>
      </c>
      <c r="I113" s="245">
        <v>516.63333333333333</v>
      </c>
      <c r="J113" s="245">
        <v>553.31666666666661</v>
      </c>
      <c r="K113" s="244">
        <v>479.95</v>
      </c>
      <c r="L113" s="244">
        <v>412.85</v>
      </c>
      <c r="M113" s="244">
        <v>6.5027999999999997</v>
      </c>
      <c r="N113" s="1"/>
      <c r="O113" s="1"/>
    </row>
    <row r="114" spans="1:15" ht="12.75" customHeight="1">
      <c r="A114" s="30">
        <v>104</v>
      </c>
      <c r="B114" s="227" t="s">
        <v>331</v>
      </c>
      <c r="C114" s="244">
        <v>569.6</v>
      </c>
      <c r="D114" s="245">
        <v>570.31666666666672</v>
      </c>
      <c r="E114" s="245">
        <v>564.18333333333339</v>
      </c>
      <c r="F114" s="245">
        <v>558.76666666666665</v>
      </c>
      <c r="G114" s="245">
        <v>552.63333333333333</v>
      </c>
      <c r="H114" s="245">
        <v>575.73333333333346</v>
      </c>
      <c r="I114" s="245">
        <v>581.8666666666669</v>
      </c>
      <c r="J114" s="245">
        <v>587.28333333333353</v>
      </c>
      <c r="K114" s="244">
        <v>576.45000000000005</v>
      </c>
      <c r="L114" s="244">
        <v>564.9</v>
      </c>
      <c r="M114" s="244">
        <v>0.23053999999999999</v>
      </c>
      <c r="N114" s="1"/>
      <c r="O114" s="1"/>
    </row>
    <row r="115" spans="1:15" ht="12.75" customHeight="1">
      <c r="A115" s="30">
        <v>105</v>
      </c>
      <c r="B115" s="227" t="s">
        <v>83</v>
      </c>
      <c r="C115" s="244">
        <v>710.7</v>
      </c>
      <c r="D115" s="245">
        <v>707.80000000000007</v>
      </c>
      <c r="E115" s="245">
        <v>693.90000000000009</v>
      </c>
      <c r="F115" s="245">
        <v>677.1</v>
      </c>
      <c r="G115" s="245">
        <v>663.2</v>
      </c>
      <c r="H115" s="245">
        <v>724.60000000000014</v>
      </c>
      <c r="I115" s="245">
        <v>738.5</v>
      </c>
      <c r="J115" s="245">
        <v>755.30000000000018</v>
      </c>
      <c r="K115" s="244">
        <v>721.7</v>
      </c>
      <c r="L115" s="244">
        <v>691</v>
      </c>
      <c r="M115" s="244">
        <v>10.417540000000001</v>
      </c>
      <c r="N115" s="1"/>
      <c r="O115" s="1"/>
    </row>
    <row r="116" spans="1:15" ht="12.75" customHeight="1">
      <c r="A116" s="30">
        <v>106</v>
      </c>
      <c r="B116" s="227" t="s">
        <v>84</v>
      </c>
      <c r="C116" s="244">
        <v>1096.5</v>
      </c>
      <c r="D116" s="245">
        <v>1108.5</v>
      </c>
      <c r="E116" s="245">
        <v>1082</v>
      </c>
      <c r="F116" s="245">
        <v>1067.5</v>
      </c>
      <c r="G116" s="245">
        <v>1041</v>
      </c>
      <c r="H116" s="245">
        <v>1123</v>
      </c>
      <c r="I116" s="245">
        <v>1149.5</v>
      </c>
      <c r="J116" s="245">
        <v>1164</v>
      </c>
      <c r="K116" s="244">
        <v>1135</v>
      </c>
      <c r="L116" s="244">
        <v>1094</v>
      </c>
      <c r="M116" s="244">
        <v>12.79529</v>
      </c>
      <c r="N116" s="1"/>
      <c r="O116" s="1"/>
    </row>
    <row r="117" spans="1:15" ht="12.75" customHeight="1">
      <c r="A117" s="30">
        <v>107</v>
      </c>
      <c r="B117" s="227" t="s">
        <v>91</v>
      </c>
      <c r="C117" s="244">
        <v>175.95</v>
      </c>
      <c r="D117" s="245">
        <v>167.43333333333331</v>
      </c>
      <c r="E117" s="245">
        <v>157.51666666666662</v>
      </c>
      <c r="F117" s="245">
        <v>139.08333333333331</v>
      </c>
      <c r="G117" s="245">
        <v>129.16666666666663</v>
      </c>
      <c r="H117" s="245">
        <v>185.86666666666662</v>
      </c>
      <c r="I117" s="245">
        <v>195.7833333333333</v>
      </c>
      <c r="J117" s="245">
        <v>214.21666666666661</v>
      </c>
      <c r="K117" s="244">
        <v>177.35</v>
      </c>
      <c r="L117" s="244">
        <v>149</v>
      </c>
      <c r="M117" s="244">
        <v>67.46754</v>
      </c>
      <c r="N117" s="1"/>
      <c r="O117" s="1"/>
    </row>
    <row r="118" spans="1:15" ht="12.75" customHeight="1">
      <c r="A118" s="30">
        <v>108</v>
      </c>
      <c r="B118" s="227" t="s">
        <v>809</v>
      </c>
      <c r="C118" s="244">
        <v>1445.65</v>
      </c>
      <c r="D118" s="245">
        <v>1437.5833333333333</v>
      </c>
      <c r="E118" s="245">
        <v>1420.2166666666665</v>
      </c>
      <c r="F118" s="245">
        <v>1394.7833333333333</v>
      </c>
      <c r="G118" s="245">
        <v>1377.4166666666665</v>
      </c>
      <c r="H118" s="245">
        <v>1463.0166666666664</v>
      </c>
      <c r="I118" s="245">
        <v>1480.3833333333332</v>
      </c>
      <c r="J118" s="245">
        <v>1505.8166666666664</v>
      </c>
      <c r="K118" s="244">
        <v>1454.95</v>
      </c>
      <c r="L118" s="244">
        <v>1412.15</v>
      </c>
      <c r="M118" s="244">
        <v>0.34722999999999998</v>
      </c>
      <c r="N118" s="1"/>
      <c r="O118" s="1"/>
    </row>
    <row r="119" spans="1:15" ht="12.75" customHeight="1">
      <c r="A119" s="30">
        <v>109</v>
      </c>
      <c r="B119" s="227" t="s">
        <v>85</v>
      </c>
      <c r="C119" s="244">
        <v>220.75</v>
      </c>
      <c r="D119" s="245">
        <v>218.86666666666667</v>
      </c>
      <c r="E119" s="245">
        <v>216.13333333333335</v>
      </c>
      <c r="F119" s="245">
        <v>211.51666666666668</v>
      </c>
      <c r="G119" s="245">
        <v>208.78333333333336</v>
      </c>
      <c r="H119" s="245">
        <v>223.48333333333335</v>
      </c>
      <c r="I119" s="245">
        <v>226.2166666666667</v>
      </c>
      <c r="J119" s="245">
        <v>230.83333333333334</v>
      </c>
      <c r="K119" s="244">
        <v>221.6</v>
      </c>
      <c r="L119" s="244">
        <v>214.25</v>
      </c>
      <c r="M119" s="244">
        <v>31.166080000000001</v>
      </c>
      <c r="N119" s="1"/>
      <c r="O119" s="1"/>
    </row>
    <row r="120" spans="1:15" ht="12.75" customHeight="1">
      <c r="A120" s="30">
        <v>110</v>
      </c>
      <c r="B120" s="227" t="s">
        <v>332</v>
      </c>
      <c r="C120" s="244">
        <v>552.79999999999995</v>
      </c>
      <c r="D120" s="245">
        <v>535.4666666666667</v>
      </c>
      <c r="E120" s="245">
        <v>509.33333333333337</v>
      </c>
      <c r="F120" s="245">
        <v>465.86666666666667</v>
      </c>
      <c r="G120" s="245">
        <v>439.73333333333335</v>
      </c>
      <c r="H120" s="245">
        <v>578.93333333333339</v>
      </c>
      <c r="I120" s="245">
        <v>605.06666666666661</v>
      </c>
      <c r="J120" s="245">
        <v>648.53333333333342</v>
      </c>
      <c r="K120" s="244">
        <v>561.6</v>
      </c>
      <c r="L120" s="244">
        <v>492</v>
      </c>
      <c r="M120" s="244">
        <v>27.45721</v>
      </c>
      <c r="N120" s="1"/>
      <c r="O120" s="1"/>
    </row>
    <row r="121" spans="1:15" ht="12.75" customHeight="1">
      <c r="A121" s="30">
        <v>111</v>
      </c>
      <c r="B121" s="227" t="s">
        <v>87</v>
      </c>
      <c r="C121" s="244">
        <v>3770.65</v>
      </c>
      <c r="D121" s="245">
        <v>3757.1833333333329</v>
      </c>
      <c r="E121" s="245">
        <v>3715.766666666666</v>
      </c>
      <c r="F121" s="245">
        <v>3660.8833333333332</v>
      </c>
      <c r="G121" s="245">
        <v>3619.4666666666662</v>
      </c>
      <c r="H121" s="245">
        <v>3812.0666666666657</v>
      </c>
      <c r="I121" s="245">
        <v>3853.4833333333327</v>
      </c>
      <c r="J121" s="245">
        <v>3908.3666666666654</v>
      </c>
      <c r="K121" s="244">
        <v>3798.6</v>
      </c>
      <c r="L121" s="244">
        <v>3702.3</v>
      </c>
      <c r="M121" s="244">
        <v>1.01353</v>
      </c>
      <c r="N121" s="1"/>
      <c r="O121" s="1"/>
    </row>
    <row r="122" spans="1:15" ht="12.75" customHeight="1">
      <c r="A122" s="30">
        <v>112</v>
      </c>
      <c r="B122" s="227" t="s">
        <v>88</v>
      </c>
      <c r="C122" s="244">
        <v>1565.8</v>
      </c>
      <c r="D122" s="245">
        <v>1565.5166666666664</v>
      </c>
      <c r="E122" s="245">
        <v>1557.8833333333328</v>
      </c>
      <c r="F122" s="245">
        <v>1549.9666666666662</v>
      </c>
      <c r="G122" s="245">
        <v>1542.3333333333326</v>
      </c>
      <c r="H122" s="245">
        <v>1573.4333333333329</v>
      </c>
      <c r="I122" s="245">
        <v>1581.0666666666666</v>
      </c>
      <c r="J122" s="245">
        <v>1588.9833333333331</v>
      </c>
      <c r="K122" s="244">
        <v>1573.15</v>
      </c>
      <c r="L122" s="244">
        <v>1557.6</v>
      </c>
      <c r="M122" s="244">
        <v>1.4592400000000001</v>
      </c>
      <c r="N122" s="1"/>
      <c r="O122" s="1"/>
    </row>
    <row r="123" spans="1:15" ht="12.75" customHeight="1">
      <c r="A123" s="30">
        <v>113</v>
      </c>
      <c r="B123" s="227" t="s">
        <v>333</v>
      </c>
      <c r="C123" s="244">
        <v>2192</v>
      </c>
      <c r="D123" s="245">
        <v>2187.0166666666669</v>
      </c>
      <c r="E123" s="245">
        <v>2156.0333333333338</v>
      </c>
      <c r="F123" s="245">
        <v>2120.0666666666671</v>
      </c>
      <c r="G123" s="245">
        <v>2089.0833333333339</v>
      </c>
      <c r="H123" s="245">
        <v>2222.9833333333336</v>
      </c>
      <c r="I123" s="245">
        <v>2253.9666666666662</v>
      </c>
      <c r="J123" s="245">
        <v>2289.9333333333334</v>
      </c>
      <c r="K123" s="244">
        <v>2218</v>
      </c>
      <c r="L123" s="244">
        <v>2151.0500000000002</v>
      </c>
      <c r="M123" s="244">
        <v>0.49423</v>
      </c>
      <c r="N123" s="1"/>
      <c r="O123" s="1"/>
    </row>
    <row r="124" spans="1:15" ht="12.75" customHeight="1">
      <c r="A124" s="30">
        <v>114</v>
      </c>
      <c r="B124" s="227" t="s">
        <v>89</v>
      </c>
      <c r="C124" s="244">
        <v>728.1</v>
      </c>
      <c r="D124" s="245">
        <v>721.31666666666661</v>
      </c>
      <c r="E124" s="245">
        <v>709.78333333333319</v>
      </c>
      <c r="F124" s="245">
        <v>691.46666666666658</v>
      </c>
      <c r="G124" s="245">
        <v>679.93333333333317</v>
      </c>
      <c r="H124" s="245">
        <v>739.63333333333321</v>
      </c>
      <c r="I124" s="245">
        <v>751.16666666666652</v>
      </c>
      <c r="J124" s="245">
        <v>769.48333333333323</v>
      </c>
      <c r="K124" s="244">
        <v>732.85</v>
      </c>
      <c r="L124" s="244">
        <v>703</v>
      </c>
      <c r="M124" s="244">
        <v>4.5666200000000003</v>
      </c>
      <c r="N124" s="1"/>
      <c r="O124" s="1"/>
    </row>
    <row r="125" spans="1:15" ht="12.75" customHeight="1">
      <c r="A125" s="30">
        <v>115</v>
      </c>
      <c r="B125" s="227" t="s">
        <v>90</v>
      </c>
      <c r="C125" s="244">
        <v>872.5</v>
      </c>
      <c r="D125" s="245">
        <v>870.66666666666663</v>
      </c>
      <c r="E125" s="245">
        <v>855.0333333333333</v>
      </c>
      <c r="F125" s="245">
        <v>837.56666666666672</v>
      </c>
      <c r="G125" s="245">
        <v>821.93333333333339</v>
      </c>
      <c r="H125" s="245">
        <v>888.13333333333321</v>
      </c>
      <c r="I125" s="245">
        <v>903.76666666666665</v>
      </c>
      <c r="J125" s="245">
        <v>921.23333333333312</v>
      </c>
      <c r="K125" s="244">
        <v>886.3</v>
      </c>
      <c r="L125" s="244">
        <v>853.2</v>
      </c>
      <c r="M125" s="244">
        <v>4.1268900000000004</v>
      </c>
      <c r="N125" s="1"/>
      <c r="O125" s="1"/>
    </row>
    <row r="126" spans="1:15" ht="12.75" customHeight="1">
      <c r="A126" s="30">
        <v>116</v>
      </c>
      <c r="B126" s="227" t="s">
        <v>334</v>
      </c>
      <c r="C126" s="244">
        <v>889.45</v>
      </c>
      <c r="D126" s="245">
        <v>876.45000000000016</v>
      </c>
      <c r="E126" s="245">
        <v>858.20000000000027</v>
      </c>
      <c r="F126" s="245">
        <v>826.95000000000016</v>
      </c>
      <c r="G126" s="245">
        <v>808.70000000000027</v>
      </c>
      <c r="H126" s="245">
        <v>907.70000000000027</v>
      </c>
      <c r="I126" s="245">
        <v>925.95</v>
      </c>
      <c r="J126" s="245">
        <v>957.20000000000027</v>
      </c>
      <c r="K126" s="244">
        <v>894.7</v>
      </c>
      <c r="L126" s="244">
        <v>845.2</v>
      </c>
      <c r="M126" s="244">
        <v>0.48066999999999999</v>
      </c>
      <c r="N126" s="1"/>
      <c r="O126" s="1"/>
    </row>
    <row r="127" spans="1:15" ht="12.75" customHeight="1">
      <c r="A127" s="30">
        <v>117</v>
      </c>
      <c r="B127" s="227" t="s">
        <v>248</v>
      </c>
      <c r="C127" s="244">
        <v>344.9</v>
      </c>
      <c r="D127" s="245">
        <v>342.75</v>
      </c>
      <c r="E127" s="245">
        <v>339.1</v>
      </c>
      <c r="F127" s="245">
        <v>333.3</v>
      </c>
      <c r="G127" s="245">
        <v>329.65000000000003</v>
      </c>
      <c r="H127" s="245">
        <v>348.55</v>
      </c>
      <c r="I127" s="245">
        <v>352.2</v>
      </c>
      <c r="J127" s="245">
        <v>358</v>
      </c>
      <c r="K127" s="244">
        <v>346.4</v>
      </c>
      <c r="L127" s="244">
        <v>336.95</v>
      </c>
      <c r="M127" s="244">
        <v>3.8799000000000001</v>
      </c>
      <c r="N127" s="1"/>
      <c r="O127" s="1"/>
    </row>
    <row r="128" spans="1:15" ht="12.75" customHeight="1">
      <c r="A128" s="30">
        <v>118</v>
      </c>
      <c r="B128" s="227" t="s">
        <v>92</v>
      </c>
      <c r="C128" s="244">
        <v>1380.95</v>
      </c>
      <c r="D128" s="245">
        <v>1383.3833333333334</v>
      </c>
      <c r="E128" s="245">
        <v>1360.1166666666668</v>
      </c>
      <c r="F128" s="245">
        <v>1339.2833333333333</v>
      </c>
      <c r="G128" s="245">
        <v>1316.0166666666667</v>
      </c>
      <c r="H128" s="245">
        <v>1404.2166666666669</v>
      </c>
      <c r="I128" s="245">
        <v>1427.4833333333338</v>
      </c>
      <c r="J128" s="245">
        <v>1448.3166666666671</v>
      </c>
      <c r="K128" s="244">
        <v>1406.65</v>
      </c>
      <c r="L128" s="244">
        <v>1362.55</v>
      </c>
      <c r="M128" s="244">
        <v>3.9340000000000002</v>
      </c>
      <c r="N128" s="1"/>
      <c r="O128" s="1"/>
    </row>
    <row r="129" spans="1:15" ht="12.75" customHeight="1">
      <c r="A129" s="30">
        <v>119</v>
      </c>
      <c r="B129" s="227" t="s">
        <v>335</v>
      </c>
      <c r="C129" s="244">
        <v>814.5</v>
      </c>
      <c r="D129" s="245">
        <v>804.9666666666667</v>
      </c>
      <c r="E129" s="245">
        <v>790.23333333333335</v>
      </c>
      <c r="F129" s="245">
        <v>765.9666666666667</v>
      </c>
      <c r="G129" s="245">
        <v>751.23333333333335</v>
      </c>
      <c r="H129" s="245">
        <v>829.23333333333335</v>
      </c>
      <c r="I129" s="245">
        <v>843.9666666666667</v>
      </c>
      <c r="J129" s="245">
        <v>868.23333333333335</v>
      </c>
      <c r="K129" s="244">
        <v>819.7</v>
      </c>
      <c r="L129" s="244">
        <v>780.7</v>
      </c>
      <c r="M129" s="244">
        <v>0.93018999999999996</v>
      </c>
      <c r="N129" s="1"/>
      <c r="O129" s="1"/>
    </row>
    <row r="130" spans="1:15" ht="12.75" customHeight="1">
      <c r="A130" s="30">
        <v>120</v>
      </c>
      <c r="B130" s="227" t="s">
        <v>337</v>
      </c>
      <c r="C130" s="244">
        <v>840.1</v>
      </c>
      <c r="D130" s="245">
        <v>846.36666666666667</v>
      </c>
      <c r="E130" s="245">
        <v>824.73333333333335</v>
      </c>
      <c r="F130" s="245">
        <v>809.36666666666667</v>
      </c>
      <c r="G130" s="245">
        <v>787.73333333333335</v>
      </c>
      <c r="H130" s="245">
        <v>861.73333333333335</v>
      </c>
      <c r="I130" s="245">
        <v>883.36666666666679</v>
      </c>
      <c r="J130" s="245">
        <v>898.73333333333335</v>
      </c>
      <c r="K130" s="244">
        <v>868</v>
      </c>
      <c r="L130" s="244">
        <v>831</v>
      </c>
      <c r="M130" s="244">
        <v>0.49386999999999998</v>
      </c>
      <c r="N130" s="1"/>
      <c r="O130" s="1"/>
    </row>
    <row r="131" spans="1:15" ht="12.75" customHeight="1">
      <c r="A131" s="30">
        <v>121</v>
      </c>
      <c r="B131" s="227" t="s">
        <v>97</v>
      </c>
      <c r="C131" s="244">
        <v>370.75</v>
      </c>
      <c r="D131" s="245">
        <v>366.48333333333335</v>
      </c>
      <c r="E131" s="245">
        <v>360.56666666666672</v>
      </c>
      <c r="F131" s="245">
        <v>350.38333333333338</v>
      </c>
      <c r="G131" s="245">
        <v>344.46666666666675</v>
      </c>
      <c r="H131" s="245">
        <v>376.66666666666669</v>
      </c>
      <c r="I131" s="245">
        <v>382.58333333333331</v>
      </c>
      <c r="J131" s="245">
        <v>392.76666666666665</v>
      </c>
      <c r="K131" s="244">
        <v>372.4</v>
      </c>
      <c r="L131" s="244">
        <v>356.3</v>
      </c>
      <c r="M131" s="244">
        <v>33.094560000000001</v>
      </c>
      <c r="N131" s="1"/>
      <c r="O131" s="1"/>
    </row>
    <row r="132" spans="1:15" ht="12.75" customHeight="1">
      <c r="A132" s="30">
        <v>122</v>
      </c>
      <c r="B132" s="227" t="s">
        <v>93</v>
      </c>
      <c r="C132" s="244">
        <v>566.1</v>
      </c>
      <c r="D132" s="245">
        <v>563.63333333333333</v>
      </c>
      <c r="E132" s="245">
        <v>559.7166666666667</v>
      </c>
      <c r="F132" s="245">
        <v>553.33333333333337</v>
      </c>
      <c r="G132" s="245">
        <v>549.41666666666674</v>
      </c>
      <c r="H132" s="245">
        <v>570.01666666666665</v>
      </c>
      <c r="I132" s="245">
        <v>573.93333333333339</v>
      </c>
      <c r="J132" s="245">
        <v>580.31666666666661</v>
      </c>
      <c r="K132" s="244">
        <v>567.54999999999995</v>
      </c>
      <c r="L132" s="244">
        <v>557.25</v>
      </c>
      <c r="M132" s="244">
        <v>21.49944</v>
      </c>
      <c r="N132" s="1"/>
      <c r="O132" s="1"/>
    </row>
    <row r="133" spans="1:15" ht="12.75" customHeight="1">
      <c r="A133" s="30">
        <v>123</v>
      </c>
      <c r="B133" s="227" t="s">
        <v>249</v>
      </c>
      <c r="C133" s="244">
        <v>1812.05</v>
      </c>
      <c r="D133" s="245">
        <v>1799.2666666666667</v>
      </c>
      <c r="E133" s="245">
        <v>1766.4833333333333</v>
      </c>
      <c r="F133" s="245">
        <v>1720.9166666666667</v>
      </c>
      <c r="G133" s="245">
        <v>1688.1333333333334</v>
      </c>
      <c r="H133" s="245">
        <v>1844.8333333333333</v>
      </c>
      <c r="I133" s="245">
        <v>1877.6166666666666</v>
      </c>
      <c r="J133" s="245">
        <v>1923.1833333333332</v>
      </c>
      <c r="K133" s="244">
        <v>1832.05</v>
      </c>
      <c r="L133" s="244">
        <v>1753.7</v>
      </c>
      <c r="M133" s="244">
        <v>1.2603</v>
      </c>
      <c r="N133" s="1"/>
      <c r="O133" s="1"/>
    </row>
    <row r="134" spans="1:15" ht="12.75" customHeight="1">
      <c r="A134" s="30">
        <v>124</v>
      </c>
      <c r="B134" s="227" t="s">
        <v>861</v>
      </c>
      <c r="C134" s="244">
        <v>660.95</v>
      </c>
      <c r="D134" s="245">
        <v>656.61666666666667</v>
      </c>
      <c r="E134" s="245">
        <v>645.33333333333337</v>
      </c>
      <c r="F134" s="245">
        <v>629.7166666666667</v>
      </c>
      <c r="G134" s="245">
        <v>618.43333333333339</v>
      </c>
      <c r="H134" s="245">
        <v>672.23333333333335</v>
      </c>
      <c r="I134" s="245">
        <v>683.51666666666665</v>
      </c>
      <c r="J134" s="245">
        <v>699.13333333333333</v>
      </c>
      <c r="K134" s="244">
        <v>667.9</v>
      </c>
      <c r="L134" s="244">
        <v>641</v>
      </c>
      <c r="M134" s="244">
        <v>7.76654</v>
      </c>
      <c r="N134" s="1"/>
      <c r="O134" s="1"/>
    </row>
    <row r="135" spans="1:15" ht="12.75" customHeight="1">
      <c r="A135" s="30">
        <v>125</v>
      </c>
      <c r="B135" s="227" t="s">
        <v>94</v>
      </c>
      <c r="C135" s="244">
        <v>1951.3</v>
      </c>
      <c r="D135" s="245">
        <v>1932.1166666666668</v>
      </c>
      <c r="E135" s="245">
        <v>1899.2333333333336</v>
      </c>
      <c r="F135" s="245">
        <v>1847.1666666666667</v>
      </c>
      <c r="G135" s="245">
        <v>1814.2833333333335</v>
      </c>
      <c r="H135" s="245">
        <v>1984.1833333333336</v>
      </c>
      <c r="I135" s="245">
        <v>2017.0666666666668</v>
      </c>
      <c r="J135" s="245">
        <v>2069.1333333333337</v>
      </c>
      <c r="K135" s="244">
        <v>1965</v>
      </c>
      <c r="L135" s="244">
        <v>1880.05</v>
      </c>
      <c r="M135" s="244">
        <v>3.5004599999999999</v>
      </c>
      <c r="N135" s="1"/>
      <c r="O135" s="1"/>
    </row>
    <row r="136" spans="1:15" ht="12.75" customHeight="1">
      <c r="A136" s="30">
        <v>126</v>
      </c>
      <c r="B136" s="227" t="s">
        <v>854</v>
      </c>
      <c r="C136" s="244">
        <v>324.75</v>
      </c>
      <c r="D136" s="245">
        <v>323.5</v>
      </c>
      <c r="E136" s="245">
        <v>318.3</v>
      </c>
      <c r="F136" s="245">
        <v>311.85000000000002</v>
      </c>
      <c r="G136" s="245">
        <v>306.65000000000003</v>
      </c>
      <c r="H136" s="245">
        <v>329.95</v>
      </c>
      <c r="I136" s="245">
        <v>335.15000000000003</v>
      </c>
      <c r="J136" s="245">
        <v>341.59999999999997</v>
      </c>
      <c r="K136" s="244">
        <v>328.7</v>
      </c>
      <c r="L136" s="244">
        <v>317.05</v>
      </c>
      <c r="M136" s="244">
        <v>3.0144700000000002</v>
      </c>
      <c r="N136" s="1"/>
      <c r="O136" s="1"/>
    </row>
    <row r="137" spans="1:15" ht="12.75" customHeight="1">
      <c r="A137" s="30">
        <v>127</v>
      </c>
      <c r="B137" s="227" t="s">
        <v>338</v>
      </c>
      <c r="C137" s="244">
        <v>205.15</v>
      </c>
      <c r="D137" s="245">
        <v>200.18333333333337</v>
      </c>
      <c r="E137" s="245">
        <v>194.06666666666672</v>
      </c>
      <c r="F137" s="245">
        <v>182.98333333333335</v>
      </c>
      <c r="G137" s="245">
        <v>176.8666666666667</v>
      </c>
      <c r="H137" s="245">
        <v>211.26666666666674</v>
      </c>
      <c r="I137" s="245">
        <v>217.38333333333335</v>
      </c>
      <c r="J137" s="245">
        <v>228.46666666666675</v>
      </c>
      <c r="K137" s="244">
        <v>206.3</v>
      </c>
      <c r="L137" s="244">
        <v>189.1</v>
      </c>
      <c r="M137" s="244">
        <v>48.803400000000003</v>
      </c>
      <c r="N137" s="1"/>
      <c r="O137" s="1"/>
    </row>
    <row r="138" spans="1:15" ht="12.75" customHeight="1">
      <c r="A138" s="30">
        <v>128</v>
      </c>
      <c r="B138" s="227" t="s">
        <v>820</v>
      </c>
      <c r="C138" s="244">
        <v>175.3</v>
      </c>
      <c r="D138" s="245">
        <v>173.80000000000004</v>
      </c>
      <c r="E138" s="245">
        <v>169.95000000000007</v>
      </c>
      <c r="F138" s="245">
        <v>164.60000000000002</v>
      </c>
      <c r="G138" s="245">
        <v>160.75000000000006</v>
      </c>
      <c r="H138" s="245">
        <v>179.15000000000009</v>
      </c>
      <c r="I138" s="245">
        <v>183.00000000000006</v>
      </c>
      <c r="J138" s="245">
        <v>188.35000000000011</v>
      </c>
      <c r="K138" s="244">
        <v>177.65</v>
      </c>
      <c r="L138" s="244">
        <v>168.45</v>
      </c>
      <c r="M138" s="244">
        <v>15.0557</v>
      </c>
      <c r="N138" s="1"/>
      <c r="O138" s="1"/>
    </row>
    <row r="139" spans="1:15" ht="12.75" customHeight="1">
      <c r="A139" s="30">
        <v>129</v>
      </c>
      <c r="B139" s="227" t="s">
        <v>250</v>
      </c>
      <c r="C139" s="244">
        <v>38.1</v>
      </c>
      <c r="D139" s="245">
        <v>36.966666666666669</v>
      </c>
      <c r="E139" s="245">
        <v>35.833333333333336</v>
      </c>
      <c r="F139" s="245">
        <v>33.56666666666667</v>
      </c>
      <c r="G139" s="245">
        <v>32.433333333333337</v>
      </c>
      <c r="H139" s="245">
        <v>39.233333333333334</v>
      </c>
      <c r="I139" s="245">
        <v>40.36666666666666</v>
      </c>
      <c r="J139" s="245">
        <v>42.633333333333333</v>
      </c>
      <c r="K139" s="244">
        <v>38.1</v>
      </c>
      <c r="L139" s="244">
        <v>34.700000000000003</v>
      </c>
      <c r="M139" s="244">
        <v>29.82113</v>
      </c>
      <c r="N139" s="1"/>
      <c r="O139" s="1"/>
    </row>
    <row r="140" spans="1:15" ht="12.75" customHeight="1">
      <c r="A140" s="30">
        <v>130</v>
      </c>
      <c r="B140" s="227" t="s">
        <v>339</v>
      </c>
      <c r="C140" s="244">
        <v>215.25</v>
      </c>
      <c r="D140" s="245">
        <v>212.9</v>
      </c>
      <c r="E140" s="245">
        <v>208.85000000000002</v>
      </c>
      <c r="F140" s="245">
        <v>202.45000000000002</v>
      </c>
      <c r="G140" s="245">
        <v>198.40000000000003</v>
      </c>
      <c r="H140" s="245">
        <v>219.3</v>
      </c>
      <c r="I140" s="245">
        <v>223.35000000000002</v>
      </c>
      <c r="J140" s="245">
        <v>229.75</v>
      </c>
      <c r="K140" s="244">
        <v>216.95</v>
      </c>
      <c r="L140" s="244">
        <v>206.5</v>
      </c>
      <c r="M140" s="244">
        <v>2.69116</v>
      </c>
      <c r="N140" s="1"/>
      <c r="O140" s="1"/>
    </row>
    <row r="141" spans="1:15" ht="12.75" customHeight="1">
      <c r="A141" s="30">
        <v>131</v>
      </c>
      <c r="B141" s="227" t="s">
        <v>95</v>
      </c>
      <c r="C141" s="244">
        <v>3428.8</v>
      </c>
      <c r="D141" s="245">
        <v>3465.9333333333329</v>
      </c>
      <c r="E141" s="245">
        <v>3382.8666666666659</v>
      </c>
      <c r="F141" s="245">
        <v>3336.9333333333329</v>
      </c>
      <c r="G141" s="245">
        <v>3253.8666666666659</v>
      </c>
      <c r="H141" s="245">
        <v>3511.8666666666659</v>
      </c>
      <c r="I141" s="245">
        <v>3594.9333333333325</v>
      </c>
      <c r="J141" s="245">
        <v>3640.8666666666659</v>
      </c>
      <c r="K141" s="244">
        <v>3549</v>
      </c>
      <c r="L141" s="244">
        <v>3420</v>
      </c>
      <c r="M141" s="244">
        <v>6.5425700000000004</v>
      </c>
      <c r="N141" s="1"/>
      <c r="O141" s="1"/>
    </row>
    <row r="142" spans="1:15" ht="12.75" customHeight="1">
      <c r="A142" s="30">
        <v>132</v>
      </c>
      <c r="B142" s="227" t="s">
        <v>251</v>
      </c>
      <c r="C142" s="244">
        <v>3817.8</v>
      </c>
      <c r="D142" s="245">
        <v>3779.4333333333329</v>
      </c>
      <c r="E142" s="245">
        <v>3710.0666666666657</v>
      </c>
      <c r="F142" s="245">
        <v>3602.3333333333326</v>
      </c>
      <c r="G142" s="245">
        <v>3532.9666666666653</v>
      </c>
      <c r="H142" s="245">
        <v>3887.1666666666661</v>
      </c>
      <c r="I142" s="245">
        <v>3956.5333333333338</v>
      </c>
      <c r="J142" s="245">
        <v>4064.2666666666664</v>
      </c>
      <c r="K142" s="244">
        <v>3848.8</v>
      </c>
      <c r="L142" s="244">
        <v>3671.7</v>
      </c>
      <c r="M142" s="244">
        <v>2.0126900000000001</v>
      </c>
      <c r="N142" s="1"/>
      <c r="O142" s="1"/>
    </row>
    <row r="143" spans="1:15" ht="12.75" customHeight="1">
      <c r="A143" s="30">
        <v>133</v>
      </c>
      <c r="B143" s="227" t="s">
        <v>143</v>
      </c>
      <c r="C143" s="244">
        <v>2278.5500000000002</v>
      </c>
      <c r="D143" s="245">
        <v>2294.2833333333333</v>
      </c>
      <c r="E143" s="245">
        <v>2225.4166666666665</v>
      </c>
      <c r="F143" s="245">
        <v>2172.2833333333333</v>
      </c>
      <c r="G143" s="245">
        <v>2103.4166666666665</v>
      </c>
      <c r="H143" s="245">
        <v>2347.4166666666665</v>
      </c>
      <c r="I143" s="245">
        <v>2416.2833333333333</v>
      </c>
      <c r="J143" s="245">
        <v>2469.4166666666665</v>
      </c>
      <c r="K143" s="244">
        <v>2363.15</v>
      </c>
      <c r="L143" s="244">
        <v>2241.15</v>
      </c>
      <c r="M143" s="244">
        <v>4.1530699999999996</v>
      </c>
      <c r="N143" s="1"/>
      <c r="O143" s="1"/>
    </row>
    <row r="144" spans="1:15" ht="12.75" customHeight="1">
      <c r="A144" s="30">
        <v>134</v>
      </c>
      <c r="B144" s="227" t="s">
        <v>98</v>
      </c>
      <c r="C144" s="244">
        <v>4248.6000000000004</v>
      </c>
      <c r="D144" s="245">
        <v>4275.2166666666672</v>
      </c>
      <c r="E144" s="245">
        <v>4203.4333333333343</v>
      </c>
      <c r="F144" s="245">
        <v>4158.2666666666673</v>
      </c>
      <c r="G144" s="245">
        <v>4086.4833333333345</v>
      </c>
      <c r="H144" s="245">
        <v>4320.3833333333341</v>
      </c>
      <c r="I144" s="245">
        <v>4392.166666666667</v>
      </c>
      <c r="J144" s="245">
        <v>4437.3333333333339</v>
      </c>
      <c r="K144" s="244">
        <v>4347</v>
      </c>
      <c r="L144" s="244">
        <v>4230.05</v>
      </c>
      <c r="M144" s="244">
        <v>3.18608</v>
      </c>
      <c r="N144" s="1"/>
      <c r="O144" s="1"/>
    </row>
    <row r="145" spans="1:15" ht="12.75" customHeight="1">
      <c r="A145" s="30">
        <v>135</v>
      </c>
      <c r="B145" s="227" t="s">
        <v>340</v>
      </c>
      <c r="C145" s="244">
        <v>562.4</v>
      </c>
      <c r="D145" s="245">
        <v>554.16666666666663</v>
      </c>
      <c r="E145" s="245">
        <v>539.33333333333326</v>
      </c>
      <c r="F145" s="245">
        <v>516.26666666666665</v>
      </c>
      <c r="G145" s="245">
        <v>501.43333333333328</v>
      </c>
      <c r="H145" s="245">
        <v>577.23333333333323</v>
      </c>
      <c r="I145" s="245">
        <v>592.06666666666649</v>
      </c>
      <c r="J145" s="245">
        <v>615.13333333333321</v>
      </c>
      <c r="K145" s="244">
        <v>569</v>
      </c>
      <c r="L145" s="244">
        <v>531.1</v>
      </c>
      <c r="M145" s="244">
        <v>2.6630699999999998</v>
      </c>
      <c r="N145" s="1"/>
      <c r="O145" s="1"/>
    </row>
    <row r="146" spans="1:15" ht="12.75" customHeight="1">
      <c r="A146" s="30">
        <v>136</v>
      </c>
      <c r="B146" s="227" t="s">
        <v>341</v>
      </c>
      <c r="C146" s="244">
        <v>163.55000000000001</v>
      </c>
      <c r="D146" s="245">
        <v>160.13333333333333</v>
      </c>
      <c r="E146" s="245">
        <v>155.41666666666666</v>
      </c>
      <c r="F146" s="245">
        <v>147.28333333333333</v>
      </c>
      <c r="G146" s="245">
        <v>142.56666666666666</v>
      </c>
      <c r="H146" s="245">
        <v>168.26666666666665</v>
      </c>
      <c r="I146" s="245">
        <v>172.98333333333335</v>
      </c>
      <c r="J146" s="245">
        <v>181.11666666666665</v>
      </c>
      <c r="K146" s="244">
        <v>164.85</v>
      </c>
      <c r="L146" s="244">
        <v>152</v>
      </c>
      <c r="M146" s="244">
        <v>10.981439999999999</v>
      </c>
      <c r="N146" s="1"/>
      <c r="O146" s="1"/>
    </row>
    <row r="147" spans="1:15" ht="12.75" customHeight="1">
      <c r="A147" s="30">
        <v>137</v>
      </c>
      <c r="B147" s="227" t="s">
        <v>342</v>
      </c>
      <c r="C147" s="244">
        <v>165.65</v>
      </c>
      <c r="D147" s="245">
        <v>165.1</v>
      </c>
      <c r="E147" s="245">
        <v>161.1</v>
      </c>
      <c r="F147" s="245">
        <v>156.55000000000001</v>
      </c>
      <c r="G147" s="245">
        <v>152.55000000000001</v>
      </c>
      <c r="H147" s="245">
        <v>169.64999999999998</v>
      </c>
      <c r="I147" s="245">
        <v>173.64999999999998</v>
      </c>
      <c r="J147" s="245">
        <v>178.19999999999996</v>
      </c>
      <c r="K147" s="244">
        <v>169.1</v>
      </c>
      <c r="L147" s="244">
        <v>160.55000000000001</v>
      </c>
      <c r="M147" s="244">
        <v>4.11449</v>
      </c>
      <c r="N147" s="1"/>
      <c r="O147" s="1"/>
    </row>
    <row r="148" spans="1:15" ht="12.75" customHeight="1">
      <c r="A148" s="30">
        <v>138</v>
      </c>
      <c r="B148" s="227" t="s">
        <v>821</v>
      </c>
      <c r="C148" s="244">
        <v>54.65</v>
      </c>
      <c r="D148" s="245">
        <v>51.416666666666664</v>
      </c>
      <c r="E148" s="245">
        <v>48.18333333333333</v>
      </c>
      <c r="F148" s="245">
        <v>41.716666666666669</v>
      </c>
      <c r="G148" s="245">
        <v>38.483333333333334</v>
      </c>
      <c r="H148" s="245">
        <v>57.883333333333326</v>
      </c>
      <c r="I148" s="245">
        <v>61.11666666666666</v>
      </c>
      <c r="J148" s="245">
        <v>67.583333333333314</v>
      </c>
      <c r="K148" s="244">
        <v>54.65</v>
      </c>
      <c r="L148" s="244">
        <v>44.95</v>
      </c>
      <c r="M148" s="244">
        <v>448.36241000000001</v>
      </c>
      <c r="N148" s="1"/>
      <c r="O148" s="1"/>
    </row>
    <row r="149" spans="1:15" ht="12.75" customHeight="1">
      <c r="A149" s="30">
        <v>139</v>
      </c>
      <c r="B149" s="227" t="s">
        <v>343</v>
      </c>
      <c r="C149" s="244">
        <v>61.75</v>
      </c>
      <c r="D149" s="245">
        <v>61.283333333333331</v>
      </c>
      <c r="E149" s="245">
        <v>60.316666666666663</v>
      </c>
      <c r="F149" s="245">
        <v>58.883333333333333</v>
      </c>
      <c r="G149" s="245">
        <v>57.916666666666664</v>
      </c>
      <c r="H149" s="245">
        <v>62.716666666666661</v>
      </c>
      <c r="I149" s="245">
        <v>63.68333333333333</v>
      </c>
      <c r="J149" s="245">
        <v>65.11666666666666</v>
      </c>
      <c r="K149" s="244">
        <v>62.25</v>
      </c>
      <c r="L149" s="244">
        <v>59.85</v>
      </c>
      <c r="M149" s="244">
        <v>10.600519999999999</v>
      </c>
      <c r="N149" s="1"/>
      <c r="O149" s="1"/>
    </row>
    <row r="150" spans="1:15" ht="12.75" customHeight="1">
      <c r="A150" s="30">
        <v>140</v>
      </c>
      <c r="B150" s="227" t="s">
        <v>99</v>
      </c>
      <c r="C150" s="244">
        <v>3161.25</v>
      </c>
      <c r="D150" s="245">
        <v>3159.3666666666663</v>
      </c>
      <c r="E150" s="245">
        <v>3090.0833333333326</v>
      </c>
      <c r="F150" s="245">
        <v>3018.9166666666661</v>
      </c>
      <c r="G150" s="245">
        <v>2949.6333333333323</v>
      </c>
      <c r="H150" s="245">
        <v>3230.5333333333328</v>
      </c>
      <c r="I150" s="245">
        <v>3299.8166666666666</v>
      </c>
      <c r="J150" s="245">
        <v>3370.9833333333331</v>
      </c>
      <c r="K150" s="244">
        <v>3228.65</v>
      </c>
      <c r="L150" s="244">
        <v>3088.2</v>
      </c>
      <c r="M150" s="244">
        <v>5.3029400000000004</v>
      </c>
      <c r="N150" s="1"/>
      <c r="O150" s="1"/>
    </row>
    <row r="151" spans="1:15" ht="12.75" customHeight="1">
      <c r="A151" s="30">
        <v>141</v>
      </c>
      <c r="B151" s="227" t="s">
        <v>344</v>
      </c>
      <c r="C151" s="244">
        <v>438.15</v>
      </c>
      <c r="D151" s="245">
        <v>431.38333333333338</v>
      </c>
      <c r="E151" s="245">
        <v>419.91666666666674</v>
      </c>
      <c r="F151" s="245">
        <v>401.68333333333334</v>
      </c>
      <c r="G151" s="245">
        <v>390.2166666666667</v>
      </c>
      <c r="H151" s="245">
        <v>449.61666666666679</v>
      </c>
      <c r="I151" s="245">
        <v>461.08333333333337</v>
      </c>
      <c r="J151" s="245">
        <v>479.31666666666683</v>
      </c>
      <c r="K151" s="244">
        <v>442.85</v>
      </c>
      <c r="L151" s="244">
        <v>413.15</v>
      </c>
      <c r="M151" s="244">
        <v>2.0628500000000001</v>
      </c>
      <c r="N151" s="1"/>
      <c r="O151" s="1"/>
    </row>
    <row r="152" spans="1:15" ht="12.75" customHeight="1">
      <c r="A152" s="30">
        <v>142</v>
      </c>
      <c r="B152" s="227" t="s">
        <v>252</v>
      </c>
      <c r="C152" s="244">
        <v>421.75</v>
      </c>
      <c r="D152" s="245">
        <v>418.61666666666662</v>
      </c>
      <c r="E152" s="245">
        <v>413.63333333333321</v>
      </c>
      <c r="F152" s="245">
        <v>405.51666666666659</v>
      </c>
      <c r="G152" s="245">
        <v>400.53333333333319</v>
      </c>
      <c r="H152" s="245">
        <v>426.73333333333323</v>
      </c>
      <c r="I152" s="245">
        <v>431.7166666666667</v>
      </c>
      <c r="J152" s="245">
        <v>439.83333333333326</v>
      </c>
      <c r="K152" s="244">
        <v>423.6</v>
      </c>
      <c r="L152" s="244">
        <v>410.5</v>
      </c>
      <c r="M152" s="244">
        <v>1.32585</v>
      </c>
      <c r="N152" s="1"/>
      <c r="O152" s="1"/>
    </row>
    <row r="153" spans="1:15" ht="12.75" customHeight="1">
      <c r="A153" s="30">
        <v>143</v>
      </c>
      <c r="B153" s="227" t="s">
        <v>253</v>
      </c>
      <c r="C153" s="244">
        <v>1373.85</v>
      </c>
      <c r="D153" s="245">
        <v>1373.8500000000001</v>
      </c>
      <c r="E153" s="245">
        <v>1350.4500000000003</v>
      </c>
      <c r="F153" s="245">
        <v>1327.0500000000002</v>
      </c>
      <c r="G153" s="245">
        <v>1303.6500000000003</v>
      </c>
      <c r="H153" s="245">
        <v>1397.2500000000002</v>
      </c>
      <c r="I153" s="245">
        <v>1420.6500000000003</v>
      </c>
      <c r="J153" s="245">
        <v>1444.0500000000002</v>
      </c>
      <c r="K153" s="244">
        <v>1397.25</v>
      </c>
      <c r="L153" s="244">
        <v>1350.45</v>
      </c>
      <c r="M153" s="244">
        <v>0.21994</v>
      </c>
      <c r="N153" s="1"/>
      <c r="O153" s="1"/>
    </row>
    <row r="154" spans="1:15" ht="12.75" customHeight="1">
      <c r="A154" s="30">
        <v>144</v>
      </c>
      <c r="B154" s="227" t="s">
        <v>345</v>
      </c>
      <c r="C154" s="244">
        <v>76.849999999999994</v>
      </c>
      <c r="D154" s="245">
        <v>75.966666666666669</v>
      </c>
      <c r="E154" s="245">
        <v>74.483333333333334</v>
      </c>
      <c r="F154" s="245">
        <v>72.11666666666666</v>
      </c>
      <c r="G154" s="245">
        <v>70.633333333333326</v>
      </c>
      <c r="H154" s="245">
        <v>78.333333333333343</v>
      </c>
      <c r="I154" s="245">
        <v>79.816666666666691</v>
      </c>
      <c r="J154" s="245">
        <v>82.183333333333351</v>
      </c>
      <c r="K154" s="244">
        <v>77.45</v>
      </c>
      <c r="L154" s="244">
        <v>73.599999999999994</v>
      </c>
      <c r="M154" s="244">
        <v>25.496040000000001</v>
      </c>
      <c r="N154" s="1"/>
      <c r="O154" s="1"/>
    </row>
    <row r="155" spans="1:15" ht="12.75" customHeight="1">
      <c r="A155" s="30">
        <v>145</v>
      </c>
      <c r="B155" s="227" t="s">
        <v>776</v>
      </c>
      <c r="C155" s="244">
        <v>54.15</v>
      </c>
      <c r="D155" s="245">
        <v>53.683333333333337</v>
      </c>
      <c r="E155" s="245">
        <v>52.866666666666674</v>
      </c>
      <c r="F155" s="245">
        <v>51.583333333333336</v>
      </c>
      <c r="G155" s="245">
        <v>50.766666666666673</v>
      </c>
      <c r="H155" s="245">
        <v>54.966666666666676</v>
      </c>
      <c r="I155" s="245">
        <v>55.783333333333339</v>
      </c>
      <c r="J155" s="245">
        <v>57.066666666666677</v>
      </c>
      <c r="K155" s="244">
        <v>54.5</v>
      </c>
      <c r="L155" s="244">
        <v>52.4</v>
      </c>
      <c r="M155" s="244">
        <v>16.113610000000001</v>
      </c>
      <c r="N155" s="1"/>
      <c r="O155" s="1"/>
    </row>
    <row r="156" spans="1:15" ht="12.75" customHeight="1">
      <c r="A156" s="30">
        <v>146</v>
      </c>
      <c r="B156" s="227" t="s">
        <v>100</v>
      </c>
      <c r="C156" s="244">
        <v>2102.1999999999998</v>
      </c>
      <c r="D156" s="245">
        <v>2070.9333333333329</v>
      </c>
      <c r="E156" s="245">
        <v>2021.8666666666659</v>
      </c>
      <c r="F156" s="245">
        <v>1941.5333333333328</v>
      </c>
      <c r="G156" s="245">
        <v>1892.4666666666658</v>
      </c>
      <c r="H156" s="245">
        <v>2151.266666666666</v>
      </c>
      <c r="I156" s="245">
        <v>2200.3333333333326</v>
      </c>
      <c r="J156" s="245">
        <v>2280.6666666666661</v>
      </c>
      <c r="K156" s="244">
        <v>2120</v>
      </c>
      <c r="L156" s="244">
        <v>1990.6</v>
      </c>
      <c r="M156" s="244">
        <v>3.33203</v>
      </c>
      <c r="N156" s="1"/>
      <c r="O156" s="1"/>
    </row>
    <row r="157" spans="1:15" ht="12.75" customHeight="1">
      <c r="A157" s="30">
        <v>147</v>
      </c>
      <c r="B157" s="227" t="s">
        <v>101</v>
      </c>
      <c r="C157" s="244">
        <v>180.7</v>
      </c>
      <c r="D157" s="245">
        <v>179.08333333333334</v>
      </c>
      <c r="E157" s="245">
        <v>176.4666666666667</v>
      </c>
      <c r="F157" s="245">
        <v>172.23333333333335</v>
      </c>
      <c r="G157" s="245">
        <v>169.6166666666667</v>
      </c>
      <c r="H157" s="245">
        <v>183.31666666666669</v>
      </c>
      <c r="I157" s="245">
        <v>185.93333333333331</v>
      </c>
      <c r="J157" s="245">
        <v>190.16666666666669</v>
      </c>
      <c r="K157" s="244">
        <v>181.7</v>
      </c>
      <c r="L157" s="244">
        <v>174.85</v>
      </c>
      <c r="M157" s="244">
        <v>26.361799999999999</v>
      </c>
      <c r="N157" s="1"/>
      <c r="O157" s="1"/>
    </row>
    <row r="158" spans="1:15" ht="12.75" customHeight="1">
      <c r="A158" s="30">
        <v>148</v>
      </c>
      <c r="B158" s="227" t="s">
        <v>346</v>
      </c>
      <c r="C158" s="244">
        <v>272.14999999999998</v>
      </c>
      <c r="D158" s="245">
        <v>270.48333333333335</v>
      </c>
      <c r="E158" s="245">
        <v>267.16666666666669</v>
      </c>
      <c r="F158" s="245">
        <v>262.18333333333334</v>
      </c>
      <c r="G158" s="245">
        <v>258.86666666666667</v>
      </c>
      <c r="H158" s="245">
        <v>275.4666666666667</v>
      </c>
      <c r="I158" s="245">
        <v>278.7833333333333</v>
      </c>
      <c r="J158" s="245">
        <v>283.76666666666671</v>
      </c>
      <c r="K158" s="244">
        <v>273.8</v>
      </c>
      <c r="L158" s="244">
        <v>265.5</v>
      </c>
      <c r="M158" s="244">
        <v>0.80884</v>
      </c>
      <c r="N158" s="1"/>
      <c r="O158" s="1"/>
    </row>
    <row r="159" spans="1:15" ht="12.75" customHeight="1">
      <c r="A159" s="30">
        <v>149</v>
      </c>
      <c r="B159" s="227" t="s">
        <v>810</v>
      </c>
      <c r="C159" s="244">
        <v>150.6</v>
      </c>
      <c r="D159" s="245">
        <v>147.83333333333331</v>
      </c>
      <c r="E159" s="245">
        <v>143.46666666666664</v>
      </c>
      <c r="F159" s="245">
        <v>136.33333333333331</v>
      </c>
      <c r="G159" s="245">
        <v>131.96666666666664</v>
      </c>
      <c r="H159" s="245">
        <v>154.96666666666664</v>
      </c>
      <c r="I159" s="245">
        <v>159.33333333333331</v>
      </c>
      <c r="J159" s="245">
        <v>166.46666666666664</v>
      </c>
      <c r="K159" s="244">
        <v>152.19999999999999</v>
      </c>
      <c r="L159" s="244">
        <v>140.69999999999999</v>
      </c>
      <c r="M159" s="244">
        <v>91.945939999999993</v>
      </c>
      <c r="N159" s="1"/>
      <c r="O159" s="1"/>
    </row>
    <row r="160" spans="1:15" ht="12.75" customHeight="1">
      <c r="A160" s="30">
        <v>150</v>
      </c>
      <c r="B160" s="227" t="s">
        <v>102</v>
      </c>
      <c r="C160" s="244">
        <v>130.75</v>
      </c>
      <c r="D160" s="245">
        <v>127.98333333333335</v>
      </c>
      <c r="E160" s="245">
        <v>123.66666666666669</v>
      </c>
      <c r="F160" s="245">
        <v>116.58333333333334</v>
      </c>
      <c r="G160" s="245">
        <v>112.26666666666668</v>
      </c>
      <c r="H160" s="245">
        <v>135.06666666666669</v>
      </c>
      <c r="I160" s="245">
        <v>139.38333333333335</v>
      </c>
      <c r="J160" s="245">
        <v>146.4666666666667</v>
      </c>
      <c r="K160" s="244">
        <v>132.30000000000001</v>
      </c>
      <c r="L160" s="244">
        <v>120.9</v>
      </c>
      <c r="M160" s="244">
        <v>229.9246</v>
      </c>
      <c r="N160" s="1"/>
      <c r="O160" s="1"/>
    </row>
    <row r="161" spans="1:15" ht="12.75" customHeight="1">
      <c r="A161" s="30">
        <v>151</v>
      </c>
      <c r="B161" s="227" t="s">
        <v>777</v>
      </c>
      <c r="C161" s="244">
        <v>267.3</v>
      </c>
      <c r="D161" s="245">
        <v>259.88333333333338</v>
      </c>
      <c r="E161" s="245">
        <v>252.46666666666675</v>
      </c>
      <c r="F161" s="245">
        <v>237.63333333333338</v>
      </c>
      <c r="G161" s="245">
        <v>230.21666666666675</v>
      </c>
      <c r="H161" s="245">
        <v>274.71666666666675</v>
      </c>
      <c r="I161" s="245">
        <v>282.13333333333338</v>
      </c>
      <c r="J161" s="245">
        <v>296.96666666666675</v>
      </c>
      <c r="K161" s="244">
        <v>267.3</v>
      </c>
      <c r="L161" s="244">
        <v>245.05</v>
      </c>
      <c r="M161" s="244">
        <v>29.986370000000001</v>
      </c>
      <c r="N161" s="1"/>
      <c r="O161" s="1"/>
    </row>
    <row r="162" spans="1:15" ht="12.75" customHeight="1">
      <c r="A162" s="30">
        <v>152</v>
      </c>
      <c r="B162" s="227" t="s">
        <v>347</v>
      </c>
      <c r="C162" s="244">
        <v>5651.9</v>
      </c>
      <c r="D162" s="245">
        <v>5583.0166666666664</v>
      </c>
      <c r="E162" s="245">
        <v>5481.0333333333328</v>
      </c>
      <c r="F162" s="245">
        <v>5310.1666666666661</v>
      </c>
      <c r="G162" s="245">
        <v>5208.1833333333325</v>
      </c>
      <c r="H162" s="245">
        <v>5753.8833333333332</v>
      </c>
      <c r="I162" s="245">
        <v>5855.8666666666668</v>
      </c>
      <c r="J162" s="245">
        <v>6026.7333333333336</v>
      </c>
      <c r="K162" s="244">
        <v>5685</v>
      </c>
      <c r="L162" s="244">
        <v>5412.15</v>
      </c>
      <c r="M162" s="244">
        <v>0.27855000000000002</v>
      </c>
      <c r="N162" s="1"/>
      <c r="O162" s="1"/>
    </row>
    <row r="163" spans="1:15" ht="12.75" customHeight="1">
      <c r="A163" s="30">
        <v>153</v>
      </c>
      <c r="B163" s="227" t="s">
        <v>348</v>
      </c>
      <c r="C163" s="244">
        <v>534.9</v>
      </c>
      <c r="D163" s="245">
        <v>523.63333333333333</v>
      </c>
      <c r="E163" s="245">
        <v>507.76666666666665</v>
      </c>
      <c r="F163" s="245">
        <v>480.63333333333333</v>
      </c>
      <c r="G163" s="245">
        <v>464.76666666666665</v>
      </c>
      <c r="H163" s="245">
        <v>550.76666666666665</v>
      </c>
      <c r="I163" s="245">
        <v>566.63333333333321</v>
      </c>
      <c r="J163" s="245">
        <v>593.76666666666665</v>
      </c>
      <c r="K163" s="244">
        <v>539.5</v>
      </c>
      <c r="L163" s="244">
        <v>496.5</v>
      </c>
      <c r="M163" s="244">
        <v>2.5598000000000001</v>
      </c>
      <c r="N163" s="1"/>
      <c r="O163" s="1"/>
    </row>
    <row r="164" spans="1:15" ht="12.75" customHeight="1">
      <c r="A164" s="30">
        <v>154</v>
      </c>
      <c r="B164" s="227" t="s">
        <v>349</v>
      </c>
      <c r="C164" s="244">
        <v>180.7</v>
      </c>
      <c r="D164" s="245">
        <v>176.73333333333335</v>
      </c>
      <c r="E164" s="245">
        <v>171.01666666666671</v>
      </c>
      <c r="F164" s="245">
        <v>161.33333333333337</v>
      </c>
      <c r="G164" s="245">
        <v>155.61666666666673</v>
      </c>
      <c r="H164" s="245">
        <v>186.41666666666669</v>
      </c>
      <c r="I164" s="245">
        <v>192.13333333333333</v>
      </c>
      <c r="J164" s="245">
        <v>201.81666666666666</v>
      </c>
      <c r="K164" s="244">
        <v>182.45</v>
      </c>
      <c r="L164" s="244">
        <v>167.05</v>
      </c>
      <c r="M164" s="244">
        <v>14.70299</v>
      </c>
      <c r="N164" s="1"/>
      <c r="O164" s="1"/>
    </row>
    <row r="165" spans="1:15" ht="12.75" customHeight="1">
      <c r="A165" s="30">
        <v>155</v>
      </c>
      <c r="B165" s="227" t="s">
        <v>350</v>
      </c>
      <c r="C165" s="244">
        <v>101.15</v>
      </c>
      <c r="D165" s="245">
        <v>99.883333333333326</v>
      </c>
      <c r="E165" s="245">
        <v>98.116666666666646</v>
      </c>
      <c r="F165" s="245">
        <v>95.083333333333314</v>
      </c>
      <c r="G165" s="245">
        <v>93.316666666666634</v>
      </c>
      <c r="H165" s="245">
        <v>102.91666666666666</v>
      </c>
      <c r="I165" s="245">
        <v>104.68333333333334</v>
      </c>
      <c r="J165" s="245">
        <v>107.71666666666667</v>
      </c>
      <c r="K165" s="244">
        <v>101.65</v>
      </c>
      <c r="L165" s="244">
        <v>96.85</v>
      </c>
      <c r="M165" s="244">
        <v>17.71969</v>
      </c>
      <c r="N165" s="1"/>
      <c r="O165" s="1"/>
    </row>
    <row r="166" spans="1:15" ht="12.75" customHeight="1">
      <c r="A166" s="30">
        <v>156</v>
      </c>
      <c r="B166" s="227" t="s">
        <v>254</v>
      </c>
      <c r="C166" s="244">
        <v>275.35000000000002</v>
      </c>
      <c r="D166" s="245">
        <v>275.55</v>
      </c>
      <c r="E166" s="245">
        <v>271.10000000000002</v>
      </c>
      <c r="F166" s="245">
        <v>266.85000000000002</v>
      </c>
      <c r="G166" s="245">
        <v>262.40000000000003</v>
      </c>
      <c r="H166" s="245">
        <v>279.8</v>
      </c>
      <c r="I166" s="245">
        <v>284.24999999999994</v>
      </c>
      <c r="J166" s="245">
        <v>288.5</v>
      </c>
      <c r="K166" s="244">
        <v>280</v>
      </c>
      <c r="L166" s="244">
        <v>271.3</v>
      </c>
      <c r="M166" s="244">
        <v>8.2892799999999998</v>
      </c>
      <c r="N166" s="1"/>
      <c r="O166" s="1"/>
    </row>
    <row r="167" spans="1:15" ht="12.75" customHeight="1">
      <c r="A167" s="30">
        <v>157</v>
      </c>
      <c r="B167" s="227" t="s">
        <v>822</v>
      </c>
      <c r="C167" s="244">
        <v>1130.55</v>
      </c>
      <c r="D167" s="245">
        <v>1131.3</v>
      </c>
      <c r="E167" s="245">
        <v>1109.25</v>
      </c>
      <c r="F167" s="245">
        <v>1087.95</v>
      </c>
      <c r="G167" s="245">
        <v>1065.9000000000001</v>
      </c>
      <c r="H167" s="245">
        <v>1152.5999999999999</v>
      </c>
      <c r="I167" s="245">
        <v>1174.6499999999996</v>
      </c>
      <c r="J167" s="245">
        <v>1195.9499999999998</v>
      </c>
      <c r="K167" s="244">
        <v>1153.3499999999999</v>
      </c>
      <c r="L167" s="244">
        <v>1110</v>
      </c>
      <c r="M167" s="244">
        <v>0.50631999999999999</v>
      </c>
      <c r="N167" s="1"/>
      <c r="O167" s="1"/>
    </row>
    <row r="168" spans="1:15" ht="12.75" customHeight="1">
      <c r="A168" s="30">
        <v>158</v>
      </c>
      <c r="B168" s="227" t="s">
        <v>103</v>
      </c>
      <c r="C168" s="244">
        <v>94.4</v>
      </c>
      <c r="D168" s="245">
        <v>93.216666666666654</v>
      </c>
      <c r="E168" s="245">
        <v>91.833333333333314</v>
      </c>
      <c r="F168" s="245">
        <v>89.266666666666666</v>
      </c>
      <c r="G168" s="245">
        <v>87.883333333333326</v>
      </c>
      <c r="H168" s="245">
        <v>95.783333333333303</v>
      </c>
      <c r="I168" s="245">
        <v>97.166666666666657</v>
      </c>
      <c r="J168" s="245">
        <v>99.733333333333292</v>
      </c>
      <c r="K168" s="244">
        <v>94.6</v>
      </c>
      <c r="L168" s="244">
        <v>90.65</v>
      </c>
      <c r="M168" s="244">
        <v>80.246409999999997</v>
      </c>
      <c r="N168" s="1"/>
      <c r="O168" s="1"/>
    </row>
    <row r="169" spans="1:15" ht="12.75" customHeight="1">
      <c r="A169" s="30">
        <v>159</v>
      </c>
      <c r="B169" s="227" t="s">
        <v>352</v>
      </c>
      <c r="C169" s="244">
        <v>1515.05</v>
      </c>
      <c r="D169" s="245">
        <v>1509.0166666666667</v>
      </c>
      <c r="E169" s="245">
        <v>1493.0333333333333</v>
      </c>
      <c r="F169" s="245">
        <v>1471.0166666666667</v>
      </c>
      <c r="G169" s="245">
        <v>1455.0333333333333</v>
      </c>
      <c r="H169" s="245">
        <v>1531.0333333333333</v>
      </c>
      <c r="I169" s="245">
        <v>1547.0166666666664</v>
      </c>
      <c r="J169" s="245">
        <v>1569.0333333333333</v>
      </c>
      <c r="K169" s="244">
        <v>1525</v>
      </c>
      <c r="L169" s="244">
        <v>1487</v>
      </c>
      <c r="M169" s="244">
        <v>1.5982499999999999</v>
      </c>
      <c r="N169" s="1"/>
      <c r="O169" s="1"/>
    </row>
    <row r="170" spans="1:15" ht="12.75" customHeight="1">
      <c r="A170" s="30">
        <v>160</v>
      </c>
      <c r="B170" s="227" t="s">
        <v>106</v>
      </c>
      <c r="C170" s="244">
        <v>38.700000000000003</v>
      </c>
      <c r="D170" s="245">
        <v>38.283333333333331</v>
      </c>
      <c r="E170" s="245">
        <v>37.566666666666663</v>
      </c>
      <c r="F170" s="245">
        <v>36.43333333333333</v>
      </c>
      <c r="G170" s="245">
        <v>35.716666666666661</v>
      </c>
      <c r="H170" s="245">
        <v>39.416666666666664</v>
      </c>
      <c r="I170" s="245">
        <v>40.133333333333333</v>
      </c>
      <c r="J170" s="245">
        <v>41.266666666666666</v>
      </c>
      <c r="K170" s="244">
        <v>39</v>
      </c>
      <c r="L170" s="244">
        <v>37.15</v>
      </c>
      <c r="M170" s="244">
        <v>88.689130000000006</v>
      </c>
      <c r="N170" s="1"/>
      <c r="O170" s="1"/>
    </row>
    <row r="171" spans="1:15" ht="12.75" customHeight="1">
      <c r="A171" s="30">
        <v>161</v>
      </c>
      <c r="B171" s="227" t="s">
        <v>353</v>
      </c>
      <c r="C171" s="244">
        <v>2479.35</v>
      </c>
      <c r="D171" s="245">
        <v>2490.9</v>
      </c>
      <c r="E171" s="245">
        <v>2451.8000000000002</v>
      </c>
      <c r="F171" s="245">
        <v>2424.25</v>
      </c>
      <c r="G171" s="245">
        <v>2385.15</v>
      </c>
      <c r="H171" s="245">
        <v>2518.4500000000003</v>
      </c>
      <c r="I171" s="245">
        <v>2557.5499999999997</v>
      </c>
      <c r="J171" s="245">
        <v>2585.1000000000004</v>
      </c>
      <c r="K171" s="244">
        <v>2530</v>
      </c>
      <c r="L171" s="244">
        <v>2463.35</v>
      </c>
      <c r="M171" s="244">
        <v>9.9010000000000001E-2</v>
      </c>
      <c r="N171" s="1"/>
      <c r="O171" s="1"/>
    </row>
    <row r="172" spans="1:15" ht="12.75" customHeight="1">
      <c r="A172" s="30">
        <v>162</v>
      </c>
      <c r="B172" s="227" t="s">
        <v>354</v>
      </c>
      <c r="C172" s="244">
        <v>3100.05</v>
      </c>
      <c r="D172" s="245">
        <v>3094.5833333333335</v>
      </c>
      <c r="E172" s="245">
        <v>3012.166666666667</v>
      </c>
      <c r="F172" s="245">
        <v>2924.2833333333333</v>
      </c>
      <c r="G172" s="245">
        <v>2841.8666666666668</v>
      </c>
      <c r="H172" s="245">
        <v>3182.4666666666672</v>
      </c>
      <c r="I172" s="245">
        <v>3264.8833333333341</v>
      </c>
      <c r="J172" s="245">
        <v>3352.7666666666673</v>
      </c>
      <c r="K172" s="244">
        <v>3177</v>
      </c>
      <c r="L172" s="244">
        <v>3006.7</v>
      </c>
      <c r="M172" s="244">
        <v>0.13303999999999999</v>
      </c>
      <c r="N172" s="1"/>
      <c r="O172" s="1"/>
    </row>
    <row r="173" spans="1:15" ht="12.75" customHeight="1">
      <c r="A173" s="30">
        <v>163</v>
      </c>
      <c r="B173" s="227" t="s">
        <v>355</v>
      </c>
      <c r="C173" s="244">
        <v>166.05</v>
      </c>
      <c r="D173" s="245">
        <v>164.6</v>
      </c>
      <c r="E173" s="245">
        <v>158.44999999999999</v>
      </c>
      <c r="F173" s="245">
        <v>150.85</v>
      </c>
      <c r="G173" s="245">
        <v>144.69999999999999</v>
      </c>
      <c r="H173" s="245">
        <v>172.2</v>
      </c>
      <c r="I173" s="245">
        <v>178.35000000000002</v>
      </c>
      <c r="J173" s="245">
        <v>185.95</v>
      </c>
      <c r="K173" s="244">
        <v>170.75</v>
      </c>
      <c r="L173" s="244">
        <v>157</v>
      </c>
      <c r="M173" s="244">
        <v>59.945810000000002</v>
      </c>
      <c r="N173" s="1"/>
      <c r="O173" s="1"/>
    </row>
    <row r="174" spans="1:15" ht="12.75" customHeight="1">
      <c r="A174" s="30">
        <v>164</v>
      </c>
      <c r="B174" s="227" t="s">
        <v>255</v>
      </c>
      <c r="C174" s="244">
        <v>1580.95</v>
      </c>
      <c r="D174" s="245">
        <v>1583.1666666666667</v>
      </c>
      <c r="E174" s="245">
        <v>1568.7833333333335</v>
      </c>
      <c r="F174" s="245">
        <v>1556.6166666666668</v>
      </c>
      <c r="G174" s="245">
        <v>1542.2333333333336</v>
      </c>
      <c r="H174" s="245">
        <v>1595.3333333333335</v>
      </c>
      <c r="I174" s="245">
        <v>1609.7166666666667</v>
      </c>
      <c r="J174" s="245">
        <v>1621.8833333333334</v>
      </c>
      <c r="K174" s="244">
        <v>1597.55</v>
      </c>
      <c r="L174" s="244">
        <v>1571</v>
      </c>
      <c r="M174" s="244">
        <v>2.6094900000000001</v>
      </c>
      <c r="N174" s="1"/>
      <c r="O174" s="1"/>
    </row>
    <row r="175" spans="1:15" ht="12.75" customHeight="1">
      <c r="A175" s="30">
        <v>165</v>
      </c>
      <c r="B175" s="227" t="s">
        <v>356</v>
      </c>
      <c r="C175" s="244">
        <v>1330.85</v>
      </c>
      <c r="D175" s="245">
        <v>1334.5333333333333</v>
      </c>
      <c r="E175" s="245">
        <v>1323.4166666666665</v>
      </c>
      <c r="F175" s="245">
        <v>1315.9833333333331</v>
      </c>
      <c r="G175" s="245">
        <v>1304.8666666666663</v>
      </c>
      <c r="H175" s="245">
        <v>1341.9666666666667</v>
      </c>
      <c r="I175" s="245">
        <v>1353.0833333333335</v>
      </c>
      <c r="J175" s="245">
        <v>1360.5166666666669</v>
      </c>
      <c r="K175" s="244">
        <v>1345.65</v>
      </c>
      <c r="L175" s="244">
        <v>1327.1</v>
      </c>
      <c r="M175" s="244">
        <v>0.20571</v>
      </c>
      <c r="N175" s="1"/>
      <c r="O175" s="1"/>
    </row>
    <row r="176" spans="1:15" ht="12.75" customHeight="1">
      <c r="A176" s="30">
        <v>166</v>
      </c>
      <c r="B176" s="227" t="s">
        <v>104</v>
      </c>
      <c r="C176" s="244">
        <v>425.05</v>
      </c>
      <c r="D176" s="245">
        <v>425.48333333333329</v>
      </c>
      <c r="E176" s="245">
        <v>418.96666666666658</v>
      </c>
      <c r="F176" s="245">
        <v>412.88333333333327</v>
      </c>
      <c r="G176" s="245">
        <v>406.36666666666656</v>
      </c>
      <c r="H176" s="245">
        <v>431.56666666666661</v>
      </c>
      <c r="I176" s="245">
        <v>438.08333333333337</v>
      </c>
      <c r="J176" s="245">
        <v>444.16666666666663</v>
      </c>
      <c r="K176" s="244">
        <v>432</v>
      </c>
      <c r="L176" s="244">
        <v>419.4</v>
      </c>
      <c r="M176" s="244">
        <v>10.97283</v>
      </c>
      <c r="N176" s="1"/>
      <c r="O176" s="1"/>
    </row>
    <row r="177" spans="1:15" ht="12.75" customHeight="1">
      <c r="A177" s="30">
        <v>167</v>
      </c>
      <c r="B177" s="227" t="s">
        <v>823</v>
      </c>
      <c r="C177" s="244">
        <v>1158.55</v>
      </c>
      <c r="D177" s="245">
        <v>1150.6500000000001</v>
      </c>
      <c r="E177" s="245">
        <v>1121.3000000000002</v>
      </c>
      <c r="F177" s="245">
        <v>1084.0500000000002</v>
      </c>
      <c r="G177" s="245">
        <v>1054.7000000000003</v>
      </c>
      <c r="H177" s="245">
        <v>1187.9000000000001</v>
      </c>
      <c r="I177" s="245">
        <v>1217.25</v>
      </c>
      <c r="J177" s="245">
        <v>1254.5</v>
      </c>
      <c r="K177" s="244">
        <v>1180</v>
      </c>
      <c r="L177" s="244">
        <v>1113.4000000000001</v>
      </c>
      <c r="M177" s="244">
        <v>0.56749000000000005</v>
      </c>
      <c r="N177" s="1"/>
      <c r="O177" s="1"/>
    </row>
    <row r="178" spans="1:15" ht="12.75" customHeight="1">
      <c r="A178" s="30">
        <v>168</v>
      </c>
      <c r="B178" s="227" t="s">
        <v>357</v>
      </c>
      <c r="C178" s="244">
        <v>1805.85</v>
      </c>
      <c r="D178" s="245">
        <v>1757.55</v>
      </c>
      <c r="E178" s="245">
        <v>1687.1</v>
      </c>
      <c r="F178" s="245">
        <v>1568.35</v>
      </c>
      <c r="G178" s="245">
        <v>1497.8999999999999</v>
      </c>
      <c r="H178" s="245">
        <v>1876.3</v>
      </c>
      <c r="I178" s="245">
        <v>1946.7500000000002</v>
      </c>
      <c r="J178" s="245">
        <v>2065.5</v>
      </c>
      <c r="K178" s="244">
        <v>1828</v>
      </c>
      <c r="L178" s="244">
        <v>1638.8</v>
      </c>
      <c r="M178" s="244">
        <v>2.58636</v>
      </c>
      <c r="N178" s="1"/>
      <c r="O178" s="1"/>
    </row>
    <row r="179" spans="1:15" ht="12.75" customHeight="1">
      <c r="A179" s="30">
        <v>169</v>
      </c>
      <c r="B179" s="227" t="s">
        <v>256</v>
      </c>
      <c r="C179" s="244">
        <v>463</v>
      </c>
      <c r="D179" s="245">
        <v>461.15000000000003</v>
      </c>
      <c r="E179" s="245">
        <v>455.85000000000008</v>
      </c>
      <c r="F179" s="245">
        <v>448.70000000000005</v>
      </c>
      <c r="G179" s="245">
        <v>443.40000000000009</v>
      </c>
      <c r="H179" s="245">
        <v>468.30000000000007</v>
      </c>
      <c r="I179" s="245">
        <v>473.6</v>
      </c>
      <c r="J179" s="245">
        <v>480.75000000000006</v>
      </c>
      <c r="K179" s="244">
        <v>466.45</v>
      </c>
      <c r="L179" s="244">
        <v>454</v>
      </c>
      <c r="M179" s="244">
        <v>0.36274000000000001</v>
      </c>
      <c r="N179" s="1"/>
      <c r="O179" s="1"/>
    </row>
    <row r="180" spans="1:15" ht="12.75" customHeight="1">
      <c r="A180" s="30">
        <v>170</v>
      </c>
      <c r="B180" s="227" t="s">
        <v>107</v>
      </c>
      <c r="C180" s="244">
        <v>883</v>
      </c>
      <c r="D180" s="245">
        <v>878.15</v>
      </c>
      <c r="E180" s="245">
        <v>866.3</v>
      </c>
      <c r="F180" s="245">
        <v>849.6</v>
      </c>
      <c r="G180" s="245">
        <v>837.75</v>
      </c>
      <c r="H180" s="245">
        <v>894.84999999999991</v>
      </c>
      <c r="I180" s="245">
        <v>906.7</v>
      </c>
      <c r="J180" s="245">
        <v>923.39999999999986</v>
      </c>
      <c r="K180" s="244">
        <v>890</v>
      </c>
      <c r="L180" s="244">
        <v>861.45</v>
      </c>
      <c r="M180" s="244">
        <v>4.7197300000000002</v>
      </c>
      <c r="N180" s="1"/>
      <c r="O180" s="1"/>
    </row>
    <row r="181" spans="1:15" ht="12.75" customHeight="1">
      <c r="A181" s="30">
        <v>171</v>
      </c>
      <c r="B181" s="227" t="s">
        <v>257</v>
      </c>
      <c r="C181" s="244">
        <v>434.25</v>
      </c>
      <c r="D181" s="245">
        <v>430.4666666666667</v>
      </c>
      <c r="E181" s="245">
        <v>424.48333333333341</v>
      </c>
      <c r="F181" s="245">
        <v>414.7166666666667</v>
      </c>
      <c r="G181" s="245">
        <v>408.73333333333341</v>
      </c>
      <c r="H181" s="245">
        <v>440.23333333333341</v>
      </c>
      <c r="I181" s="245">
        <v>446.21666666666675</v>
      </c>
      <c r="J181" s="245">
        <v>455.98333333333341</v>
      </c>
      <c r="K181" s="244">
        <v>436.45</v>
      </c>
      <c r="L181" s="244">
        <v>420.7</v>
      </c>
      <c r="M181" s="244">
        <v>0.59545999999999999</v>
      </c>
      <c r="N181" s="1"/>
      <c r="O181" s="1"/>
    </row>
    <row r="182" spans="1:15" ht="12.75" customHeight="1">
      <c r="A182" s="30">
        <v>172</v>
      </c>
      <c r="B182" s="227" t="s">
        <v>108</v>
      </c>
      <c r="C182" s="244">
        <v>1207.0999999999999</v>
      </c>
      <c r="D182" s="245">
        <v>1195.3666666666666</v>
      </c>
      <c r="E182" s="245">
        <v>1178.7333333333331</v>
      </c>
      <c r="F182" s="245">
        <v>1150.3666666666666</v>
      </c>
      <c r="G182" s="245">
        <v>1133.7333333333331</v>
      </c>
      <c r="H182" s="245">
        <v>1223.7333333333331</v>
      </c>
      <c r="I182" s="245">
        <v>1240.3666666666668</v>
      </c>
      <c r="J182" s="245">
        <v>1268.7333333333331</v>
      </c>
      <c r="K182" s="244">
        <v>1212</v>
      </c>
      <c r="L182" s="244">
        <v>1167</v>
      </c>
      <c r="M182" s="244">
        <v>5.1852099999999997</v>
      </c>
      <c r="N182" s="1"/>
      <c r="O182" s="1"/>
    </row>
    <row r="183" spans="1:15" ht="12.75" customHeight="1">
      <c r="A183" s="30">
        <v>173</v>
      </c>
      <c r="B183" s="227" t="s">
        <v>109</v>
      </c>
      <c r="C183" s="244">
        <v>329.65</v>
      </c>
      <c r="D183" s="245">
        <v>328.33333333333331</v>
      </c>
      <c r="E183" s="245">
        <v>323.81666666666661</v>
      </c>
      <c r="F183" s="245">
        <v>317.98333333333329</v>
      </c>
      <c r="G183" s="245">
        <v>313.46666666666658</v>
      </c>
      <c r="H183" s="245">
        <v>334.16666666666663</v>
      </c>
      <c r="I183" s="245">
        <v>338.68333333333339</v>
      </c>
      <c r="J183" s="245">
        <v>344.51666666666665</v>
      </c>
      <c r="K183" s="244">
        <v>332.85</v>
      </c>
      <c r="L183" s="244">
        <v>322.5</v>
      </c>
      <c r="M183" s="244">
        <v>17.157599999999999</v>
      </c>
      <c r="N183" s="1"/>
      <c r="O183" s="1"/>
    </row>
    <row r="184" spans="1:15" ht="12.75" customHeight="1">
      <c r="A184" s="30">
        <v>174</v>
      </c>
      <c r="B184" s="227" t="s">
        <v>358</v>
      </c>
      <c r="C184" s="244">
        <v>357.35</v>
      </c>
      <c r="D184" s="245">
        <v>356.61666666666662</v>
      </c>
      <c r="E184" s="245">
        <v>352.03333333333325</v>
      </c>
      <c r="F184" s="245">
        <v>346.71666666666664</v>
      </c>
      <c r="G184" s="245">
        <v>342.13333333333327</v>
      </c>
      <c r="H184" s="245">
        <v>361.93333333333322</v>
      </c>
      <c r="I184" s="245">
        <v>366.51666666666659</v>
      </c>
      <c r="J184" s="245">
        <v>371.8333333333332</v>
      </c>
      <c r="K184" s="244">
        <v>361.2</v>
      </c>
      <c r="L184" s="244">
        <v>351.3</v>
      </c>
      <c r="M184" s="244">
        <v>2.7464200000000001</v>
      </c>
      <c r="N184" s="1"/>
      <c r="O184" s="1"/>
    </row>
    <row r="185" spans="1:15" ht="12.75" customHeight="1">
      <c r="A185" s="30">
        <v>175</v>
      </c>
      <c r="B185" s="227" t="s">
        <v>110</v>
      </c>
      <c r="C185" s="244">
        <v>1729.05</v>
      </c>
      <c r="D185" s="245">
        <v>1724.6833333333334</v>
      </c>
      <c r="E185" s="245">
        <v>1708.3666666666668</v>
      </c>
      <c r="F185" s="245">
        <v>1687.6833333333334</v>
      </c>
      <c r="G185" s="245">
        <v>1671.3666666666668</v>
      </c>
      <c r="H185" s="245">
        <v>1745.3666666666668</v>
      </c>
      <c r="I185" s="245">
        <v>1761.6833333333334</v>
      </c>
      <c r="J185" s="245">
        <v>1782.3666666666668</v>
      </c>
      <c r="K185" s="244">
        <v>1741</v>
      </c>
      <c r="L185" s="244">
        <v>1704</v>
      </c>
      <c r="M185" s="244">
        <v>3.84118</v>
      </c>
      <c r="N185" s="1"/>
      <c r="O185" s="1"/>
    </row>
    <row r="186" spans="1:15" ht="12.75" customHeight="1">
      <c r="A186" s="30">
        <v>176</v>
      </c>
      <c r="B186" s="227" t="s">
        <v>359</v>
      </c>
      <c r="C186" s="244">
        <v>665</v>
      </c>
      <c r="D186" s="245">
        <v>656.65</v>
      </c>
      <c r="E186" s="245">
        <v>641.34999999999991</v>
      </c>
      <c r="F186" s="245">
        <v>617.69999999999993</v>
      </c>
      <c r="G186" s="245">
        <v>602.39999999999986</v>
      </c>
      <c r="H186" s="245">
        <v>680.3</v>
      </c>
      <c r="I186" s="245">
        <v>695.59999999999991</v>
      </c>
      <c r="J186" s="245">
        <v>719.25</v>
      </c>
      <c r="K186" s="244">
        <v>671.95</v>
      </c>
      <c r="L186" s="244">
        <v>633</v>
      </c>
      <c r="M186" s="244">
        <v>2.72925</v>
      </c>
      <c r="N186" s="1"/>
      <c r="O186" s="1"/>
    </row>
    <row r="187" spans="1:15" ht="12.75" customHeight="1">
      <c r="A187" s="30">
        <v>177</v>
      </c>
      <c r="B187" s="227" t="s">
        <v>862</v>
      </c>
      <c r="C187" s="244">
        <v>321.14999999999998</v>
      </c>
      <c r="D187" s="245">
        <v>317.7</v>
      </c>
      <c r="E187" s="245">
        <v>311.59999999999997</v>
      </c>
      <c r="F187" s="245">
        <v>302.04999999999995</v>
      </c>
      <c r="G187" s="245">
        <v>295.94999999999993</v>
      </c>
      <c r="H187" s="245">
        <v>327.25</v>
      </c>
      <c r="I187" s="245">
        <v>333.35</v>
      </c>
      <c r="J187" s="245">
        <v>342.90000000000003</v>
      </c>
      <c r="K187" s="244">
        <v>323.8</v>
      </c>
      <c r="L187" s="244">
        <v>308.14999999999998</v>
      </c>
      <c r="M187" s="244">
        <v>2.93337</v>
      </c>
      <c r="N187" s="1"/>
      <c r="O187" s="1"/>
    </row>
    <row r="188" spans="1:15" ht="12.75" customHeight="1">
      <c r="A188" s="30">
        <v>178</v>
      </c>
      <c r="B188" s="227" t="s">
        <v>361</v>
      </c>
      <c r="C188" s="244">
        <v>1803.1</v>
      </c>
      <c r="D188" s="245">
        <v>1816.6499999999999</v>
      </c>
      <c r="E188" s="245">
        <v>1782.5499999999997</v>
      </c>
      <c r="F188" s="245">
        <v>1761.9999999999998</v>
      </c>
      <c r="G188" s="245">
        <v>1727.8999999999996</v>
      </c>
      <c r="H188" s="245">
        <v>1837.1999999999998</v>
      </c>
      <c r="I188" s="245">
        <v>1871.2999999999997</v>
      </c>
      <c r="J188" s="245">
        <v>1891.85</v>
      </c>
      <c r="K188" s="244">
        <v>1850.75</v>
      </c>
      <c r="L188" s="244">
        <v>1796.1</v>
      </c>
      <c r="M188" s="244">
        <v>0.32704</v>
      </c>
      <c r="N188" s="1"/>
      <c r="O188" s="1"/>
    </row>
    <row r="189" spans="1:15" ht="12.75" customHeight="1">
      <c r="A189" s="30">
        <v>179</v>
      </c>
      <c r="B189" s="227" t="s">
        <v>362</v>
      </c>
      <c r="C189" s="244">
        <v>713.85</v>
      </c>
      <c r="D189" s="245">
        <v>708.4666666666667</v>
      </c>
      <c r="E189" s="245">
        <v>697.23333333333335</v>
      </c>
      <c r="F189" s="245">
        <v>680.61666666666667</v>
      </c>
      <c r="G189" s="245">
        <v>669.38333333333333</v>
      </c>
      <c r="H189" s="245">
        <v>725.08333333333337</v>
      </c>
      <c r="I189" s="245">
        <v>736.31666666666672</v>
      </c>
      <c r="J189" s="245">
        <v>752.93333333333339</v>
      </c>
      <c r="K189" s="244">
        <v>719.7</v>
      </c>
      <c r="L189" s="244">
        <v>691.85</v>
      </c>
      <c r="M189" s="244">
        <v>0.66669</v>
      </c>
      <c r="N189" s="1"/>
      <c r="O189" s="1"/>
    </row>
    <row r="190" spans="1:15" ht="12.75" customHeight="1">
      <c r="A190" s="30">
        <v>180</v>
      </c>
      <c r="B190" s="227" t="s">
        <v>363</v>
      </c>
      <c r="C190" s="244">
        <v>245.85</v>
      </c>
      <c r="D190" s="245">
        <v>242.5</v>
      </c>
      <c r="E190" s="245">
        <v>235.45</v>
      </c>
      <c r="F190" s="245">
        <v>225.04999999999998</v>
      </c>
      <c r="G190" s="245">
        <v>217.99999999999997</v>
      </c>
      <c r="H190" s="245">
        <v>252.9</v>
      </c>
      <c r="I190" s="245">
        <v>259.95000000000005</v>
      </c>
      <c r="J190" s="245">
        <v>270.35000000000002</v>
      </c>
      <c r="K190" s="244">
        <v>249.55</v>
      </c>
      <c r="L190" s="244">
        <v>232.1</v>
      </c>
      <c r="M190" s="244">
        <v>2.61422</v>
      </c>
      <c r="N190" s="1"/>
      <c r="O190" s="1"/>
    </row>
    <row r="191" spans="1:15" ht="12.75" customHeight="1">
      <c r="A191" s="30">
        <v>181</v>
      </c>
      <c r="B191" s="227" t="s">
        <v>364</v>
      </c>
      <c r="C191" s="244">
        <v>3020.25</v>
      </c>
      <c r="D191" s="245">
        <v>2957.8333333333335</v>
      </c>
      <c r="E191" s="245">
        <v>2865.666666666667</v>
      </c>
      <c r="F191" s="245">
        <v>2711.0833333333335</v>
      </c>
      <c r="G191" s="245">
        <v>2618.916666666667</v>
      </c>
      <c r="H191" s="245">
        <v>3112.416666666667</v>
      </c>
      <c r="I191" s="245">
        <v>3204.5833333333339</v>
      </c>
      <c r="J191" s="245">
        <v>3359.166666666667</v>
      </c>
      <c r="K191" s="244">
        <v>3050</v>
      </c>
      <c r="L191" s="244">
        <v>2803.25</v>
      </c>
      <c r="M191" s="244">
        <v>2.4974799999999999</v>
      </c>
      <c r="N191" s="1"/>
      <c r="O191" s="1"/>
    </row>
    <row r="192" spans="1:15" ht="12.75" customHeight="1">
      <c r="A192" s="30">
        <v>182</v>
      </c>
      <c r="B192" s="227" t="s">
        <v>111</v>
      </c>
      <c r="C192" s="244">
        <v>481</v>
      </c>
      <c r="D192" s="245">
        <v>476.81666666666666</v>
      </c>
      <c r="E192" s="245">
        <v>468.68333333333334</v>
      </c>
      <c r="F192" s="245">
        <v>456.36666666666667</v>
      </c>
      <c r="G192" s="245">
        <v>448.23333333333335</v>
      </c>
      <c r="H192" s="245">
        <v>489.13333333333333</v>
      </c>
      <c r="I192" s="245">
        <v>497.26666666666665</v>
      </c>
      <c r="J192" s="245">
        <v>509.58333333333331</v>
      </c>
      <c r="K192" s="244">
        <v>484.95</v>
      </c>
      <c r="L192" s="244">
        <v>464.5</v>
      </c>
      <c r="M192" s="244">
        <v>5.7117199999999997</v>
      </c>
      <c r="N192" s="1"/>
      <c r="O192" s="1"/>
    </row>
    <row r="193" spans="1:15" ht="12.75" customHeight="1">
      <c r="A193" s="30">
        <v>183</v>
      </c>
      <c r="B193" s="227" t="s">
        <v>365</v>
      </c>
      <c r="C193" s="244">
        <v>529.70000000000005</v>
      </c>
      <c r="D193" s="245">
        <v>527.68333333333328</v>
      </c>
      <c r="E193" s="245">
        <v>518.21666666666658</v>
      </c>
      <c r="F193" s="245">
        <v>506.73333333333335</v>
      </c>
      <c r="G193" s="245">
        <v>497.26666666666665</v>
      </c>
      <c r="H193" s="245">
        <v>539.16666666666652</v>
      </c>
      <c r="I193" s="245">
        <v>548.63333333333321</v>
      </c>
      <c r="J193" s="245">
        <v>560.11666666666645</v>
      </c>
      <c r="K193" s="244">
        <v>537.15</v>
      </c>
      <c r="L193" s="244">
        <v>516.20000000000005</v>
      </c>
      <c r="M193" s="244">
        <v>11.579179999999999</v>
      </c>
      <c r="N193" s="1"/>
      <c r="O193" s="1"/>
    </row>
    <row r="194" spans="1:15" ht="12.75" customHeight="1">
      <c r="A194" s="30">
        <v>184</v>
      </c>
      <c r="B194" s="227" t="s">
        <v>366</v>
      </c>
      <c r="C194" s="244">
        <v>91.85</v>
      </c>
      <c r="D194" s="245">
        <v>90.583333333333329</v>
      </c>
      <c r="E194" s="245">
        <v>88.766666666666652</v>
      </c>
      <c r="F194" s="245">
        <v>85.683333333333323</v>
      </c>
      <c r="G194" s="245">
        <v>83.866666666666646</v>
      </c>
      <c r="H194" s="245">
        <v>93.666666666666657</v>
      </c>
      <c r="I194" s="245">
        <v>95.483333333333348</v>
      </c>
      <c r="J194" s="245">
        <v>98.566666666666663</v>
      </c>
      <c r="K194" s="244">
        <v>92.4</v>
      </c>
      <c r="L194" s="244">
        <v>87.5</v>
      </c>
      <c r="M194" s="244">
        <v>14.40222</v>
      </c>
      <c r="N194" s="1"/>
      <c r="O194" s="1"/>
    </row>
    <row r="195" spans="1:15" ht="12.75" customHeight="1">
      <c r="A195" s="30">
        <v>185</v>
      </c>
      <c r="B195" s="227" t="s">
        <v>367</v>
      </c>
      <c r="C195" s="244">
        <v>125.5</v>
      </c>
      <c r="D195" s="245">
        <v>124.28333333333335</v>
      </c>
      <c r="E195" s="245">
        <v>122.2166666666667</v>
      </c>
      <c r="F195" s="245">
        <v>118.93333333333335</v>
      </c>
      <c r="G195" s="245">
        <v>116.8666666666667</v>
      </c>
      <c r="H195" s="245">
        <v>127.56666666666669</v>
      </c>
      <c r="I195" s="245">
        <v>129.63333333333333</v>
      </c>
      <c r="J195" s="245">
        <v>132.91666666666669</v>
      </c>
      <c r="K195" s="244">
        <v>126.35</v>
      </c>
      <c r="L195" s="244">
        <v>121</v>
      </c>
      <c r="M195" s="244">
        <v>31.409230000000001</v>
      </c>
      <c r="N195" s="1"/>
      <c r="O195" s="1"/>
    </row>
    <row r="196" spans="1:15" ht="12.75" customHeight="1">
      <c r="A196" s="30">
        <v>186</v>
      </c>
      <c r="B196" s="227" t="s">
        <v>258</v>
      </c>
      <c r="C196" s="244">
        <v>262.5</v>
      </c>
      <c r="D196" s="245">
        <v>258.51666666666665</v>
      </c>
      <c r="E196" s="245">
        <v>252.5333333333333</v>
      </c>
      <c r="F196" s="245">
        <v>242.56666666666666</v>
      </c>
      <c r="G196" s="245">
        <v>236.58333333333331</v>
      </c>
      <c r="H196" s="245">
        <v>268.48333333333329</v>
      </c>
      <c r="I196" s="245">
        <v>274.46666666666664</v>
      </c>
      <c r="J196" s="245">
        <v>284.43333333333328</v>
      </c>
      <c r="K196" s="244">
        <v>264.5</v>
      </c>
      <c r="L196" s="244">
        <v>248.55</v>
      </c>
      <c r="M196" s="244">
        <v>4.5937799999999998</v>
      </c>
      <c r="N196" s="1"/>
      <c r="O196" s="1"/>
    </row>
    <row r="197" spans="1:15" ht="12.75" customHeight="1">
      <c r="A197" s="30">
        <v>187</v>
      </c>
      <c r="B197" s="227" t="s">
        <v>369</v>
      </c>
      <c r="C197" s="244">
        <v>963.1</v>
      </c>
      <c r="D197" s="245">
        <v>957.7833333333333</v>
      </c>
      <c r="E197" s="245">
        <v>937.91666666666663</v>
      </c>
      <c r="F197" s="245">
        <v>912.73333333333335</v>
      </c>
      <c r="G197" s="245">
        <v>892.86666666666667</v>
      </c>
      <c r="H197" s="245">
        <v>982.96666666666658</v>
      </c>
      <c r="I197" s="245">
        <v>1002.8333333333334</v>
      </c>
      <c r="J197" s="245">
        <v>1028.0166666666664</v>
      </c>
      <c r="K197" s="244">
        <v>977.65</v>
      </c>
      <c r="L197" s="244">
        <v>932.6</v>
      </c>
      <c r="M197" s="244">
        <v>1.3091699999999999</v>
      </c>
      <c r="N197" s="1"/>
      <c r="O197" s="1"/>
    </row>
    <row r="198" spans="1:15" ht="12.75" customHeight="1">
      <c r="A198" s="30">
        <v>188</v>
      </c>
      <c r="B198" s="227" t="s">
        <v>113</v>
      </c>
      <c r="C198" s="244">
        <v>1031.7</v>
      </c>
      <c r="D198" s="245">
        <v>1034.1499999999999</v>
      </c>
      <c r="E198" s="245">
        <v>1026.5499999999997</v>
      </c>
      <c r="F198" s="245">
        <v>1021.3999999999999</v>
      </c>
      <c r="G198" s="245">
        <v>1013.7999999999997</v>
      </c>
      <c r="H198" s="245">
        <v>1039.2999999999997</v>
      </c>
      <c r="I198" s="245">
        <v>1046.8999999999996</v>
      </c>
      <c r="J198" s="245">
        <v>1052.0499999999997</v>
      </c>
      <c r="K198" s="244">
        <v>1041.75</v>
      </c>
      <c r="L198" s="244">
        <v>1029</v>
      </c>
      <c r="M198" s="244">
        <v>16.80715</v>
      </c>
      <c r="N198" s="1"/>
      <c r="O198" s="1"/>
    </row>
    <row r="199" spans="1:15" ht="12.75" customHeight="1">
      <c r="A199" s="30">
        <v>189</v>
      </c>
      <c r="B199" s="227" t="s">
        <v>115</v>
      </c>
      <c r="C199" s="244">
        <v>2135.6999999999998</v>
      </c>
      <c r="D199" s="245">
        <v>2118.4</v>
      </c>
      <c r="E199" s="245">
        <v>2082.3000000000002</v>
      </c>
      <c r="F199" s="245">
        <v>2028.9</v>
      </c>
      <c r="G199" s="245">
        <v>1992.8000000000002</v>
      </c>
      <c r="H199" s="245">
        <v>2171.8000000000002</v>
      </c>
      <c r="I199" s="245">
        <v>2207.8999999999996</v>
      </c>
      <c r="J199" s="245">
        <v>2261.3000000000002</v>
      </c>
      <c r="K199" s="244">
        <v>2154.5</v>
      </c>
      <c r="L199" s="244">
        <v>2065</v>
      </c>
      <c r="M199" s="244">
        <v>2.1704599999999998</v>
      </c>
      <c r="N199" s="1"/>
      <c r="O199" s="1"/>
    </row>
    <row r="200" spans="1:15" ht="12.75" customHeight="1">
      <c r="A200" s="30">
        <v>190</v>
      </c>
      <c r="B200" s="227" t="s">
        <v>116</v>
      </c>
      <c r="C200" s="244">
        <v>1629.45</v>
      </c>
      <c r="D200" s="245">
        <v>1619.4833333333333</v>
      </c>
      <c r="E200" s="245">
        <v>1599.9666666666667</v>
      </c>
      <c r="F200" s="245">
        <v>1570.4833333333333</v>
      </c>
      <c r="G200" s="245">
        <v>1550.9666666666667</v>
      </c>
      <c r="H200" s="245">
        <v>1648.9666666666667</v>
      </c>
      <c r="I200" s="245">
        <v>1668.4833333333336</v>
      </c>
      <c r="J200" s="245">
        <v>1697.9666666666667</v>
      </c>
      <c r="K200" s="244">
        <v>1639</v>
      </c>
      <c r="L200" s="244">
        <v>1590</v>
      </c>
      <c r="M200" s="244">
        <v>49.536610000000003</v>
      </c>
      <c r="N200" s="1"/>
      <c r="O200" s="1"/>
    </row>
    <row r="201" spans="1:15" ht="12.75" customHeight="1">
      <c r="A201" s="30">
        <v>191</v>
      </c>
      <c r="B201" s="227" t="s">
        <v>117</v>
      </c>
      <c r="C201" s="244">
        <v>569.29999999999995</v>
      </c>
      <c r="D201" s="245">
        <v>567.51666666666665</v>
      </c>
      <c r="E201" s="245">
        <v>564.2833333333333</v>
      </c>
      <c r="F201" s="245">
        <v>559.26666666666665</v>
      </c>
      <c r="G201" s="245">
        <v>556.0333333333333</v>
      </c>
      <c r="H201" s="245">
        <v>572.5333333333333</v>
      </c>
      <c r="I201" s="245">
        <v>575.76666666666665</v>
      </c>
      <c r="J201" s="245">
        <v>580.7833333333333</v>
      </c>
      <c r="K201" s="244">
        <v>570.75</v>
      </c>
      <c r="L201" s="244">
        <v>562.5</v>
      </c>
      <c r="M201" s="244">
        <v>19.6203</v>
      </c>
      <c r="N201" s="1"/>
      <c r="O201" s="1"/>
    </row>
    <row r="202" spans="1:15" ht="12.75" customHeight="1">
      <c r="A202" s="30">
        <v>192</v>
      </c>
      <c r="B202" s="227" t="s">
        <v>370</v>
      </c>
      <c r="C202" s="244">
        <v>71.349999999999994</v>
      </c>
      <c r="D202" s="245">
        <v>69.599999999999994</v>
      </c>
      <c r="E202" s="245">
        <v>67.399999999999991</v>
      </c>
      <c r="F202" s="245">
        <v>63.45</v>
      </c>
      <c r="G202" s="245">
        <v>61.25</v>
      </c>
      <c r="H202" s="245">
        <v>73.549999999999983</v>
      </c>
      <c r="I202" s="245">
        <v>75.749999999999972</v>
      </c>
      <c r="J202" s="245">
        <v>79.699999999999974</v>
      </c>
      <c r="K202" s="244">
        <v>71.8</v>
      </c>
      <c r="L202" s="244">
        <v>65.650000000000006</v>
      </c>
      <c r="M202" s="244">
        <v>129.4573</v>
      </c>
      <c r="N202" s="1"/>
      <c r="O202" s="1"/>
    </row>
    <row r="203" spans="1:15" ht="12.75" customHeight="1">
      <c r="A203" s="30">
        <v>193</v>
      </c>
      <c r="B203" s="227" t="s">
        <v>824</v>
      </c>
      <c r="C203" s="244">
        <v>632</v>
      </c>
      <c r="D203" s="245">
        <v>621.9</v>
      </c>
      <c r="E203" s="245">
        <v>600.75</v>
      </c>
      <c r="F203" s="245">
        <v>569.5</v>
      </c>
      <c r="G203" s="245">
        <v>548.35</v>
      </c>
      <c r="H203" s="245">
        <v>653.15</v>
      </c>
      <c r="I203" s="245">
        <v>674.29999999999984</v>
      </c>
      <c r="J203" s="245">
        <v>705.55</v>
      </c>
      <c r="K203" s="244">
        <v>643.04999999999995</v>
      </c>
      <c r="L203" s="244">
        <v>590.65</v>
      </c>
      <c r="M203" s="244">
        <v>0.46697</v>
      </c>
      <c r="N203" s="1"/>
      <c r="O203" s="1"/>
    </row>
    <row r="204" spans="1:15" ht="12.75" customHeight="1">
      <c r="A204" s="30">
        <v>194</v>
      </c>
      <c r="B204" s="227" t="s">
        <v>371</v>
      </c>
      <c r="C204" s="244">
        <v>873</v>
      </c>
      <c r="D204" s="245">
        <v>866.20000000000016</v>
      </c>
      <c r="E204" s="245">
        <v>852.50000000000034</v>
      </c>
      <c r="F204" s="245">
        <v>832.00000000000023</v>
      </c>
      <c r="G204" s="245">
        <v>818.30000000000041</v>
      </c>
      <c r="H204" s="245">
        <v>886.70000000000027</v>
      </c>
      <c r="I204" s="245">
        <v>900.40000000000009</v>
      </c>
      <c r="J204" s="245">
        <v>920.9000000000002</v>
      </c>
      <c r="K204" s="244">
        <v>879.9</v>
      </c>
      <c r="L204" s="244">
        <v>845.7</v>
      </c>
      <c r="M204" s="244">
        <v>1.7882199999999999</v>
      </c>
      <c r="N204" s="1"/>
      <c r="O204" s="1"/>
    </row>
    <row r="205" spans="1:15" ht="12.75" customHeight="1">
      <c r="A205" s="30">
        <v>195</v>
      </c>
      <c r="B205" s="227" t="s">
        <v>372</v>
      </c>
      <c r="C205" s="244">
        <v>902.2</v>
      </c>
      <c r="D205" s="245">
        <v>899.73333333333323</v>
      </c>
      <c r="E205" s="245">
        <v>894.46666666666647</v>
      </c>
      <c r="F205" s="245">
        <v>886.73333333333323</v>
      </c>
      <c r="G205" s="245">
        <v>881.46666666666647</v>
      </c>
      <c r="H205" s="245">
        <v>907.46666666666647</v>
      </c>
      <c r="I205" s="245">
        <v>912.73333333333312</v>
      </c>
      <c r="J205" s="245">
        <v>920.46666666666647</v>
      </c>
      <c r="K205" s="244">
        <v>905</v>
      </c>
      <c r="L205" s="244">
        <v>892</v>
      </c>
      <c r="M205" s="244">
        <v>0.15898999999999999</v>
      </c>
      <c r="N205" s="1"/>
      <c r="O205" s="1"/>
    </row>
    <row r="206" spans="1:15" ht="12.75" customHeight="1">
      <c r="A206" s="30">
        <v>196</v>
      </c>
      <c r="B206" s="227" t="s">
        <v>112</v>
      </c>
      <c r="C206" s="244">
        <v>1110.55</v>
      </c>
      <c r="D206" s="245">
        <v>1106.1499999999999</v>
      </c>
      <c r="E206" s="245">
        <v>1094.0999999999997</v>
      </c>
      <c r="F206" s="245">
        <v>1077.6499999999999</v>
      </c>
      <c r="G206" s="245">
        <v>1065.5999999999997</v>
      </c>
      <c r="H206" s="245">
        <v>1122.5999999999997</v>
      </c>
      <c r="I206" s="245">
        <v>1134.6499999999999</v>
      </c>
      <c r="J206" s="245">
        <v>1151.0999999999997</v>
      </c>
      <c r="K206" s="244">
        <v>1118.2</v>
      </c>
      <c r="L206" s="244">
        <v>1089.7</v>
      </c>
      <c r="M206" s="244">
        <v>5.3721100000000002</v>
      </c>
      <c r="N206" s="1"/>
      <c r="O206" s="1"/>
    </row>
    <row r="207" spans="1:15" ht="12.75" customHeight="1">
      <c r="A207" s="30">
        <v>197</v>
      </c>
      <c r="B207" s="227" t="s">
        <v>118</v>
      </c>
      <c r="C207" s="244">
        <v>2686.3</v>
      </c>
      <c r="D207" s="245">
        <v>2665.2999999999997</v>
      </c>
      <c r="E207" s="245">
        <v>2632.5999999999995</v>
      </c>
      <c r="F207" s="245">
        <v>2578.8999999999996</v>
      </c>
      <c r="G207" s="245">
        <v>2546.1999999999994</v>
      </c>
      <c r="H207" s="245">
        <v>2718.9999999999995</v>
      </c>
      <c r="I207" s="245">
        <v>2751.6999999999994</v>
      </c>
      <c r="J207" s="245">
        <v>2805.3999999999996</v>
      </c>
      <c r="K207" s="244">
        <v>2698</v>
      </c>
      <c r="L207" s="244">
        <v>2611.6</v>
      </c>
      <c r="M207" s="244">
        <v>1.7595099999999999</v>
      </c>
      <c r="N207" s="1"/>
      <c r="O207" s="1"/>
    </row>
    <row r="208" spans="1:15" ht="12.75" customHeight="1">
      <c r="A208" s="30">
        <v>198</v>
      </c>
      <c r="B208" s="227" t="s">
        <v>770</v>
      </c>
      <c r="C208" s="244">
        <v>350.95</v>
      </c>
      <c r="D208" s="245">
        <v>344.7833333333333</v>
      </c>
      <c r="E208" s="245">
        <v>335.16666666666663</v>
      </c>
      <c r="F208" s="245">
        <v>319.38333333333333</v>
      </c>
      <c r="G208" s="245">
        <v>309.76666666666665</v>
      </c>
      <c r="H208" s="245">
        <v>360.56666666666661</v>
      </c>
      <c r="I208" s="245">
        <v>370.18333333333328</v>
      </c>
      <c r="J208" s="245">
        <v>385.96666666666658</v>
      </c>
      <c r="K208" s="244">
        <v>354.4</v>
      </c>
      <c r="L208" s="244">
        <v>329</v>
      </c>
      <c r="M208" s="244">
        <v>4.0670200000000003</v>
      </c>
      <c r="N208" s="1"/>
      <c r="O208" s="1"/>
    </row>
    <row r="209" spans="1:15" ht="12.75" customHeight="1">
      <c r="A209" s="30">
        <v>199</v>
      </c>
      <c r="B209" s="227" t="s">
        <v>120</v>
      </c>
      <c r="C209" s="244">
        <v>442.95</v>
      </c>
      <c r="D209" s="245">
        <v>439.14999999999992</v>
      </c>
      <c r="E209" s="245">
        <v>432.89999999999986</v>
      </c>
      <c r="F209" s="245">
        <v>422.84999999999997</v>
      </c>
      <c r="G209" s="245">
        <v>416.59999999999991</v>
      </c>
      <c r="H209" s="245">
        <v>449.19999999999982</v>
      </c>
      <c r="I209" s="245">
        <v>455.44999999999993</v>
      </c>
      <c r="J209" s="245">
        <v>465.49999999999977</v>
      </c>
      <c r="K209" s="244">
        <v>445.4</v>
      </c>
      <c r="L209" s="244">
        <v>429.1</v>
      </c>
      <c r="M209" s="244">
        <v>39.393590000000003</v>
      </c>
      <c r="N209" s="1"/>
      <c r="O209" s="1"/>
    </row>
    <row r="210" spans="1:15" ht="12.75" customHeight="1">
      <c r="A210" s="30">
        <v>200</v>
      </c>
      <c r="B210" s="227" t="s">
        <v>778</v>
      </c>
      <c r="C210" s="244">
        <v>1328</v>
      </c>
      <c r="D210" s="245">
        <v>1310.5833333333333</v>
      </c>
      <c r="E210" s="245">
        <v>1288.1666666666665</v>
      </c>
      <c r="F210" s="245">
        <v>1248.3333333333333</v>
      </c>
      <c r="G210" s="245">
        <v>1225.9166666666665</v>
      </c>
      <c r="H210" s="245">
        <v>1350.4166666666665</v>
      </c>
      <c r="I210" s="245">
        <v>1372.833333333333</v>
      </c>
      <c r="J210" s="245">
        <v>1412.6666666666665</v>
      </c>
      <c r="K210" s="244">
        <v>1333</v>
      </c>
      <c r="L210" s="244">
        <v>1270.75</v>
      </c>
      <c r="M210" s="244">
        <v>0.48485</v>
      </c>
      <c r="N210" s="1"/>
      <c r="O210" s="1"/>
    </row>
    <row r="211" spans="1:15" ht="12.75" customHeight="1">
      <c r="A211" s="30">
        <v>201</v>
      </c>
      <c r="B211" s="227" t="s">
        <v>259</v>
      </c>
      <c r="C211" s="244">
        <v>2527.15</v>
      </c>
      <c r="D211" s="245">
        <v>2495.3833333333332</v>
      </c>
      <c r="E211" s="245">
        <v>2446.7666666666664</v>
      </c>
      <c r="F211" s="245">
        <v>2366.3833333333332</v>
      </c>
      <c r="G211" s="245">
        <v>2317.7666666666664</v>
      </c>
      <c r="H211" s="245">
        <v>2575.7666666666664</v>
      </c>
      <c r="I211" s="245">
        <v>2624.3833333333332</v>
      </c>
      <c r="J211" s="245">
        <v>2704.7666666666664</v>
      </c>
      <c r="K211" s="244">
        <v>2544</v>
      </c>
      <c r="L211" s="244">
        <v>2415</v>
      </c>
      <c r="M211" s="244">
        <v>8.1855499999999992</v>
      </c>
      <c r="N211" s="1"/>
      <c r="O211" s="1"/>
    </row>
    <row r="212" spans="1:15" ht="12.75" customHeight="1">
      <c r="A212" s="30">
        <v>202</v>
      </c>
      <c r="B212" s="227" t="s">
        <v>374</v>
      </c>
      <c r="C212" s="244">
        <v>104.35</v>
      </c>
      <c r="D212" s="245">
        <v>103</v>
      </c>
      <c r="E212" s="245">
        <v>100.65</v>
      </c>
      <c r="F212" s="245">
        <v>96.95</v>
      </c>
      <c r="G212" s="245">
        <v>94.600000000000009</v>
      </c>
      <c r="H212" s="245">
        <v>106.7</v>
      </c>
      <c r="I212" s="245">
        <v>109.05</v>
      </c>
      <c r="J212" s="245">
        <v>112.75</v>
      </c>
      <c r="K212" s="244">
        <v>105.35</v>
      </c>
      <c r="L212" s="244">
        <v>99.3</v>
      </c>
      <c r="M212" s="244">
        <v>37.118180000000002</v>
      </c>
      <c r="N212" s="1"/>
      <c r="O212" s="1"/>
    </row>
    <row r="213" spans="1:15" ht="12.75" customHeight="1">
      <c r="A213" s="30">
        <v>203</v>
      </c>
      <c r="B213" s="227" t="s">
        <v>121</v>
      </c>
      <c r="C213" s="244">
        <v>230.9</v>
      </c>
      <c r="D213" s="245">
        <v>229.38333333333333</v>
      </c>
      <c r="E213" s="245">
        <v>226.01666666666665</v>
      </c>
      <c r="F213" s="245">
        <v>221.13333333333333</v>
      </c>
      <c r="G213" s="245">
        <v>217.76666666666665</v>
      </c>
      <c r="H213" s="245">
        <v>234.26666666666665</v>
      </c>
      <c r="I213" s="245">
        <v>237.63333333333333</v>
      </c>
      <c r="J213" s="245">
        <v>242.51666666666665</v>
      </c>
      <c r="K213" s="244">
        <v>232.75</v>
      </c>
      <c r="L213" s="244">
        <v>224.5</v>
      </c>
      <c r="M213" s="244">
        <v>19.902239999999999</v>
      </c>
      <c r="N213" s="1"/>
      <c r="O213" s="1"/>
    </row>
    <row r="214" spans="1:15" ht="12.75" customHeight="1">
      <c r="A214" s="30">
        <v>204</v>
      </c>
      <c r="B214" s="227" t="s">
        <v>122</v>
      </c>
      <c r="C214" s="244">
        <v>2617.4499999999998</v>
      </c>
      <c r="D214" s="245">
        <v>2620.6833333333329</v>
      </c>
      <c r="E214" s="245">
        <v>2603.516666666666</v>
      </c>
      <c r="F214" s="245">
        <v>2589.583333333333</v>
      </c>
      <c r="G214" s="245">
        <v>2572.4166666666661</v>
      </c>
      <c r="H214" s="245">
        <v>2634.6166666666659</v>
      </c>
      <c r="I214" s="245">
        <v>2651.7833333333328</v>
      </c>
      <c r="J214" s="245">
        <v>2665.7166666666658</v>
      </c>
      <c r="K214" s="244">
        <v>2637.85</v>
      </c>
      <c r="L214" s="244">
        <v>2606.75</v>
      </c>
      <c r="M214" s="244">
        <v>6.0514400000000004</v>
      </c>
      <c r="N214" s="1"/>
      <c r="O214" s="1"/>
    </row>
    <row r="215" spans="1:15" ht="12.75" customHeight="1">
      <c r="A215" s="30">
        <v>205</v>
      </c>
      <c r="B215" s="227" t="s">
        <v>260</v>
      </c>
      <c r="C215" s="244">
        <v>314.05</v>
      </c>
      <c r="D215" s="245">
        <v>312.33333333333331</v>
      </c>
      <c r="E215" s="245">
        <v>308.71666666666664</v>
      </c>
      <c r="F215" s="245">
        <v>303.38333333333333</v>
      </c>
      <c r="G215" s="245">
        <v>299.76666666666665</v>
      </c>
      <c r="H215" s="245">
        <v>317.66666666666663</v>
      </c>
      <c r="I215" s="245">
        <v>321.2833333333333</v>
      </c>
      <c r="J215" s="245">
        <v>326.61666666666662</v>
      </c>
      <c r="K215" s="244">
        <v>315.95</v>
      </c>
      <c r="L215" s="244">
        <v>307</v>
      </c>
      <c r="M215" s="244">
        <v>3.5107900000000001</v>
      </c>
      <c r="N215" s="1"/>
      <c r="O215" s="1"/>
    </row>
    <row r="216" spans="1:15" ht="12.75" customHeight="1">
      <c r="A216" s="30">
        <v>206</v>
      </c>
      <c r="B216" s="227" t="s">
        <v>288</v>
      </c>
      <c r="C216" s="244">
        <v>3286.5</v>
      </c>
      <c r="D216" s="245">
        <v>3267.0166666666664</v>
      </c>
      <c r="E216" s="245">
        <v>3235.083333333333</v>
      </c>
      <c r="F216" s="245">
        <v>3183.6666666666665</v>
      </c>
      <c r="G216" s="245">
        <v>3151.7333333333331</v>
      </c>
      <c r="H216" s="245">
        <v>3318.4333333333329</v>
      </c>
      <c r="I216" s="245">
        <v>3350.3666666666663</v>
      </c>
      <c r="J216" s="245">
        <v>3401.7833333333328</v>
      </c>
      <c r="K216" s="244">
        <v>3298.95</v>
      </c>
      <c r="L216" s="244">
        <v>3215.6</v>
      </c>
      <c r="M216" s="244">
        <v>0.26032</v>
      </c>
      <c r="N216" s="1"/>
      <c r="O216" s="1"/>
    </row>
    <row r="217" spans="1:15" ht="12.75" customHeight="1">
      <c r="A217" s="30">
        <v>207</v>
      </c>
      <c r="B217" s="227" t="s">
        <v>779</v>
      </c>
      <c r="C217" s="244">
        <v>705.75</v>
      </c>
      <c r="D217" s="245">
        <v>709.1</v>
      </c>
      <c r="E217" s="245">
        <v>688.30000000000007</v>
      </c>
      <c r="F217" s="245">
        <v>670.85</v>
      </c>
      <c r="G217" s="245">
        <v>650.05000000000007</v>
      </c>
      <c r="H217" s="245">
        <v>726.55000000000007</v>
      </c>
      <c r="I217" s="245">
        <v>747.35</v>
      </c>
      <c r="J217" s="245">
        <v>764.80000000000007</v>
      </c>
      <c r="K217" s="244">
        <v>729.9</v>
      </c>
      <c r="L217" s="244">
        <v>691.65</v>
      </c>
      <c r="M217" s="244">
        <v>1.28433</v>
      </c>
      <c r="N217" s="1"/>
      <c r="O217" s="1"/>
    </row>
    <row r="218" spans="1:15" ht="12.75" customHeight="1">
      <c r="A218" s="30">
        <v>208</v>
      </c>
      <c r="B218" s="227" t="s">
        <v>375</v>
      </c>
      <c r="C218" s="244">
        <v>40833.199999999997</v>
      </c>
      <c r="D218" s="245">
        <v>40781.083333333328</v>
      </c>
      <c r="E218" s="245">
        <v>40252.066666666658</v>
      </c>
      <c r="F218" s="245">
        <v>39670.933333333327</v>
      </c>
      <c r="G218" s="245">
        <v>39141.916666666657</v>
      </c>
      <c r="H218" s="245">
        <v>41362.21666666666</v>
      </c>
      <c r="I218" s="245">
        <v>41891.233333333323</v>
      </c>
      <c r="J218" s="245">
        <v>42472.366666666661</v>
      </c>
      <c r="K218" s="244">
        <v>41310.1</v>
      </c>
      <c r="L218" s="244">
        <v>40199.949999999997</v>
      </c>
      <c r="M218" s="244">
        <v>5.0139999999999997E-2</v>
      </c>
      <c r="N218" s="1"/>
      <c r="O218" s="1"/>
    </row>
    <row r="219" spans="1:15" ht="12.75" customHeight="1">
      <c r="A219" s="30">
        <v>209</v>
      </c>
      <c r="B219" s="227" t="s">
        <v>376</v>
      </c>
      <c r="C219" s="244">
        <v>49.35</v>
      </c>
      <c r="D219" s="245">
        <v>48.20000000000001</v>
      </c>
      <c r="E219" s="245">
        <v>46.450000000000017</v>
      </c>
      <c r="F219" s="245">
        <v>43.550000000000004</v>
      </c>
      <c r="G219" s="245">
        <v>41.800000000000011</v>
      </c>
      <c r="H219" s="245">
        <v>51.100000000000023</v>
      </c>
      <c r="I219" s="245">
        <v>52.850000000000009</v>
      </c>
      <c r="J219" s="245">
        <v>55.750000000000028</v>
      </c>
      <c r="K219" s="244">
        <v>49.95</v>
      </c>
      <c r="L219" s="244">
        <v>45.3</v>
      </c>
      <c r="M219" s="244">
        <v>142.31832</v>
      </c>
      <c r="N219" s="1"/>
      <c r="O219" s="1"/>
    </row>
    <row r="220" spans="1:15" ht="12.75" customHeight="1">
      <c r="A220" s="30">
        <v>210</v>
      </c>
      <c r="B220" s="227" t="s">
        <v>114</v>
      </c>
      <c r="C220" s="244">
        <v>2665.1</v>
      </c>
      <c r="D220" s="245">
        <v>2653.7333333333336</v>
      </c>
      <c r="E220" s="245">
        <v>2627.4666666666672</v>
      </c>
      <c r="F220" s="245">
        <v>2589.8333333333335</v>
      </c>
      <c r="G220" s="245">
        <v>2563.5666666666671</v>
      </c>
      <c r="H220" s="245">
        <v>2691.3666666666672</v>
      </c>
      <c r="I220" s="245">
        <v>2717.6333333333337</v>
      </c>
      <c r="J220" s="245">
        <v>2755.2666666666673</v>
      </c>
      <c r="K220" s="244">
        <v>2680</v>
      </c>
      <c r="L220" s="244">
        <v>2616.1</v>
      </c>
      <c r="M220" s="244">
        <v>11.57742</v>
      </c>
      <c r="N220" s="1"/>
      <c r="O220" s="1"/>
    </row>
    <row r="221" spans="1:15" ht="12.75" customHeight="1">
      <c r="A221" s="30">
        <v>211</v>
      </c>
      <c r="B221" s="227" t="s">
        <v>124</v>
      </c>
      <c r="C221" s="244">
        <v>893.2</v>
      </c>
      <c r="D221" s="245">
        <v>888.48333333333323</v>
      </c>
      <c r="E221" s="245">
        <v>879.96666666666647</v>
      </c>
      <c r="F221" s="245">
        <v>866.73333333333323</v>
      </c>
      <c r="G221" s="245">
        <v>858.21666666666647</v>
      </c>
      <c r="H221" s="245">
        <v>901.71666666666647</v>
      </c>
      <c r="I221" s="245">
        <v>910.23333333333312</v>
      </c>
      <c r="J221" s="245">
        <v>923.46666666666647</v>
      </c>
      <c r="K221" s="244">
        <v>897</v>
      </c>
      <c r="L221" s="244">
        <v>875.25</v>
      </c>
      <c r="M221" s="244">
        <v>69.43159</v>
      </c>
      <c r="N221" s="1"/>
      <c r="O221" s="1"/>
    </row>
    <row r="222" spans="1:15" ht="12.75" customHeight="1">
      <c r="A222" s="30">
        <v>212</v>
      </c>
      <c r="B222" s="227" t="s">
        <v>125</v>
      </c>
      <c r="C222" s="244">
        <v>1238.7</v>
      </c>
      <c r="D222" s="245">
        <v>1238.55</v>
      </c>
      <c r="E222" s="245">
        <v>1223.1499999999999</v>
      </c>
      <c r="F222" s="245">
        <v>1207.5999999999999</v>
      </c>
      <c r="G222" s="245">
        <v>1192.1999999999998</v>
      </c>
      <c r="H222" s="245">
        <v>1254.0999999999999</v>
      </c>
      <c r="I222" s="245">
        <v>1269.5</v>
      </c>
      <c r="J222" s="245">
        <v>1285.05</v>
      </c>
      <c r="K222" s="244">
        <v>1253.95</v>
      </c>
      <c r="L222" s="244">
        <v>1223</v>
      </c>
      <c r="M222" s="244">
        <v>6.6590100000000003</v>
      </c>
      <c r="N222" s="1"/>
      <c r="O222" s="1"/>
    </row>
    <row r="223" spans="1:15" ht="12.75" customHeight="1">
      <c r="A223" s="30">
        <v>213</v>
      </c>
      <c r="B223" s="227" t="s">
        <v>126</v>
      </c>
      <c r="C223" s="244">
        <v>445.9</v>
      </c>
      <c r="D223" s="245">
        <v>443.76666666666665</v>
      </c>
      <c r="E223" s="245">
        <v>439.83333333333331</v>
      </c>
      <c r="F223" s="245">
        <v>433.76666666666665</v>
      </c>
      <c r="G223" s="245">
        <v>429.83333333333331</v>
      </c>
      <c r="H223" s="245">
        <v>449.83333333333331</v>
      </c>
      <c r="I223" s="245">
        <v>453.76666666666671</v>
      </c>
      <c r="J223" s="245">
        <v>459.83333333333331</v>
      </c>
      <c r="K223" s="244">
        <v>447.7</v>
      </c>
      <c r="L223" s="244">
        <v>437.7</v>
      </c>
      <c r="M223" s="244">
        <v>11.802350000000001</v>
      </c>
      <c r="N223" s="1"/>
      <c r="O223" s="1"/>
    </row>
    <row r="224" spans="1:15" ht="12.75" customHeight="1">
      <c r="A224" s="30">
        <v>214</v>
      </c>
      <c r="B224" s="227" t="s">
        <v>261</v>
      </c>
      <c r="C224" s="244">
        <v>499.25</v>
      </c>
      <c r="D224" s="245">
        <v>497.41666666666669</v>
      </c>
      <c r="E224" s="245">
        <v>490.63333333333338</v>
      </c>
      <c r="F224" s="245">
        <v>482.01666666666671</v>
      </c>
      <c r="G224" s="245">
        <v>475.23333333333341</v>
      </c>
      <c r="H224" s="245">
        <v>506.03333333333336</v>
      </c>
      <c r="I224" s="245">
        <v>512.81666666666661</v>
      </c>
      <c r="J224" s="245">
        <v>521.43333333333339</v>
      </c>
      <c r="K224" s="244">
        <v>504.2</v>
      </c>
      <c r="L224" s="244">
        <v>488.8</v>
      </c>
      <c r="M224" s="244">
        <v>1.6238300000000001</v>
      </c>
      <c r="N224" s="1"/>
      <c r="O224" s="1"/>
    </row>
    <row r="225" spans="1:15" ht="12.75" customHeight="1">
      <c r="A225" s="30">
        <v>215</v>
      </c>
      <c r="B225" s="227" t="s">
        <v>378</v>
      </c>
      <c r="C225" s="244">
        <v>51.85</v>
      </c>
      <c r="D225" s="245">
        <v>50.816666666666663</v>
      </c>
      <c r="E225" s="245">
        <v>48.883333333333326</v>
      </c>
      <c r="F225" s="245">
        <v>45.916666666666664</v>
      </c>
      <c r="G225" s="245">
        <v>43.983333333333327</v>
      </c>
      <c r="H225" s="245">
        <v>53.783333333333324</v>
      </c>
      <c r="I225" s="245">
        <v>55.716666666666661</v>
      </c>
      <c r="J225" s="245">
        <v>58.683333333333323</v>
      </c>
      <c r="K225" s="244">
        <v>52.75</v>
      </c>
      <c r="L225" s="244">
        <v>47.85</v>
      </c>
      <c r="M225" s="244">
        <v>204.16919999999999</v>
      </c>
      <c r="N225" s="1"/>
      <c r="O225" s="1"/>
    </row>
    <row r="226" spans="1:15" ht="12.75" customHeight="1">
      <c r="A226" s="30">
        <v>216</v>
      </c>
      <c r="B226" s="227" t="s">
        <v>128</v>
      </c>
      <c r="C226" s="244">
        <v>55.65</v>
      </c>
      <c r="D226" s="245">
        <v>54.699999999999996</v>
      </c>
      <c r="E226" s="245">
        <v>53.249999999999993</v>
      </c>
      <c r="F226" s="245">
        <v>50.849999999999994</v>
      </c>
      <c r="G226" s="245">
        <v>49.399999999999991</v>
      </c>
      <c r="H226" s="245">
        <v>57.099999999999994</v>
      </c>
      <c r="I226" s="245">
        <v>58.55</v>
      </c>
      <c r="J226" s="245">
        <v>60.949999999999996</v>
      </c>
      <c r="K226" s="244">
        <v>56.15</v>
      </c>
      <c r="L226" s="244">
        <v>52.3</v>
      </c>
      <c r="M226" s="244">
        <v>546.97185999999999</v>
      </c>
      <c r="N226" s="1"/>
      <c r="O226" s="1"/>
    </row>
    <row r="227" spans="1:15" ht="12.75" customHeight="1">
      <c r="A227" s="30">
        <v>217</v>
      </c>
      <c r="B227" s="227" t="s">
        <v>379</v>
      </c>
      <c r="C227" s="244">
        <v>77.25</v>
      </c>
      <c r="D227" s="245">
        <v>76.266666666666666</v>
      </c>
      <c r="E227" s="245">
        <v>74.533333333333331</v>
      </c>
      <c r="F227" s="245">
        <v>71.816666666666663</v>
      </c>
      <c r="G227" s="245">
        <v>70.083333333333329</v>
      </c>
      <c r="H227" s="245">
        <v>78.983333333333334</v>
      </c>
      <c r="I227" s="245">
        <v>80.716666666666654</v>
      </c>
      <c r="J227" s="245">
        <v>83.433333333333337</v>
      </c>
      <c r="K227" s="244">
        <v>78</v>
      </c>
      <c r="L227" s="244">
        <v>73.55</v>
      </c>
      <c r="M227" s="244">
        <v>90.849469999999997</v>
      </c>
      <c r="N227" s="1"/>
      <c r="O227" s="1"/>
    </row>
    <row r="228" spans="1:15" ht="12.75" customHeight="1">
      <c r="A228" s="30">
        <v>218</v>
      </c>
      <c r="B228" s="227" t="s">
        <v>380</v>
      </c>
      <c r="C228" s="244">
        <v>897.1</v>
      </c>
      <c r="D228" s="245">
        <v>891.51666666666677</v>
      </c>
      <c r="E228" s="245">
        <v>868.03333333333353</v>
      </c>
      <c r="F228" s="245">
        <v>838.96666666666681</v>
      </c>
      <c r="G228" s="245">
        <v>815.48333333333358</v>
      </c>
      <c r="H228" s="245">
        <v>920.58333333333348</v>
      </c>
      <c r="I228" s="245">
        <v>944.06666666666683</v>
      </c>
      <c r="J228" s="245">
        <v>973.13333333333344</v>
      </c>
      <c r="K228" s="244">
        <v>915</v>
      </c>
      <c r="L228" s="244">
        <v>862.45</v>
      </c>
      <c r="M228" s="244">
        <v>0.29602000000000001</v>
      </c>
      <c r="N228" s="1"/>
      <c r="O228" s="1"/>
    </row>
    <row r="229" spans="1:15" ht="12.75" customHeight="1">
      <c r="A229" s="30">
        <v>219</v>
      </c>
      <c r="B229" s="227" t="s">
        <v>381</v>
      </c>
      <c r="C229" s="244">
        <v>476.15</v>
      </c>
      <c r="D229" s="245">
        <v>462.16666666666669</v>
      </c>
      <c r="E229" s="245">
        <v>445.33333333333337</v>
      </c>
      <c r="F229" s="245">
        <v>414.51666666666671</v>
      </c>
      <c r="G229" s="245">
        <v>397.68333333333339</v>
      </c>
      <c r="H229" s="245">
        <v>492.98333333333335</v>
      </c>
      <c r="I229" s="245">
        <v>509.81666666666672</v>
      </c>
      <c r="J229" s="245">
        <v>540.63333333333333</v>
      </c>
      <c r="K229" s="244">
        <v>479</v>
      </c>
      <c r="L229" s="244">
        <v>431.35</v>
      </c>
      <c r="M229" s="244">
        <v>7.5517599999999998</v>
      </c>
      <c r="N229" s="1"/>
      <c r="O229" s="1"/>
    </row>
    <row r="230" spans="1:15" ht="12.75" customHeight="1">
      <c r="A230" s="30">
        <v>220</v>
      </c>
      <c r="B230" s="227" t="s">
        <v>382</v>
      </c>
      <c r="C230" s="244">
        <v>1754.05</v>
      </c>
      <c r="D230" s="245">
        <v>1751.5333333333335</v>
      </c>
      <c r="E230" s="245">
        <v>1729.116666666667</v>
      </c>
      <c r="F230" s="245">
        <v>1704.1833333333334</v>
      </c>
      <c r="G230" s="245">
        <v>1681.7666666666669</v>
      </c>
      <c r="H230" s="245">
        <v>1776.4666666666672</v>
      </c>
      <c r="I230" s="245">
        <v>1798.8833333333337</v>
      </c>
      <c r="J230" s="245">
        <v>1823.8166666666673</v>
      </c>
      <c r="K230" s="244">
        <v>1773.95</v>
      </c>
      <c r="L230" s="244">
        <v>1726.6</v>
      </c>
      <c r="M230" s="244">
        <v>0.23455000000000001</v>
      </c>
      <c r="N230" s="1"/>
      <c r="O230" s="1"/>
    </row>
    <row r="231" spans="1:15" ht="12.75" customHeight="1">
      <c r="A231" s="30">
        <v>221</v>
      </c>
      <c r="B231" s="227" t="s">
        <v>383</v>
      </c>
      <c r="C231" s="244">
        <v>283.05</v>
      </c>
      <c r="D231" s="245">
        <v>277.90000000000003</v>
      </c>
      <c r="E231" s="245">
        <v>266.95000000000005</v>
      </c>
      <c r="F231" s="245">
        <v>250.85000000000002</v>
      </c>
      <c r="G231" s="245">
        <v>239.90000000000003</v>
      </c>
      <c r="H231" s="245">
        <v>294.00000000000006</v>
      </c>
      <c r="I231" s="245">
        <v>304.95</v>
      </c>
      <c r="J231" s="245">
        <v>321.05000000000007</v>
      </c>
      <c r="K231" s="244">
        <v>288.85000000000002</v>
      </c>
      <c r="L231" s="244">
        <v>261.8</v>
      </c>
      <c r="M231" s="244">
        <v>72.384739999999994</v>
      </c>
      <c r="N231" s="1"/>
      <c r="O231" s="1"/>
    </row>
    <row r="232" spans="1:15" ht="12.75" customHeight="1">
      <c r="A232" s="30">
        <v>222</v>
      </c>
      <c r="B232" s="227" t="s">
        <v>137</v>
      </c>
      <c r="C232" s="244">
        <v>334.6</v>
      </c>
      <c r="D232" s="245">
        <v>331.73333333333335</v>
      </c>
      <c r="E232" s="245">
        <v>328.36666666666667</v>
      </c>
      <c r="F232" s="245">
        <v>322.13333333333333</v>
      </c>
      <c r="G232" s="245">
        <v>318.76666666666665</v>
      </c>
      <c r="H232" s="245">
        <v>337.9666666666667</v>
      </c>
      <c r="I232" s="245">
        <v>341.33333333333337</v>
      </c>
      <c r="J232" s="245">
        <v>347.56666666666672</v>
      </c>
      <c r="K232" s="244">
        <v>335.1</v>
      </c>
      <c r="L232" s="244">
        <v>325.5</v>
      </c>
      <c r="M232" s="244">
        <v>95.662099999999995</v>
      </c>
      <c r="N232" s="1"/>
      <c r="O232" s="1"/>
    </row>
    <row r="233" spans="1:15" ht="12.75" customHeight="1">
      <c r="A233" s="30">
        <v>223</v>
      </c>
      <c r="B233" s="227" t="s">
        <v>385</v>
      </c>
      <c r="C233" s="244">
        <v>102.25</v>
      </c>
      <c r="D233" s="245">
        <v>101.21666666666665</v>
      </c>
      <c r="E233" s="245">
        <v>99.533333333333303</v>
      </c>
      <c r="F233" s="245">
        <v>96.816666666666649</v>
      </c>
      <c r="G233" s="245">
        <v>95.133333333333297</v>
      </c>
      <c r="H233" s="245">
        <v>103.93333333333331</v>
      </c>
      <c r="I233" s="245">
        <v>105.61666666666667</v>
      </c>
      <c r="J233" s="245">
        <v>108.33333333333331</v>
      </c>
      <c r="K233" s="244">
        <v>102.9</v>
      </c>
      <c r="L233" s="244">
        <v>98.5</v>
      </c>
      <c r="M233" s="244">
        <v>3.4523700000000002</v>
      </c>
      <c r="N233" s="1"/>
      <c r="O233" s="1"/>
    </row>
    <row r="234" spans="1:15" ht="12.75" customHeight="1">
      <c r="A234" s="30">
        <v>224</v>
      </c>
      <c r="B234" s="227" t="s">
        <v>386</v>
      </c>
      <c r="C234" s="244">
        <v>208.45</v>
      </c>
      <c r="D234" s="245">
        <v>205.86666666666665</v>
      </c>
      <c r="E234" s="245">
        <v>199.7833333333333</v>
      </c>
      <c r="F234" s="245">
        <v>191.11666666666665</v>
      </c>
      <c r="G234" s="245">
        <v>185.0333333333333</v>
      </c>
      <c r="H234" s="245">
        <v>214.5333333333333</v>
      </c>
      <c r="I234" s="245">
        <v>220.61666666666662</v>
      </c>
      <c r="J234" s="245">
        <v>229.2833333333333</v>
      </c>
      <c r="K234" s="244">
        <v>211.95</v>
      </c>
      <c r="L234" s="244">
        <v>197.2</v>
      </c>
      <c r="M234" s="244">
        <v>54.1845</v>
      </c>
      <c r="N234" s="1"/>
      <c r="O234" s="1"/>
    </row>
    <row r="235" spans="1:15" ht="12.75" customHeight="1">
      <c r="A235" s="30">
        <v>225</v>
      </c>
      <c r="B235" s="227" t="s">
        <v>123</v>
      </c>
      <c r="C235" s="244">
        <v>140.35</v>
      </c>
      <c r="D235" s="245">
        <v>136.98333333333332</v>
      </c>
      <c r="E235" s="245">
        <v>132.01666666666665</v>
      </c>
      <c r="F235" s="245">
        <v>123.68333333333334</v>
      </c>
      <c r="G235" s="245">
        <v>118.71666666666667</v>
      </c>
      <c r="H235" s="245">
        <v>145.31666666666663</v>
      </c>
      <c r="I235" s="245">
        <v>150.28333333333327</v>
      </c>
      <c r="J235" s="245">
        <v>158.61666666666662</v>
      </c>
      <c r="K235" s="244">
        <v>141.94999999999999</v>
      </c>
      <c r="L235" s="244">
        <v>128.65</v>
      </c>
      <c r="M235" s="244">
        <v>145.14277999999999</v>
      </c>
      <c r="N235" s="1"/>
      <c r="O235" s="1"/>
    </row>
    <row r="236" spans="1:15" ht="12.75" customHeight="1">
      <c r="A236" s="30">
        <v>226</v>
      </c>
      <c r="B236" s="227" t="s">
        <v>387</v>
      </c>
      <c r="C236" s="244">
        <v>78</v>
      </c>
      <c r="D236" s="245">
        <v>77.133333333333326</v>
      </c>
      <c r="E236" s="245">
        <v>75.066666666666649</v>
      </c>
      <c r="F236" s="245">
        <v>72.133333333333326</v>
      </c>
      <c r="G236" s="245">
        <v>70.066666666666649</v>
      </c>
      <c r="H236" s="245">
        <v>80.066666666666649</v>
      </c>
      <c r="I236" s="245">
        <v>82.133333333333312</v>
      </c>
      <c r="J236" s="245">
        <v>85.066666666666649</v>
      </c>
      <c r="K236" s="244">
        <v>79.2</v>
      </c>
      <c r="L236" s="244">
        <v>74.2</v>
      </c>
      <c r="M236" s="244">
        <v>55.690109999999997</v>
      </c>
      <c r="N236" s="1"/>
      <c r="O236" s="1"/>
    </row>
    <row r="237" spans="1:15" ht="12.75" customHeight="1">
      <c r="A237" s="30">
        <v>227</v>
      </c>
      <c r="B237" s="227" t="s">
        <v>262</v>
      </c>
      <c r="C237" s="244">
        <v>4245.8999999999996</v>
      </c>
      <c r="D237" s="245">
        <v>4201.9666666666662</v>
      </c>
      <c r="E237" s="245">
        <v>4134.9333333333325</v>
      </c>
      <c r="F237" s="245">
        <v>4023.9666666666662</v>
      </c>
      <c r="G237" s="245">
        <v>3956.9333333333325</v>
      </c>
      <c r="H237" s="245">
        <v>4312.9333333333325</v>
      </c>
      <c r="I237" s="245">
        <v>4379.9666666666672</v>
      </c>
      <c r="J237" s="245">
        <v>4490.9333333333325</v>
      </c>
      <c r="K237" s="244">
        <v>4269</v>
      </c>
      <c r="L237" s="244">
        <v>4091</v>
      </c>
      <c r="M237" s="244">
        <v>0.75197999999999998</v>
      </c>
      <c r="N237" s="1"/>
      <c r="O237" s="1"/>
    </row>
    <row r="238" spans="1:15" ht="12.75" customHeight="1">
      <c r="A238" s="30">
        <v>228</v>
      </c>
      <c r="B238" s="227" t="s">
        <v>388</v>
      </c>
      <c r="C238" s="244">
        <v>289.2</v>
      </c>
      <c r="D238" s="245">
        <v>283.29999999999995</v>
      </c>
      <c r="E238" s="245">
        <v>274.69999999999993</v>
      </c>
      <c r="F238" s="245">
        <v>260.2</v>
      </c>
      <c r="G238" s="245">
        <v>251.59999999999997</v>
      </c>
      <c r="H238" s="245">
        <v>297.7999999999999</v>
      </c>
      <c r="I238" s="245">
        <v>306.39999999999992</v>
      </c>
      <c r="J238" s="245">
        <v>320.89999999999986</v>
      </c>
      <c r="K238" s="244">
        <v>291.89999999999998</v>
      </c>
      <c r="L238" s="244">
        <v>268.8</v>
      </c>
      <c r="M238" s="244">
        <v>37.509340000000002</v>
      </c>
      <c r="N238" s="1"/>
      <c r="O238" s="1"/>
    </row>
    <row r="239" spans="1:15" ht="12.75" customHeight="1">
      <c r="A239" s="30">
        <v>229</v>
      </c>
      <c r="B239" s="227" t="s">
        <v>389</v>
      </c>
      <c r="C239" s="244">
        <v>136.6</v>
      </c>
      <c r="D239" s="245">
        <v>134.26666666666665</v>
      </c>
      <c r="E239" s="245">
        <v>131.58333333333331</v>
      </c>
      <c r="F239" s="245">
        <v>126.56666666666666</v>
      </c>
      <c r="G239" s="245">
        <v>123.88333333333333</v>
      </c>
      <c r="H239" s="245">
        <v>139.2833333333333</v>
      </c>
      <c r="I239" s="245">
        <v>141.96666666666664</v>
      </c>
      <c r="J239" s="245">
        <v>146.98333333333329</v>
      </c>
      <c r="K239" s="244">
        <v>136.94999999999999</v>
      </c>
      <c r="L239" s="244">
        <v>129.25</v>
      </c>
      <c r="M239" s="244">
        <v>53.962479999999999</v>
      </c>
      <c r="N239" s="1"/>
      <c r="O239" s="1"/>
    </row>
    <row r="240" spans="1:15" ht="12.75" customHeight="1">
      <c r="A240" s="30">
        <v>230</v>
      </c>
      <c r="B240" s="227" t="s">
        <v>130</v>
      </c>
      <c r="C240" s="244">
        <v>314.35000000000002</v>
      </c>
      <c r="D240" s="245">
        <v>308.4666666666667</v>
      </c>
      <c r="E240" s="245">
        <v>301.13333333333338</v>
      </c>
      <c r="F240" s="245">
        <v>287.91666666666669</v>
      </c>
      <c r="G240" s="245">
        <v>280.58333333333337</v>
      </c>
      <c r="H240" s="245">
        <v>321.68333333333339</v>
      </c>
      <c r="I240" s="245">
        <v>329.01666666666665</v>
      </c>
      <c r="J240" s="245">
        <v>342.23333333333341</v>
      </c>
      <c r="K240" s="244">
        <v>315.8</v>
      </c>
      <c r="L240" s="244">
        <v>295.25</v>
      </c>
      <c r="M240" s="244">
        <v>70.475160000000002</v>
      </c>
      <c r="N240" s="1"/>
      <c r="O240" s="1"/>
    </row>
    <row r="241" spans="1:15" ht="12.75" customHeight="1">
      <c r="A241" s="30">
        <v>231</v>
      </c>
      <c r="B241" s="227" t="s">
        <v>135</v>
      </c>
      <c r="C241" s="244">
        <v>74.400000000000006</v>
      </c>
      <c r="D241" s="245">
        <v>73.783333333333331</v>
      </c>
      <c r="E241" s="245">
        <v>72.966666666666669</v>
      </c>
      <c r="F241" s="245">
        <v>71.533333333333331</v>
      </c>
      <c r="G241" s="245">
        <v>70.716666666666669</v>
      </c>
      <c r="H241" s="245">
        <v>75.216666666666669</v>
      </c>
      <c r="I241" s="245">
        <v>76.033333333333331</v>
      </c>
      <c r="J241" s="245">
        <v>77.466666666666669</v>
      </c>
      <c r="K241" s="244">
        <v>74.599999999999994</v>
      </c>
      <c r="L241" s="244">
        <v>72.349999999999994</v>
      </c>
      <c r="M241" s="244">
        <v>95.718559999999997</v>
      </c>
      <c r="N241" s="1"/>
      <c r="O241" s="1"/>
    </row>
    <row r="242" spans="1:15" ht="12.75" customHeight="1">
      <c r="A242" s="30">
        <v>232</v>
      </c>
      <c r="B242" s="227" t="s">
        <v>390</v>
      </c>
      <c r="C242" s="244">
        <v>31.2</v>
      </c>
      <c r="D242" s="245">
        <v>29.133333333333329</v>
      </c>
      <c r="E242" s="245">
        <v>26.86666666666666</v>
      </c>
      <c r="F242" s="245">
        <v>22.533333333333331</v>
      </c>
      <c r="G242" s="245">
        <v>20.266666666666662</v>
      </c>
      <c r="H242" s="245">
        <v>33.466666666666654</v>
      </c>
      <c r="I242" s="245">
        <v>35.733333333333334</v>
      </c>
      <c r="J242" s="245">
        <v>40.066666666666656</v>
      </c>
      <c r="K242" s="244">
        <v>31.4</v>
      </c>
      <c r="L242" s="244">
        <v>24.8</v>
      </c>
      <c r="M242" s="244">
        <v>2056.4309800000001</v>
      </c>
      <c r="N242" s="1"/>
      <c r="O242" s="1"/>
    </row>
    <row r="243" spans="1:15" ht="12.75" customHeight="1">
      <c r="A243" s="30">
        <v>233</v>
      </c>
      <c r="B243" s="227" t="s">
        <v>136</v>
      </c>
      <c r="C243" s="244">
        <v>622.04999999999995</v>
      </c>
      <c r="D243" s="245">
        <v>619.15</v>
      </c>
      <c r="E243" s="245">
        <v>608.9</v>
      </c>
      <c r="F243" s="245">
        <v>595.75</v>
      </c>
      <c r="G243" s="245">
        <v>585.5</v>
      </c>
      <c r="H243" s="245">
        <v>632.29999999999995</v>
      </c>
      <c r="I243" s="245">
        <v>642.54999999999995</v>
      </c>
      <c r="J243" s="245">
        <v>655.69999999999993</v>
      </c>
      <c r="K243" s="244">
        <v>629.4</v>
      </c>
      <c r="L243" s="244">
        <v>606</v>
      </c>
      <c r="M243" s="244">
        <v>35.788609999999998</v>
      </c>
      <c r="N243" s="1"/>
      <c r="O243" s="1"/>
    </row>
    <row r="244" spans="1:15" ht="12.75" customHeight="1">
      <c r="A244" s="30">
        <v>234</v>
      </c>
      <c r="B244" s="227" t="s">
        <v>774</v>
      </c>
      <c r="C244" s="244">
        <v>30.35</v>
      </c>
      <c r="D244" s="245">
        <v>29.666666666666668</v>
      </c>
      <c r="E244" s="245">
        <v>28.533333333333335</v>
      </c>
      <c r="F244" s="245">
        <v>26.716666666666669</v>
      </c>
      <c r="G244" s="245">
        <v>25.583333333333336</v>
      </c>
      <c r="H244" s="245">
        <v>31.483333333333334</v>
      </c>
      <c r="I244" s="245">
        <v>32.616666666666667</v>
      </c>
      <c r="J244" s="245">
        <v>34.433333333333337</v>
      </c>
      <c r="K244" s="244">
        <v>30.8</v>
      </c>
      <c r="L244" s="244">
        <v>27.85</v>
      </c>
      <c r="M244" s="244">
        <v>1366.0105100000001</v>
      </c>
      <c r="N244" s="1"/>
      <c r="O244" s="1"/>
    </row>
    <row r="245" spans="1:15" ht="12.75" customHeight="1">
      <c r="A245" s="30">
        <v>235</v>
      </c>
      <c r="B245" s="227" t="s">
        <v>780</v>
      </c>
      <c r="C245" s="244">
        <v>1272.7</v>
      </c>
      <c r="D245" s="245">
        <v>1264.9166666666667</v>
      </c>
      <c r="E245" s="245">
        <v>1249.8333333333335</v>
      </c>
      <c r="F245" s="245">
        <v>1226.9666666666667</v>
      </c>
      <c r="G245" s="245">
        <v>1211.8833333333334</v>
      </c>
      <c r="H245" s="245">
        <v>1287.7833333333335</v>
      </c>
      <c r="I245" s="245">
        <v>1302.866666666667</v>
      </c>
      <c r="J245" s="245">
        <v>1325.7333333333336</v>
      </c>
      <c r="K245" s="244">
        <v>1280</v>
      </c>
      <c r="L245" s="244">
        <v>1242.05</v>
      </c>
      <c r="M245" s="244">
        <v>0.28836000000000001</v>
      </c>
      <c r="N245" s="1"/>
      <c r="O245" s="1"/>
    </row>
    <row r="246" spans="1:15" ht="12.75" customHeight="1">
      <c r="A246" s="30">
        <v>236</v>
      </c>
      <c r="B246" s="227" t="s">
        <v>391</v>
      </c>
      <c r="C246" s="244">
        <v>379.85</v>
      </c>
      <c r="D246" s="245">
        <v>380.8</v>
      </c>
      <c r="E246" s="245">
        <v>371.15000000000003</v>
      </c>
      <c r="F246" s="245">
        <v>362.45000000000005</v>
      </c>
      <c r="G246" s="245">
        <v>352.80000000000007</v>
      </c>
      <c r="H246" s="245">
        <v>389.5</v>
      </c>
      <c r="I246" s="245">
        <v>399.15</v>
      </c>
      <c r="J246" s="245">
        <v>407.84999999999997</v>
      </c>
      <c r="K246" s="244">
        <v>390.45</v>
      </c>
      <c r="L246" s="244">
        <v>372.1</v>
      </c>
      <c r="M246" s="244">
        <v>0.71292999999999995</v>
      </c>
      <c r="N246" s="1"/>
      <c r="O246" s="1"/>
    </row>
    <row r="247" spans="1:15" ht="12.75" customHeight="1">
      <c r="A247" s="30">
        <v>237</v>
      </c>
      <c r="B247" s="227" t="s">
        <v>129</v>
      </c>
      <c r="C247" s="244">
        <v>412.05</v>
      </c>
      <c r="D247" s="245">
        <v>405.34999999999997</v>
      </c>
      <c r="E247" s="245">
        <v>396.69999999999993</v>
      </c>
      <c r="F247" s="245">
        <v>381.34999999999997</v>
      </c>
      <c r="G247" s="245">
        <v>372.69999999999993</v>
      </c>
      <c r="H247" s="245">
        <v>420.69999999999993</v>
      </c>
      <c r="I247" s="245">
        <v>429.34999999999991</v>
      </c>
      <c r="J247" s="245">
        <v>444.69999999999993</v>
      </c>
      <c r="K247" s="244">
        <v>414</v>
      </c>
      <c r="L247" s="244">
        <v>390</v>
      </c>
      <c r="M247" s="244">
        <v>7.8532299999999999</v>
      </c>
      <c r="N247" s="1"/>
      <c r="O247" s="1"/>
    </row>
    <row r="248" spans="1:15" ht="12.75" customHeight="1">
      <c r="A248" s="30">
        <v>238</v>
      </c>
      <c r="B248" s="227" t="s">
        <v>133</v>
      </c>
      <c r="C248" s="244">
        <v>191.4</v>
      </c>
      <c r="D248" s="245">
        <v>191.15</v>
      </c>
      <c r="E248" s="245">
        <v>188.45000000000002</v>
      </c>
      <c r="F248" s="245">
        <v>185.5</v>
      </c>
      <c r="G248" s="245">
        <v>182.8</v>
      </c>
      <c r="H248" s="245">
        <v>194.10000000000002</v>
      </c>
      <c r="I248" s="245">
        <v>196.8</v>
      </c>
      <c r="J248" s="245">
        <v>199.75000000000003</v>
      </c>
      <c r="K248" s="244">
        <v>193.85</v>
      </c>
      <c r="L248" s="244">
        <v>188.2</v>
      </c>
      <c r="M248" s="244">
        <v>11.85046</v>
      </c>
      <c r="N248" s="1"/>
      <c r="O248" s="1"/>
    </row>
    <row r="249" spans="1:15" ht="12.75" customHeight="1">
      <c r="A249" s="30">
        <v>239</v>
      </c>
      <c r="B249" s="227" t="s">
        <v>132</v>
      </c>
      <c r="C249" s="244">
        <v>1195.7</v>
      </c>
      <c r="D249" s="245">
        <v>1181.5666666666666</v>
      </c>
      <c r="E249" s="245">
        <v>1155.1333333333332</v>
      </c>
      <c r="F249" s="245">
        <v>1114.5666666666666</v>
      </c>
      <c r="G249" s="245">
        <v>1088.1333333333332</v>
      </c>
      <c r="H249" s="245">
        <v>1222.1333333333332</v>
      </c>
      <c r="I249" s="245">
        <v>1248.5666666666666</v>
      </c>
      <c r="J249" s="245">
        <v>1289.1333333333332</v>
      </c>
      <c r="K249" s="244">
        <v>1208</v>
      </c>
      <c r="L249" s="244">
        <v>1141</v>
      </c>
      <c r="M249" s="244">
        <v>21.003740000000001</v>
      </c>
      <c r="N249" s="1"/>
      <c r="O249" s="1"/>
    </row>
    <row r="250" spans="1:15" ht="12.75" customHeight="1">
      <c r="A250" s="30">
        <v>240</v>
      </c>
      <c r="B250" s="227" t="s">
        <v>392</v>
      </c>
      <c r="C250" s="244">
        <v>15.95</v>
      </c>
      <c r="D250" s="245">
        <v>15.733333333333334</v>
      </c>
      <c r="E250" s="245">
        <v>15.266666666666669</v>
      </c>
      <c r="F250" s="245">
        <v>14.583333333333336</v>
      </c>
      <c r="G250" s="245">
        <v>14.116666666666671</v>
      </c>
      <c r="H250" s="245">
        <v>16.416666666666668</v>
      </c>
      <c r="I250" s="245">
        <v>16.883333333333333</v>
      </c>
      <c r="J250" s="245">
        <v>17.566666666666666</v>
      </c>
      <c r="K250" s="244">
        <v>16.2</v>
      </c>
      <c r="L250" s="244">
        <v>15.05</v>
      </c>
      <c r="M250" s="244">
        <v>168.96466000000001</v>
      </c>
      <c r="N250" s="1"/>
      <c r="O250" s="1"/>
    </row>
    <row r="251" spans="1:15" ht="12.75" customHeight="1">
      <c r="A251" s="30">
        <v>241</v>
      </c>
      <c r="B251" s="227" t="s">
        <v>163</v>
      </c>
      <c r="C251" s="244">
        <v>3898.2</v>
      </c>
      <c r="D251" s="245">
        <v>3873.6166666666663</v>
      </c>
      <c r="E251" s="245">
        <v>3839.7833333333328</v>
      </c>
      <c r="F251" s="245">
        <v>3781.3666666666663</v>
      </c>
      <c r="G251" s="245">
        <v>3747.5333333333328</v>
      </c>
      <c r="H251" s="245">
        <v>3932.0333333333328</v>
      </c>
      <c r="I251" s="245">
        <v>3965.8666666666659</v>
      </c>
      <c r="J251" s="245">
        <v>4024.2833333333328</v>
      </c>
      <c r="K251" s="244">
        <v>3907.45</v>
      </c>
      <c r="L251" s="244">
        <v>3815.2</v>
      </c>
      <c r="M251" s="244">
        <v>3.1442199999999998</v>
      </c>
      <c r="N251" s="1"/>
      <c r="O251" s="1"/>
    </row>
    <row r="252" spans="1:15" ht="12.75" customHeight="1">
      <c r="A252" s="30">
        <v>242</v>
      </c>
      <c r="B252" s="227" t="s">
        <v>134</v>
      </c>
      <c r="C252" s="244">
        <v>1502.4</v>
      </c>
      <c r="D252" s="245">
        <v>1502.8833333333332</v>
      </c>
      <c r="E252" s="245">
        <v>1495.8666666666663</v>
      </c>
      <c r="F252" s="245">
        <v>1489.333333333333</v>
      </c>
      <c r="G252" s="245">
        <v>1482.3166666666662</v>
      </c>
      <c r="H252" s="245">
        <v>1509.4166666666665</v>
      </c>
      <c r="I252" s="245">
        <v>1516.4333333333334</v>
      </c>
      <c r="J252" s="245">
        <v>1522.9666666666667</v>
      </c>
      <c r="K252" s="244">
        <v>1509.9</v>
      </c>
      <c r="L252" s="244">
        <v>1496.35</v>
      </c>
      <c r="M252" s="244">
        <v>41.154589999999999</v>
      </c>
      <c r="N252" s="1"/>
      <c r="O252" s="1"/>
    </row>
    <row r="253" spans="1:15" ht="12.75" customHeight="1">
      <c r="A253" s="30">
        <v>243</v>
      </c>
      <c r="B253" s="227" t="s">
        <v>393</v>
      </c>
      <c r="C253" s="244">
        <v>485.35</v>
      </c>
      <c r="D253" s="245">
        <v>479.48333333333335</v>
      </c>
      <c r="E253" s="245">
        <v>471.4666666666667</v>
      </c>
      <c r="F253" s="245">
        <v>457.58333333333337</v>
      </c>
      <c r="G253" s="245">
        <v>449.56666666666672</v>
      </c>
      <c r="H253" s="245">
        <v>493.36666666666667</v>
      </c>
      <c r="I253" s="245">
        <v>501.38333333333333</v>
      </c>
      <c r="J253" s="245">
        <v>515.26666666666665</v>
      </c>
      <c r="K253" s="244">
        <v>487.5</v>
      </c>
      <c r="L253" s="244">
        <v>465.6</v>
      </c>
      <c r="M253" s="244">
        <v>1.92397</v>
      </c>
      <c r="N253" s="1"/>
      <c r="O253" s="1"/>
    </row>
    <row r="254" spans="1:15" ht="12.75" customHeight="1">
      <c r="A254" s="30">
        <v>244</v>
      </c>
      <c r="B254" s="227" t="s">
        <v>394</v>
      </c>
      <c r="C254" s="244">
        <v>437.85</v>
      </c>
      <c r="D254" s="245">
        <v>434.58333333333331</v>
      </c>
      <c r="E254" s="245">
        <v>426.36666666666662</v>
      </c>
      <c r="F254" s="245">
        <v>414.88333333333333</v>
      </c>
      <c r="G254" s="245">
        <v>406.66666666666663</v>
      </c>
      <c r="H254" s="245">
        <v>446.06666666666661</v>
      </c>
      <c r="I254" s="245">
        <v>454.2833333333333</v>
      </c>
      <c r="J254" s="245">
        <v>465.76666666666659</v>
      </c>
      <c r="K254" s="244">
        <v>442.8</v>
      </c>
      <c r="L254" s="244">
        <v>423.1</v>
      </c>
      <c r="M254" s="244">
        <v>8.0572700000000008</v>
      </c>
      <c r="N254" s="1"/>
      <c r="O254" s="1"/>
    </row>
    <row r="255" spans="1:15" ht="12.75" customHeight="1">
      <c r="A255" s="30">
        <v>245</v>
      </c>
      <c r="B255" s="227" t="s">
        <v>131</v>
      </c>
      <c r="C255" s="244">
        <v>1958.3</v>
      </c>
      <c r="D255" s="245">
        <v>1938.8500000000001</v>
      </c>
      <c r="E255" s="245">
        <v>1914.7000000000003</v>
      </c>
      <c r="F255" s="245">
        <v>1871.1000000000001</v>
      </c>
      <c r="G255" s="245">
        <v>1846.9500000000003</v>
      </c>
      <c r="H255" s="245">
        <v>1982.4500000000003</v>
      </c>
      <c r="I255" s="245">
        <v>2006.6000000000004</v>
      </c>
      <c r="J255" s="245">
        <v>2050.2000000000003</v>
      </c>
      <c r="K255" s="244">
        <v>1963</v>
      </c>
      <c r="L255" s="244">
        <v>1895.25</v>
      </c>
      <c r="M255" s="244">
        <v>2.3270900000000001</v>
      </c>
      <c r="N255" s="1"/>
      <c r="O255" s="1"/>
    </row>
    <row r="256" spans="1:15" ht="12.75" customHeight="1">
      <c r="A256" s="30">
        <v>246</v>
      </c>
      <c r="B256" s="227" t="s">
        <v>263</v>
      </c>
      <c r="C256" s="244">
        <v>848.2</v>
      </c>
      <c r="D256" s="245">
        <v>854.2166666666667</v>
      </c>
      <c r="E256" s="245">
        <v>838.98333333333335</v>
      </c>
      <c r="F256" s="245">
        <v>829.76666666666665</v>
      </c>
      <c r="G256" s="245">
        <v>814.5333333333333</v>
      </c>
      <c r="H256" s="245">
        <v>863.43333333333339</v>
      </c>
      <c r="I256" s="245">
        <v>878.66666666666674</v>
      </c>
      <c r="J256" s="245">
        <v>887.88333333333344</v>
      </c>
      <c r="K256" s="244">
        <v>869.45</v>
      </c>
      <c r="L256" s="244">
        <v>845</v>
      </c>
      <c r="M256" s="244">
        <v>1.9444399999999999</v>
      </c>
      <c r="N256" s="1"/>
      <c r="O256" s="1"/>
    </row>
    <row r="257" spans="1:15" ht="12.75" customHeight="1">
      <c r="A257" s="30">
        <v>247</v>
      </c>
      <c r="B257" s="227" t="s">
        <v>395</v>
      </c>
      <c r="C257" s="244">
        <v>1948.2</v>
      </c>
      <c r="D257" s="245">
        <v>1951.5333333333335</v>
      </c>
      <c r="E257" s="245">
        <v>1928.166666666667</v>
      </c>
      <c r="F257" s="245">
        <v>1908.1333333333334</v>
      </c>
      <c r="G257" s="245">
        <v>1884.7666666666669</v>
      </c>
      <c r="H257" s="245">
        <v>1971.5666666666671</v>
      </c>
      <c r="I257" s="245">
        <v>1994.9333333333334</v>
      </c>
      <c r="J257" s="245">
        <v>2014.9666666666672</v>
      </c>
      <c r="K257" s="244">
        <v>1974.9</v>
      </c>
      <c r="L257" s="244">
        <v>1931.5</v>
      </c>
      <c r="M257" s="244">
        <v>0.6835</v>
      </c>
      <c r="N257" s="1"/>
      <c r="O257" s="1"/>
    </row>
    <row r="258" spans="1:15" ht="12.75" customHeight="1">
      <c r="A258" s="30">
        <v>248</v>
      </c>
      <c r="B258" s="227" t="s">
        <v>396</v>
      </c>
      <c r="C258" s="244">
        <v>3026.45</v>
      </c>
      <c r="D258" s="245">
        <v>2989.2333333333331</v>
      </c>
      <c r="E258" s="245">
        <v>2924.3666666666663</v>
      </c>
      <c r="F258" s="245">
        <v>2822.2833333333333</v>
      </c>
      <c r="G258" s="245">
        <v>2757.4166666666665</v>
      </c>
      <c r="H258" s="245">
        <v>3091.3166666666662</v>
      </c>
      <c r="I258" s="245">
        <v>3156.1833333333329</v>
      </c>
      <c r="J258" s="245">
        <v>3258.266666666666</v>
      </c>
      <c r="K258" s="244">
        <v>3054.1</v>
      </c>
      <c r="L258" s="244">
        <v>2887.15</v>
      </c>
      <c r="M258" s="244">
        <v>1.12086</v>
      </c>
      <c r="N258" s="1"/>
      <c r="O258" s="1"/>
    </row>
    <row r="259" spans="1:15" ht="12.75" customHeight="1">
      <c r="A259" s="30">
        <v>249</v>
      </c>
      <c r="B259" s="227" t="s">
        <v>863</v>
      </c>
      <c r="C259" s="244">
        <v>472.8</v>
      </c>
      <c r="D259" s="245">
        <v>468.7166666666667</v>
      </c>
      <c r="E259" s="245">
        <v>453.48333333333341</v>
      </c>
      <c r="F259" s="245">
        <v>434.16666666666669</v>
      </c>
      <c r="G259" s="245">
        <v>418.93333333333339</v>
      </c>
      <c r="H259" s="245">
        <v>488.03333333333342</v>
      </c>
      <c r="I259" s="245">
        <v>503.26666666666677</v>
      </c>
      <c r="J259" s="245">
        <v>522.58333333333348</v>
      </c>
      <c r="K259" s="244">
        <v>483.95</v>
      </c>
      <c r="L259" s="244">
        <v>449.4</v>
      </c>
      <c r="M259" s="244">
        <v>4.8228</v>
      </c>
      <c r="N259" s="1"/>
      <c r="O259" s="1"/>
    </row>
    <row r="260" spans="1:15" ht="12.75" customHeight="1">
      <c r="A260" s="30">
        <v>250</v>
      </c>
      <c r="B260" s="227" t="s">
        <v>397</v>
      </c>
      <c r="C260" s="244">
        <v>796.2</v>
      </c>
      <c r="D260" s="245">
        <v>796.4</v>
      </c>
      <c r="E260" s="245">
        <v>769.8</v>
      </c>
      <c r="F260" s="245">
        <v>743.4</v>
      </c>
      <c r="G260" s="245">
        <v>716.8</v>
      </c>
      <c r="H260" s="245">
        <v>822.8</v>
      </c>
      <c r="I260" s="245">
        <v>849.40000000000009</v>
      </c>
      <c r="J260" s="245">
        <v>875.8</v>
      </c>
      <c r="K260" s="244">
        <v>823</v>
      </c>
      <c r="L260" s="244">
        <v>770</v>
      </c>
      <c r="M260" s="244">
        <v>5.3538199999999998</v>
      </c>
      <c r="N260" s="1"/>
      <c r="O260" s="1"/>
    </row>
    <row r="261" spans="1:15" ht="12.75" customHeight="1">
      <c r="A261" s="30">
        <v>251</v>
      </c>
      <c r="B261" s="227" t="s">
        <v>398</v>
      </c>
      <c r="C261" s="244">
        <v>393.05</v>
      </c>
      <c r="D261" s="245">
        <v>384.34999999999997</v>
      </c>
      <c r="E261" s="245">
        <v>370.69999999999993</v>
      </c>
      <c r="F261" s="245">
        <v>348.34999999999997</v>
      </c>
      <c r="G261" s="245">
        <v>334.69999999999993</v>
      </c>
      <c r="H261" s="245">
        <v>406.69999999999993</v>
      </c>
      <c r="I261" s="245">
        <v>420.34999999999991</v>
      </c>
      <c r="J261" s="245">
        <v>442.69999999999993</v>
      </c>
      <c r="K261" s="244">
        <v>398</v>
      </c>
      <c r="L261" s="244">
        <v>362</v>
      </c>
      <c r="M261" s="244">
        <v>16.635000000000002</v>
      </c>
      <c r="N261" s="1"/>
      <c r="O261" s="1"/>
    </row>
    <row r="262" spans="1:15" ht="12.75" customHeight="1">
      <c r="A262" s="30">
        <v>252</v>
      </c>
      <c r="B262" s="227" t="s">
        <v>399</v>
      </c>
      <c r="C262" s="244">
        <v>69.900000000000006</v>
      </c>
      <c r="D262" s="245">
        <v>69.466666666666654</v>
      </c>
      <c r="E262" s="245">
        <v>68.633333333333312</v>
      </c>
      <c r="F262" s="245">
        <v>67.36666666666666</v>
      </c>
      <c r="G262" s="245">
        <v>66.533333333333317</v>
      </c>
      <c r="H262" s="245">
        <v>70.733333333333306</v>
      </c>
      <c r="I262" s="245">
        <v>71.566666666666649</v>
      </c>
      <c r="J262" s="245">
        <v>72.8333333333333</v>
      </c>
      <c r="K262" s="244">
        <v>70.3</v>
      </c>
      <c r="L262" s="244">
        <v>68.2</v>
      </c>
      <c r="M262" s="244">
        <v>21.727229999999999</v>
      </c>
      <c r="N262" s="1"/>
      <c r="O262" s="1"/>
    </row>
    <row r="263" spans="1:15" ht="12.75" customHeight="1">
      <c r="A263" s="30">
        <v>253</v>
      </c>
      <c r="B263" s="227" t="s">
        <v>264</v>
      </c>
      <c r="C263" s="244">
        <v>263.7</v>
      </c>
      <c r="D263" s="245">
        <v>259.3</v>
      </c>
      <c r="E263" s="245">
        <v>250.3</v>
      </c>
      <c r="F263" s="245">
        <v>236.9</v>
      </c>
      <c r="G263" s="245">
        <v>227.9</v>
      </c>
      <c r="H263" s="245">
        <v>272.70000000000005</v>
      </c>
      <c r="I263" s="245">
        <v>281.70000000000005</v>
      </c>
      <c r="J263" s="245">
        <v>295.10000000000002</v>
      </c>
      <c r="K263" s="244">
        <v>268.3</v>
      </c>
      <c r="L263" s="244">
        <v>245.9</v>
      </c>
      <c r="M263" s="244">
        <v>7.3557800000000002</v>
      </c>
      <c r="N263" s="1"/>
      <c r="O263" s="1"/>
    </row>
    <row r="264" spans="1:15" ht="12.75" customHeight="1">
      <c r="A264" s="30">
        <v>254</v>
      </c>
      <c r="B264" s="227" t="s">
        <v>139</v>
      </c>
      <c r="C264" s="244">
        <v>732.2</v>
      </c>
      <c r="D264" s="245">
        <v>730.93333333333339</v>
      </c>
      <c r="E264" s="245">
        <v>724.51666666666677</v>
      </c>
      <c r="F264" s="245">
        <v>716.83333333333337</v>
      </c>
      <c r="G264" s="245">
        <v>710.41666666666674</v>
      </c>
      <c r="H264" s="245">
        <v>738.61666666666679</v>
      </c>
      <c r="I264" s="245">
        <v>745.0333333333333</v>
      </c>
      <c r="J264" s="245">
        <v>752.71666666666681</v>
      </c>
      <c r="K264" s="244">
        <v>737.35</v>
      </c>
      <c r="L264" s="244">
        <v>723.25</v>
      </c>
      <c r="M264" s="244">
        <v>11.684559999999999</v>
      </c>
      <c r="N264" s="1"/>
      <c r="O264" s="1"/>
    </row>
    <row r="265" spans="1:15" ht="12.75" customHeight="1">
      <c r="A265" s="30">
        <v>255</v>
      </c>
      <c r="B265" s="227" t="s">
        <v>400</v>
      </c>
      <c r="C265" s="244">
        <v>102.05</v>
      </c>
      <c r="D265" s="245">
        <v>100.53333333333335</v>
      </c>
      <c r="E265" s="245">
        <v>98.566666666666691</v>
      </c>
      <c r="F265" s="245">
        <v>95.083333333333343</v>
      </c>
      <c r="G265" s="245">
        <v>93.116666666666688</v>
      </c>
      <c r="H265" s="245">
        <v>104.01666666666669</v>
      </c>
      <c r="I265" s="245">
        <v>105.98333333333336</v>
      </c>
      <c r="J265" s="245">
        <v>109.4666666666667</v>
      </c>
      <c r="K265" s="244">
        <v>102.5</v>
      </c>
      <c r="L265" s="244">
        <v>97.05</v>
      </c>
      <c r="M265" s="244">
        <v>4.57334</v>
      </c>
      <c r="N265" s="1"/>
      <c r="O265" s="1"/>
    </row>
    <row r="266" spans="1:15" ht="12.75" customHeight="1">
      <c r="A266" s="30">
        <v>256</v>
      </c>
      <c r="B266" s="227" t="s">
        <v>401</v>
      </c>
      <c r="C266" s="244">
        <v>218.2</v>
      </c>
      <c r="D266" s="245">
        <v>216.9</v>
      </c>
      <c r="E266" s="245">
        <v>209.3</v>
      </c>
      <c r="F266" s="245">
        <v>200.4</v>
      </c>
      <c r="G266" s="245">
        <v>192.8</v>
      </c>
      <c r="H266" s="245">
        <v>225.8</v>
      </c>
      <c r="I266" s="245">
        <v>233.39999999999998</v>
      </c>
      <c r="J266" s="245">
        <v>242.3</v>
      </c>
      <c r="K266" s="244">
        <v>224.5</v>
      </c>
      <c r="L266" s="244">
        <v>208</v>
      </c>
      <c r="M266" s="244">
        <v>27.680420000000002</v>
      </c>
      <c r="N266" s="1"/>
      <c r="O266" s="1"/>
    </row>
    <row r="267" spans="1:15" ht="12.75" customHeight="1">
      <c r="A267" s="30">
        <v>257</v>
      </c>
      <c r="B267" s="227" t="s">
        <v>138</v>
      </c>
      <c r="C267" s="244">
        <v>528.35</v>
      </c>
      <c r="D267" s="245">
        <v>529.63333333333333</v>
      </c>
      <c r="E267" s="245">
        <v>522.26666666666665</v>
      </c>
      <c r="F267" s="245">
        <v>516.18333333333328</v>
      </c>
      <c r="G267" s="245">
        <v>508.81666666666661</v>
      </c>
      <c r="H267" s="245">
        <v>535.7166666666667</v>
      </c>
      <c r="I267" s="245">
        <v>543.08333333333326</v>
      </c>
      <c r="J267" s="245">
        <v>549.16666666666674</v>
      </c>
      <c r="K267" s="244">
        <v>537</v>
      </c>
      <c r="L267" s="244">
        <v>523.54999999999995</v>
      </c>
      <c r="M267" s="244">
        <v>29.186419999999998</v>
      </c>
      <c r="N267" s="1"/>
      <c r="O267" s="1"/>
    </row>
    <row r="268" spans="1:15" ht="12.75" customHeight="1">
      <c r="A268" s="30">
        <v>258</v>
      </c>
      <c r="B268" s="227" t="s">
        <v>140</v>
      </c>
      <c r="C268" s="244">
        <v>521.29999999999995</v>
      </c>
      <c r="D268" s="245">
        <v>518.25</v>
      </c>
      <c r="E268" s="245">
        <v>513.29999999999995</v>
      </c>
      <c r="F268" s="245">
        <v>505.29999999999995</v>
      </c>
      <c r="G268" s="245">
        <v>500.34999999999991</v>
      </c>
      <c r="H268" s="245">
        <v>526.25</v>
      </c>
      <c r="I268" s="245">
        <v>531.20000000000005</v>
      </c>
      <c r="J268" s="245">
        <v>539.20000000000005</v>
      </c>
      <c r="K268" s="244">
        <v>523.20000000000005</v>
      </c>
      <c r="L268" s="244">
        <v>510.25</v>
      </c>
      <c r="M268" s="244">
        <v>17.569109999999998</v>
      </c>
      <c r="N268" s="1"/>
      <c r="O268" s="1"/>
    </row>
    <row r="269" spans="1:15" ht="12.75" customHeight="1">
      <c r="A269" s="30">
        <v>259</v>
      </c>
      <c r="B269" s="227" t="s">
        <v>781</v>
      </c>
      <c r="C269" s="244">
        <v>515.54999999999995</v>
      </c>
      <c r="D269" s="245">
        <v>521.11666666666667</v>
      </c>
      <c r="E269" s="245">
        <v>506.98333333333335</v>
      </c>
      <c r="F269" s="245">
        <v>498.41666666666663</v>
      </c>
      <c r="G269" s="245">
        <v>484.2833333333333</v>
      </c>
      <c r="H269" s="245">
        <v>529.68333333333339</v>
      </c>
      <c r="I269" s="245">
        <v>543.81666666666683</v>
      </c>
      <c r="J269" s="245">
        <v>552.38333333333344</v>
      </c>
      <c r="K269" s="244">
        <v>535.25</v>
      </c>
      <c r="L269" s="244">
        <v>512.54999999999995</v>
      </c>
      <c r="M269" s="244">
        <v>3.0076499999999999</v>
      </c>
      <c r="N269" s="1"/>
      <c r="O269" s="1"/>
    </row>
    <row r="270" spans="1:15" ht="12.75" customHeight="1">
      <c r="A270" s="30">
        <v>260</v>
      </c>
      <c r="B270" s="227" t="s">
        <v>782</v>
      </c>
      <c r="C270" s="244">
        <v>380.15</v>
      </c>
      <c r="D270" s="245">
        <v>380.75</v>
      </c>
      <c r="E270" s="245">
        <v>372.7</v>
      </c>
      <c r="F270" s="245">
        <v>365.25</v>
      </c>
      <c r="G270" s="245">
        <v>357.2</v>
      </c>
      <c r="H270" s="245">
        <v>388.2</v>
      </c>
      <c r="I270" s="245">
        <v>396.24999999999994</v>
      </c>
      <c r="J270" s="245">
        <v>403.7</v>
      </c>
      <c r="K270" s="244">
        <v>388.8</v>
      </c>
      <c r="L270" s="244">
        <v>373.3</v>
      </c>
      <c r="M270" s="244">
        <v>1.20702</v>
      </c>
      <c r="N270" s="1"/>
      <c r="O270" s="1"/>
    </row>
    <row r="271" spans="1:15" ht="12.75" customHeight="1">
      <c r="A271" s="30">
        <v>261</v>
      </c>
      <c r="B271" s="227" t="s">
        <v>402</v>
      </c>
      <c r="C271" s="244">
        <v>578.1</v>
      </c>
      <c r="D271" s="245">
        <v>580.76666666666677</v>
      </c>
      <c r="E271" s="245">
        <v>568.33333333333348</v>
      </c>
      <c r="F271" s="245">
        <v>558.56666666666672</v>
      </c>
      <c r="G271" s="245">
        <v>546.13333333333344</v>
      </c>
      <c r="H271" s="245">
        <v>590.53333333333353</v>
      </c>
      <c r="I271" s="245">
        <v>602.9666666666667</v>
      </c>
      <c r="J271" s="245">
        <v>612.73333333333358</v>
      </c>
      <c r="K271" s="244">
        <v>593.20000000000005</v>
      </c>
      <c r="L271" s="244">
        <v>571</v>
      </c>
      <c r="M271" s="244">
        <v>1.0759799999999999</v>
      </c>
      <c r="N271" s="1"/>
      <c r="O271" s="1"/>
    </row>
    <row r="272" spans="1:15" ht="12.75" customHeight="1">
      <c r="A272" s="30">
        <v>262</v>
      </c>
      <c r="B272" s="227" t="s">
        <v>403</v>
      </c>
      <c r="C272" s="244">
        <v>204.05</v>
      </c>
      <c r="D272" s="245">
        <v>203.85000000000002</v>
      </c>
      <c r="E272" s="245">
        <v>199.80000000000004</v>
      </c>
      <c r="F272" s="245">
        <v>195.55</v>
      </c>
      <c r="G272" s="245">
        <v>191.50000000000003</v>
      </c>
      <c r="H272" s="245">
        <v>208.10000000000005</v>
      </c>
      <c r="I272" s="245">
        <v>212.15</v>
      </c>
      <c r="J272" s="245">
        <v>216.40000000000006</v>
      </c>
      <c r="K272" s="244">
        <v>207.9</v>
      </c>
      <c r="L272" s="244">
        <v>199.6</v>
      </c>
      <c r="M272" s="244">
        <v>5.0701099999999997</v>
      </c>
      <c r="N272" s="1"/>
      <c r="O272" s="1"/>
    </row>
    <row r="273" spans="1:15" ht="12.75" customHeight="1">
      <c r="A273" s="30">
        <v>263</v>
      </c>
      <c r="B273" s="227" t="s">
        <v>404</v>
      </c>
      <c r="C273" s="244">
        <v>495.15</v>
      </c>
      <c r="D273" s="245">
        <v>491.0333333333333</v>
      </c>
      <c r="E273" s="245">
        <v>483.56666666666661</v>
      </c>
      <c r="F273" s="245">
        <v>471.98333333333329</v>
      </c>
      <c r="G273" s="245">
        <v>464.51666666666659</v>
      </c>
      <c r="H273" s="245">
        <v>502.61666666666662</v>
      </c>
      <c r="I273" s="245">
        <v>510.08333333333331</v>
      </c>
      <c r="J273" s="245">
        <v>521.66666666666663</v>
      </c>
      <c r="K273" s="244">
        <v>498.5</v>
      </c>
      <c r="L273" s="244">
        <v>479.45</v>
      </c>
      <c r="M273" s="244">
        <v>1.41753</v>
      </c>
      <c r="N273" s="1"/>
      <c r="O273" s="1"/>
    </row>
    <row r="274" spans="1:15" ht="12.75" customHeight="1">
      <c r="A274" s="30">
        <v>264</v>
      </c>
      <c r="B274" s="227" t="s">
        <v>405</v>
      </c>
      <c r="C274" s="244">
        <v>1493.1</v>
      </c>
      <c r="D274" s="245">
        <v>1459.7833333333335</v>
      </c>
      <c r="E274" s="245">
        <v>1418.5666666666671</v>
      </c>
      <c r="F274" s="245">
        <v>1344.0333333333335</v>
      </c>
      <c r="G274" s="245">
        <v>1302.8166666666671</v>
      </c>
      <c r="H274" s="245">
        <v>1534.3166666666671</v>
      </c>
      <c r="I274" s="245">
        <v>1575.5333333333338</v>
      </c>
      <c r="J274" s="245">
        <v>1650.0666666666671</v>
      </c>
      <c r="K274" s="244">
        <v>1501</v>
      </c>
      <c r="L274" s="244">
        <v>1385.25</v>
      </c>
      <c r="M274" s="244">
        <v>1.8341000000000001</v>
      </c>
      <c r="N274" s="1"/>
      <c r="O274" s="1"/>
    </row>
    <row r="275" spans="1:15" ht="12.75" customHeight="1">
      <c r="A275" s="30">
        <v>265</v>
      </c>
      <c r="B275" s="227" t="s">
        <v>406</v>
      </c>
      <c r="C275" s="244">
        <v>247.05</v>
      </c>
      <c r="D275" s="245">
        <v>246.29999999999998</v>
      </c>
      <c r="E275" s="245">
        <v>242.24999999999997</v>
      </c>
      <c r="F275" s="245">
        <v>237.45</v>
      </c>
      <c r="G275" s="245">
        <v>233.39999999999998</v>
      </c>
      <c r="H275" s="245">
        <v>251.09999999999997</v>
      </c>
      <c r="I275" s="245">
        <v>255.14999999999998</v>
      </c>
      <c r="J275" s="245">
        <v>259.94999999999993</v>
      </c>
      <c r="K275" s="244">
        <v>250.35</v>
      </c>
      <c r="L275" s="244">
        <v>241.5</v>
      </c>
      <c r="M275" s="244">
        <v>2.4316599999999999</v>
      </c>
      <c r="N275" s="1"/>
      <c r="O275" s="1"/>
    </row>
    <row r="276" spans="1:15" ht="12.75" customHeight="1">
      <c r="A276" s="30">
        <v>266</v>
      </c>
      <c r="B276" s="227" t="s">
        <v>407</v>
      </c>
      <c r="C276" s="244">
        <v>689.25</v>
      </c>
      <c r="D276" s="245">
        <v>677.51666666666665</v>
      </c>
      <c r="E276" s="245">
        <v>662.68333333333328</v>
      </c>
      <c r="F276" s="245">
        <v>636.11666666666667</v>
      </c>
      <c r="G276" s="245">
        <v>621.2833333333333</v>
      </c>
      <c r="H276" s="245">
        <v>704.08333333333326</v>
      </c>
      <c r="I276" s="245">
        <v>718.91666666666674</v>
      </c>
      <c r="J276" s="245">
        <v>745.48333333333323</v>
      </c>
      <c r="K276" s="244">
        <v>692.35</v>
      </c>
      <c r="L276" s="244">
        <v>650.95000000000005</v>
      </c>
      <c r="M276" s="244">
        <v>16.180980000000002</v>
      </c>
      <c r="N276" s="1"/>
      <c r="O276" s="1"/>
    </row>
    <row r="277" spans="1:15" ht="12.75" customHeight="1">
      <c r="A277" s="30">
        <v>267</v>
      </c>
      <c r="B277" s="227" t="s">
        <v>408</v>
      </c>
      <c r="C277" s="244">
        <v>379.2</v>
      </c>
      <c r="D277" s="245">
        <v>371.9666666666667</v>
      </c>
      <c r="E277" s="245">
        <v>362.68333333333339</v>
      </c>
      <c r="F277" s="245">
        <v>346.16666666666669</v>
      </c>
      <c r="G277" s="245">
        <v>336.88333333333338</v>
      </c>
      <c r="H277" s="245">
        <v>388.48333333333341</v>
      </c>
      <c r="I277" s="245">
        <v>397.76666666666671</v>
      </c>
      <c r="J277" s="245">
        <v>414.28333333333342</v>
      </c>
      <c r="K277" s="244">
        <v>381.25</v>
      </c>
      <c r="L277" s="244">
        <v>355.45</v>
      </c>
      <c r="M277" s="244">
        <v>7.1412300000000002</v>
      </c>
      <c r="N277" s="1"/>
      <c r="O277" s="1"/>
    </row>
    <row r="278" spans="1:15" ht="12.75" customHeight="1">
      <c r="A278" s="30">
        <v>268</v>
      </c>
      <c r="B278" s="227" t="s">
        <v>409</v>
      </c>
      <c r="C278" s="244">
        <v>1090.8499999999999</v>
      </c>
      <c r="D278" s="245">
        <v>1088.1999999999998</v>
      </c>
      <c r="E278" s="245">
        <v>1073.8499999999997</v>
      </c>
      <c r="F278" s="245">
        <v>1056.8499999999999</v>
      </c>
      <c r="G278" s="245">
        <v>1042.4999999999998</v>
      </c>
      <c r="H278" s="245">
        <v>1105.1999999999996</v>
      </c>
      <c r="I278" s="245">
        <v>1119.55</v>
      </c>
      <c r="J278" s="245">
        <v>1136.5499999999995</v>
      </c>
      <c r="K278" s="244">
        <v>1102.55</v>
      </c>
      <c r="L278" s="244">
        <v>1071.2</v>
      </c>
      <c r="M278" s="244">
        <v>0.72896000000000005</v>
      </c>
      <c r="N278" s="1"/>
      <c r="O278" s="1"/>
    </row>
    <row r="279" spans="1:15" ht="12.75" customHeight="1">
      <c r="A279" s="30">
        <v>269</v>
      </c>
      <c r="B279" s="227" t="s">
        <v>410</v>
      </c>
      <c r="C279" s="244">
        <v>537.04999999999995</v>
      </c>
      <c r="D279" s="245">
        <v>528.55000000000007</v>
      </c>
      <c r="E279" s="245">
        <v>515.40000000000009</v>
      </c>
      <c r="F279" s="245">
        <v>493.75</v>
      </c>
      <c r="G279" s="245">
        <v>480.6</v>
      </c>
      <c r="H279" s="245">
        <v>550.20000000000016</v>
      </c>
      <c r="I279" s="245">
        <v>563.35</v>
      </c>
      <c r="J279" s="245">
        <v>585.00000000000023</v>
      </c>
      <c r="K279" s="244">
        <v>541.70000000000005</v>
      </c>
      <c r="L279" s="244">
        <v>506.9</v>
      </c>
      <c r="M279" s="244">
        <v>2.2609900000000001</v>
      </c>
      <c r="N279" s="1"/>
      <c r="O279" s="1"/>
    </row>
    <row r="280" spans="1:15" ht="12.75" customHeight="1">
      <c r="A280" s="30">
        <v>270</v>
      </c>
      <c r="B280" s="227" t="s">
        <v>783</v>
      </c>
      <c r="C280" s="244">
        <v>121.75</v>
      </c>
      <c r="D280" s="245">
        <v>117.66666666666667</v>
      </c>
      <c r="E280" s="245">
        <v>110.98333333333335</v>
      </c>
      <c r="F280" s="245">
        <v>100.21666666666668</v>
      </c>
      <c r="G280" s="245">
        <v>93.53333333333336</v>
      </c>
      <c r="H280" s="245">
        <v>128.43333333333334</v>
      </c>
      <c r="I280" s="245">
        <v>135.11666666666665</v>
      </c>
      <c r="J280" s="245">
        <v>145.88333333333333</v>
      </c>
      <c r="K280" s="244">
        <v>124.35</v>
      </c>
      <c r="L280" s="244">
        <v>106.9</v>
      </c>
      <c r="M280" s="244">
        <v>109.76443999999999</v>
      </c>
      <c r="N280" s="1"/>
      <c r="O280" s="1"/>
    </row>
    <row r="281" spans="1:15" ht="12.75" customHeight="1">
      <c r="A281" s="30">
        <v>271</v>
      </c>
      <c r="B281" s="227" t="s">
        <v>411</v>
      </c>
      <c r="C281" s="244">
        <v>430.5</v>
      </c>
      <c r="D281" s="245">
        <v>428.13333333333338</v>
      </c>
      <c r="E281" s="245">
        <v>421.31666666666678</v>
      </c>
      <c r="F281" s="245">
        <v>412.13333333333338</v>
      </c>
      <c r="G281" s="245">
        <v>405.31666666666678</v>
      </c>
      <c r="H281" s="245">
        <v>437.31666666666678</v>
      </c>
      <c r="I281" s="245">
        <v>444.13333333333338</v>
      </c>
      <c r="J281" s="245">
        <v>453.31666666666678</v>
      </c>
      <c r="K281" s="244">
        <v>434.95</v>
      </c>
      <c r="L281" s="244">
        <v>418.95</v>
      </c>
      <c r="M281" s="244">
        <v>1.1379999999999999</v>
      </c>
      <c r="N281" s="1"/>
      <c r="O281" s="1"/>
    </row>
    <row r="282" spans="1:15" ht="12.75" customHeight="1">
      <c r="A282" s="30">
        <v>272</v>
      </c>
      <c r="B282" s="227" t="s">
        <v>412</v>
      </c>
      <c r="C282" s="244">
        <v>108.65</v>
      </c>
      <c r="D282" s="245">
        <v>106.31666666666666</v>
      </c>
      <c r="E282" s="245">
        <v>102.33333333333333</v>
      </c>
      <c r="F282" s="245">
        <v>96.016666666666666</v>
      </c>
      <c r="G282" s="245">
        <v>92.033333333333331</v>
      </c>
      <c r="H282" s="245">
        <v>112.63333333333333</v>
      </c>
      <c r="I282" s="245">
        <v>116.61666666666667</v>
      </c>
      <c r="J282" s="245">
        <v>122.93333333333332</v>
      </c>
      <c r="K282" s="244">
        <v>110.3</v>
      </c>
      <c r="L282" s="244">
        <v>100</v>
      </c>
      <c r="M282" s="244">
        <v>66.732410000000002</v>
      </c>
      <c r="N282" s="1"/>
      <c r="O282" s="1"/>
    </row>
    <row r="283" spans="1:15" ht="12.75" customHeight="1">
      <c r="A283" s="30">
        <v>273</v>
      </c>
      <c r="B283" s="227" t="s">
        <v>413</v>
      </c>
      <c r="C283" s="244">
        <v>468.35</v>
      </c>
      <c r="D283" s="245">
        <v>465.3</v>
      </c>
      <c r="E283" s="245">
        <v>455.70000000000005</v>
      </c>
      <c r="F283" s="245">
        <v>443.05</v>
      </c>
      <c r="G283" s="245">
        <v>433.45000000000005</v>
      </c>
      <c r="H283" s="245">
        <v>477.95000000000005</v>
      </c>
      <c r="I283" s="245">
        <v>487.55000000000007</v>
      </c>
      <c r="J283" s="245">
        <v>500.20000000000005</v>
      </c>
      <c r="K283" s="244">
        <v>474.9</v>
      </c>
      <c r="L283" s="244">
        <v>452.65</v>
      </c>
      <c r="M283" s="244">
        <v>3.1655000000000002</v>
      </c>
      <c r="N283" s="1"/>
      <c r="O283" s="1"/>
    </row>
    <row r="284" spans="1:15" ht="12.75" customHeight="1">
      <c r="A284" s="30">
        <v>274</v>
      </c>
      <c r="B284" s="227" t="s">
        <v>141</v>
      </c>
      <c r="C284" s="244">
        <v>1813.55</v>
      </c>
      <c r="D284" s="245">
        <v>1811.2833333333331</v>
      </c>
      <c r="E284" s="245">
        <v>1796.4666666666662</v>
      </c>
      <c r="F284" s="245">
        <v>1779.3833333333332</v>
      </c>
      <c r="G284" s="245">
        <v>1764.5666666666664</v>
      </c>
      <c r="H284" s="245">
        <v>1828.3666666666661</v>
      </c>
      <c r="I284" s="245">
        <v>1843.1833333333332</v>
      </c>
      <c r="J284" s="245">
        <v>1860.266666666666</v>
      </c>
      <c r="K284" s="244">
        <v>1826.1</v>
      </c>
      <c r="L284" s="244">
        <v>1794.2</v>
      </c>
      <c r="M284" s="244">
        <v>47.467379999999999</v>
      </c>
      <c r="N284" s="1"/>
      <c r="O284" s="1"/>
    </row>
    <row r="285" spans="1:15" ht="12.75" customHeight="1">
      <c r="A285" s="30">
        <v>275</v>
      </c>
      <c r="B285" s="227" t="s">
        <v>767</v>
      </c>
      <c r="C285" s="244">
        <v>1516.05</v>
      </c>
      <c r="D285" s="245">
        <v>1499.25</v>
      </c>
      <c r="E285" s="245">
        <v>1476</v>
      </c>
      <c r="F285" s="245">
        <v>1435.95</v>
      </c>
      <c r="G285" s="245">
        <v>1412.7</v>
      </c>
      <c r="H285" s="245">
        <v>1539.3</v>
      </c>
      <c r="I285" s="245">
        <v>1562.55</v>
      </c>
      <c r="J285" s="245">
        <v>1602.6</v>
      </c>
      <c r="K285" s="244">
        <v>1522.5</v>
      </c>
      <c r="L285" s="244">
        <v>1459.2</v>
      </c>
      <c r="M285" s="244">
        <v>0.65917000000000003</v>
      </c>
      <c r="N285" s="1"/>
      <c r="O285" s="1"/>
    </row>
    <row r="286" spans="1:15" ht="12.75" customHeight="1">
      <c r="A286" s="30">
        <v>276</v>
      </c>
      <c r="B286" s="227" t="s">
        <v>142</v>
      </c>
      <c r="C286" s="244">
        <v>84.7</v>
      </c>
      <c r="D286" s="245">
        <v>83.766666666666666</v>
      </c>
      <c r="E286" s="245">
        <v>82.333333333333329</v>
      </c>
      <c r="F286" s="245">
        <v>79.966666666666669</v>
      </c>
      <c r="G286" s="245">
        <v>78.533333333333331</v>
      </c>
      <c r="H286" s="245">
        <v>86.133333333333326</v>
      </c>
      <c r="I286" s="245">
        <v>87.566666666666663</v>
      </c>
      <c r="J286" s="245">
        <v>89.933333333333323</v>
      </c>
      <c r="K286" s="244">
        <v>85.2</v>
      </c>
      <c r="L286" s="244">
        <v>81.400000000000006</v>
      </c>
      <c r="M286" s="244">
        <v>62.264830000000003</v>
      </c>
      <c r="N286" s="1"/>
      <c r="O286" s="1"/>
    </row>
    <row r="287" spans="1:15" ht="12.75" customHeight="1">
      <c r="A287" s="30">
        <v>277</v>
      </c>
      <c r="B287" s="227" t="s">
        <v>147</v>
      </c>
      <c r="C287" s="244">
        <v>3728.35</v>
      </c>
      <c r="D287" s="245">
        <v>3736.4500000000003</v>
      </c>
      <c r="E287" s="245">
        <v>3697.9000000000005</v>
      </c>
      <c r="F287" s="245">
        <v>3667.4500000000003</v>
      </c>
      <c r="G287" s="245">
        <v>3628.9000000000005</v>
      </c>
      <c r="H287" s="245">
        <v>3766.9000000000005</v>
      </c>
      <c r="I287" s="245">
        <v>3805.4500000000007</v>
      </c>
      <c r="J287" s="245">
        <v>3835.9000000000005</v>
      </c>
      <c r="K287" s="244">
        <v>3775</v>
      </c>
      <c r="L287" s="244">
        <v>3706</v>
      </c>
      <c r="M287" s="244">
        <v>2.6667000000000001</v>
      </c>
      <c r="N287" s="1"/>
      <c r="O287" s="1"/>
    </row>
    <row r="288" spans="1:15" ht="12.75" customHeight="1">
      <c r="A288" s="30">
        <v>278</v>
      </c>
      <c r="B288" s="227" t="s">
        <v>144</v>
      </c>
      <c r="C288" s="244">
        <v>407.85</v>
      </c>
      <c r="D288" s="245">
        <v>403.23333333333335</v>
      </c>
      <c r="E288" s="245">
        <v>395.81666666666672</v>
      </c>
      <c r="F288" s="245">
        <v>383.78333333333336</v>
      </c>
      <c r="G288" s="245">
        <v>376.36666666666673</v>
      </c>
      <c r="H288" s="245">
        <v>415.26666666666671</v>
      </c>
      <c r="I288" s="245">
        <v>422.68333333333334</v>
      </c>
      <c r="J288" s="245">
        <v>434.7166666666667</v>
      </c>
      <c r="K288" s="244">
        <v>410.65</v>
      </c>
      <c r="L288" s="244">
        <v>391.2</v>
      </c>
      <c r="M288" s="244">
        <v>16.190020000000001</v>
      </c>
      <c r="N288" s="1"/>
      <c r="O288" s="1"/>
    </row>
    <row r="289" spans="1:15" ht="12.75" customHeight="1">
      <c r="A289" s="30">
        <v>279</v>
      </c>
      <c r="B289" s="227" t="s">
        <v>414</v>
      </c>
      <c r="C289" s="244">
        <v>11709.5</v>
      </c>
      <c r="D289" s="245">
        <v>11749.833333333334</v>
      </c>
      <c r="E289" s="245">
        <v>11319.666666666668</v>
      </c>
      <c r="F289" s="245">
        <v>10929.833333333334</v>
      </c>
      <c r="G289" s="245">
        <v>10499.666666666668</v>
      </c>
      <c r="H289" s="245">
        <v>12139.666666666668</v>
      </c>
      <c r="I289" s="245">
        <v>12569.833333333336</v>
      </c>
      <c r="J289" s="245">
        <v>12959.666666666668</v>
      </c>
      <c r="K289" s="244">
        <v>12180</v>
      </c>
      <c r="L289" s="244">
        <v>11360</v>
      </c>
      <c r="M289" s="244">
        <v>8.4720000000000004E-2</v>
      </c>
      <c r="N289" s="1"/>
      <c r="O289" s="1"/>
    </row>
    <row r="290" spans="1:15" ht="12.75" customHeight="1">
      <c r="A290" s="30">
        <v>280</v>
      </c>
      <c r="B290" s="227" t="s">
        <v>950</v>
      </c>
      <c r="C290" s="244">
        <v>4348.95</v>
      </c>
      <c r="D290" s="245">
        <v>4315.333333333333</v>
      </c>
      <c r="E290" s="245">
        <v>4276.2166666666662</v>
      </c>
      <c r="F290" s="245">
        <v>4203.4833333333336</v>
      </c>
      <c r="G290" s="245">
        <v>4164.3666666666668</v>
      </c>
      <c r="H290" s="245">
        <v>4388.0666666666657</v>
      </c>
      <c r="I290" s="245">
        <v>4427.1833333333325</v>
      </c>
      <c r="J290" s="245">
        <v>4499.9166666666652</v>
      </c>
      <c r="K290" s="244">
        <v>4354.45</v>
      </c>
      <c r="L290" s="244">
        <v>4242.6000000000004</v>
      </c>
      <c r="M290" s="244">
        <v>2.48624</v>
      </c>
      <c r="N290" s="1"/>
      <c r="O290" s="1"/>
    </row>
    <row r="291" spans="1:15" ht="12.75" customHeight="1">
      <c r="A291" s="30">
        <v>281</v>
      </c>
      <c r="B291" s="227" t="s">
        <v>145</v>
      </c>
      <c r="C291" s="244">
        <v>2091.0500000000002</v>
      </c>
      <c r="D291" s="245">
        <v>2083.35</v>
      </c>
      <c r="E291" s="245">
        <v>2058.6999999999998</v>
      </c>
      <c r="F291" s="245">
        <v>2026.35</v>
      </c>
      <c r="G291" s="245">
        <v>2001.6999999999998</v>
      </c>
      <c r="H291" s="245">
        <v>2115.6999999999998</v>
      </c>
      <c r="I291" s="245">
        <v>2140.3500000000004</v>
      </c>
      <c r="J291" s="245">
        <v>2172.6999999999998</v>
      </c>
      <c r="K291" s="244">
        <v>2108</v>
      </c>
      <c r="L291" s="244">
        <v>2051</v>
      </c>
      <c r="M291" s="244">
        <v>11.546099999999999</v>
      </c>
      <c r="N291" s="1"/>
      <c r="O291" s="1"/>
    </row>
    <row r="292" spans="1:15" ht="12.75" customHeight="1">
      <c r="A292" s="30">
        <v>282</v>
      </c>
      <c r="B292" s="227" t="s">
        <v>825</v>
      </c>
      <c r="C292" s="244">
        <v>362.1</v>
      </c>
      <c r="D292" s="245">
        <v>358.7</v>
      </c>
      <c r="E292" s="245">
        <v>352.4</v>
      </c>
      <c r="F292" s="245">
        <v>342.7</v>
      </c>
      <c r="G292" s="245">
        <v>336.4</v>
      </c>
      <c r="H292" s="245">
        <v>368.4</v>
      </c>
      <c r="I292" s="245">
        <v>374.70000000000005</v>
      </c>
      <c r="J292" s="245">
        <v>384.4</v>
      </c>
      <c r="K292" s="244">
        <v>365</v>
      </c>
      <c r="L292" s="244">
        <v>349</v>
      </c>
      <c r="M292" s="244">
        <v>10.612109999999999</v>
      </c>
      <c r="N292" s="1"/>
      <c r="O292" s="1"/>
    </row>
    <row r="293" spans="1:15" ht="12.75" customHeight="1">
      <c r="A293" s="30">
        <v>283</v>
      </c>
      <c r="B293" s="227" t="s">
        <v>265</v>
      </c>
      <c r="C293" s="244">
        <v>381.75</v>
      </c>
      <c r="D293" s="245">
        <v>382.61666666666662</v>
      </c>
      <c r="E293" s="245">
        <v>378.13333333333321</v>
      </c>
      <c r="F293" s="245">
        <v>374.51666666666659</v>
      </c>
      <c r="G293" s="245">
        <v>370.03333333333319</v>
      </c>
      <c r="H293" s="245">
        <v>386.23333333333323</v>
      </c>
      <c r="I293" s="245">
        <v>390.7166666666667</v>
      </c>
      <c r="J293" s="245">
        <v>394.33333333333326</v>
      </c>
      <c r="K293" s="244">
        <v>387.1</v>
      </c>
      <c r="L293" s="244">
        <v>379</v>
      </c>
      <c r="M293" s="244">
        <v>12.69483</v>
      </c>
      <c r="N293" s="1"/>
      <c r="O293" s="1"/>
    </row>
    <row r="294" spans="1:15" ht="12.75" customHeight="1">
      <c r="A294" s="30">
        <v>284</v>
      </c>
      <c r="B294" s="227" t="s">
        <v>785</v>
      </c>
      <c r="C294" s="244">
        <v>291.60000000000002</v>
      </c>
      <c r="D294" s="245">
        <v>287.4666666666667</v>
      </c>
      <c r="E294" s="245">
        <v>281.13333333333338</v>
      </c>
      <c r="F294" s="245">
        <v>270.66666666666669</v>
      </c>
      <c r="G294" s="245">
        <v>264.33333333333337</v>
      </c>
      <c r="H294" s="245">
        <v>297.93333333333339</v>
      </c>
      <c r="I294" s="245">
        <v>304.26666666666665</v>
      </c>
      <c r="J294" s="245">
        <v>314.73333333333341</v>
      </c>
      <c r="K294" s="244">
        <v>293.8</v>
      </c>
      <c r="L294" s="244">
        <v>277</v>
      </c>
      <c r="M294" s="244">
        <v>4.5620099999999999</v>
      </c>
      <c r="N294" s="1"/>
      <c r="O294" s="1"/>
    </row>
    <row r="295" spans="1:15" ht="12.75" customHeight="1">
      <c r="A295" s="30">
        <v>285</v>
      </c>
      <c r="B295" s="227" t="s">
        <v>855</v>
      </c>
      <c r="C295" s="244">
        <v>688</v>
      </c>
      <c r="D295" s="245">
        <v>679.9666666666667</v>
      </c>
      <c r="E295" s="245">
        <v>669.03333333333342</v>
      </c>
      <c r="F295" s="245">
        <v>650.06666666666672</v>
      </c>
      <c r="G295" s="245">
        <v>639.13333333333344</v>
      </c>
      <c r="H295" s="245">
        <v>698.93333333333339</v>
      </c>
      <c r="I295" s="245">
        <v>709.86666666666679</v>
      </c>
      <c r="J295" s="245">
        <v>728.83333333333337</v>
      </c>
      <c r="K295" s="244">
        <v>690.9</v>
      </c>
      <c r="L295" s="244">
        <v>661</v>
      </c>
      <c r="M295" s="244">
        <v>27.287559999999999</v>
      </c>
      <c r="N295" s="1"/>
      <c r="O295" s="1"/>
    </row>
    <row r="296" spans="1:15" ht="12.75" customHeight="1">
      <c r="A296" s="30">
        <v>286</v>
      </c>
      <c r="B296" s="227" t="s">
        <v>415</v>
      </c>
      <c r="C296" s="244">
        <v>3366.15</v>
      </c>
      <c r="D296" s="245">
        <v>3345.4</v>
      </c>
      <c r="E296" s="245">
        <v>3270.8</v>
      </c>
      <c r="F296" s="245">
        <v>3175.4500000000003</v>
      </c>
      <c r="G296" s="245">
        <v>3100.8500000000004</v>
      </c>
      <c r="H296" s="245">
        <v>3440.75</v>
      </c>
      <c r="I296" s="245">
        <v>3515.3499999999995</v>
      </c>
      <c r="J296" s="245">
        <v>3610.7</v>
      </c>
      <c r="K296" s="244">
        <v>3420</v>
      </c>
      <c r="L296" s="244">
        <v>3250.05</v>
      </c>
      <c r="M296" s="244">
        <v>0.63244</v>
      </c>
      <c r="N296" s="1"/>
      <c r="O296" s="1"/>
    </row>
    <row r="297" spans="1:15" ht="12.75" customHeight="1">
      <c r="A297" s="30">
        <v>287</v>
      </c>
      <c r="B297" s="227" t="s">
        <v>148</v>
      </c>
      <c r="C297" s="244">
        <v>742.2</v>
      </c>
      <c r="D297" s="245">
        <v>748.5</v>
      </c>
      <c r="E297" s="245">
        <v>729.75</v>
      </c>
      <c r="F297" s="245">
        <v>717.3</v>
      </c>
      <c r="G297" s="245">
        <v>698.55</v>
      </c>
      <c r="H297" s="245">
        <v>760.95</v>
      </c>
      <c r="I297" s="245">
        <v>779.7</v>
      </c>
      <c r="J297" s="245">
        <v>792.15000000000009</v>
      </c>
      <c r="K297" s="244">
        <v>767.25</v>
      </c>
      <c r="L297" s="244">
        <v>736.05</v>
      </c>
      <c r="M297" s="244">
        <v>17.985530000000001</v>
      </c>
      <c r="N297" s="1"/>
      <c r="O297" s="1"/>
    </row>
    <row r="298" spans="1:15" ht="12.75" customHeight="1">
      <c r="A298" s="30">
        <v>288</v>
      </c>
      <c r="B298" s="227" t="s">
        <v>416</v>
      </c>
      <c r="C298" s="244">
        <v>1607.05</v>
      </c>
      <c r="D298" s="245">
        <v>1588</v>
      </c>
      <c r="E298" s="245">
        <v>1556</v>
      </c>
      <c r="F298" s="245">
        <v>1504.95</v>
      </c>
      <c r="G298" s="245">
        <v>1472.95</v>
      </c>
      <c r="H298" s="245">
        <v>1639.05</v>
      </c>
      <c r="I298" s="245">
        <v>1671.05</v>
      </c>
      <c r="J298" s="245">
        <v>1722.1</v>
      </c>
      <c r="K298" s="244">
        <v>1620</v>
      </c>
      <c r="L298" s="244">
        <v>1536.95</v>
      </c>
      <c r="M298" s="244">
        <v>0.21801000000000001</v>
      </c>
      <c r="N298" s="1"/>
      <c r="O298" s="1"/>
    </row>
    <row r="299" spans="1:15" ht="12.75" customHeight="1">
      <c r="A299" s="30">
        <v>289</v>
      </c>
      <c r="B299" s="227" t="s">
        <v>417</v>
      </c>
      <c r="C299" s="244">
        <v>35.65</v>
      </c>
      <c r="D299" s="245">
        <v>34.9</v>
      </c>
      <c r="E299" s="245">
        <v>33.849999999999994</v>
      </c>
      <c r="F299" s="245">
        <v>32.049999999999997</v>
      </c>
      <c r="G299" s="245">
        <v>30.999999999999993</v>
      </c>
      <c r="H299" s="245">
        <v>36.699999999999996</v>
      </c>
      <c r="I299" s="245">
        <v>37.749999999999993</v>
      </c>
      <c r="J299" s="245">
        <v>39.549999999999997</v>
      </c>
      <c r="K299" s="244">
        <v>35.950000000000003</v>
      </c>
      <c r="L299" s="244">
        <v>33.1</v>
      </c>
      <c r="M299" s="244">
        <v>25.027460000000001</v>
      </c>
      <c r="N299" s="1"/>
      <c r="O299" s="1"/>
    </row>
    <row r="300" spans="1:15" ht="12.75" customHeight="1">
      <c r="A300" s="30">
        <v>290</v>
      </c>
      <c r="B300" s="227" t="s">
        <v>418</v>
      </c>
      <c r="C300" s="244">
        <v>155.69999999999999</v>
      </c>
      <c r="D300" s="245">
        <v>156.46666666666667</v>
      </c>
      <c r="E300" s="245">
        <v>152.73333333333335</v>
      </c>
      <c r="F300" s="245">
        <v>149.76666666666668</v>
      </c>
      <c r="G300" s="245">
        <v>146.03333333333336</v>
      </c>
      <c r="H300" s="245">
        <v>159.43333333333334</v>
      </c>
      <c r="I300" s="245">
        <v>163.16666666666663</v>
      </c>
      <c r="J300" s="245">
        <v>166.13333333333333</v>
      </c>
      <c r="K300" s="244">
        <v>160.19999999999999</v>
      </c>
      <c r="L300" s="244">
        <v>153.5</v>
      </c>
      <c r="M300" s="244">
        <v>2.38524</v>
      </c>
      <c r="N300" s="1"/>
      <c r="O300" s="1"/>
    </row>
    <row r="301" spans="1:15" ht="12.75" customHeight="1">
      <c r="A301" s="30">
        <v>291</v>
      </c>
      <c r="B301" s="227" t="s">
        <v>159</v>
      </c>
      <c r="C301" s="244">
        <v>87596.6</v>
      </c>
      <c r="D301" s="245">
        <v>87057.2</v>
      </c>
      <c r="E301" s="245">
        <v>85740.45</v>
      </c>
      <c r="F301" s="245">
        <v>83884.3</v>
      </c>
      <c r="G301" s="245">
        <v>82567.55</v>
      </c>
      <c r="H301" s="245">
        <v>88913.349999999991</v>
      </c>
      <c r="I301" s="245">
        <v>90230.099999999991</v>
      </c>
      <c r="J301" s="245">
        <v>92086.249999999985</v>
      </c>
      <c r="K301" s="244">
        <v>88373.95</v>
      </c>
      <c r="L301" s="244">
        <v>85201.05</v>
      </c>
      <c r="M301" s="244">
        <v>6.8989999999999996E-2</v>
      </c>
      <c r="N301" s="1"/>
      <c r="O301" s="1"/>
    </row>
    <row r="302" spans="1:15" ht="12.75" customHeight="1">
      <c r="A302" s="30">
        <v>292</v>
      </c>
      <c r="B302" s="227" t="s">
        <v>826</v>
      </c>
      <c r="C302" s="244">
        <v>1582.1</v>
      </c>
      <c r="D302" s="245">
        <v>1559.3666666666668</v>
      </c>
      <c r="E302" s="245">
        <v>1524.7833333333335</v>
      </c>
      <c r="F302" s="245">
        <v>1467.4666666666667</v>
      </c>
      <c r="G302" s="245">
        <v>1432.8833333333334</v>
      </c>
      <c r="H302" s="245">
        <v>1616.6833333333336</v>
      </c>
      <c r="I302" s="245">
        <v>1651.2666666666667</v>
      </c>
      <c r="J302" s="245">
        <v>1708.5833333333337</v>
      </c>
      <c r="K302" s="244">
        <v>1593.95</v>
      </c>
      <c r="L302" s="244">
        <v>1502.05</v>
      </c>
      <c r="M302" s="244">
        <v>0.77005999999999997</v>
      </c>
      <c r="N302" s="1"/>
      <c r="O302" s="1"/>
    </row>
    <row r="303" spans="1:15" ht="12.75" customHeight="1">
      <c r="A303" s="30">
        <v>293</v>
      </c>
      <c r="B303" s="227" t="s">
        <v>784</v>
      </c>
      <c r="C303" s="244">
        <v>1023.7</v>
      </c>
      <c r="D303" s="245">
        <v>1026.8666666666668</v>
      </c>
      <c r="E303" s="245">
        <v>1014.8333333333335</v>
      </c>
      <c r="F303" s="245">
        <v>1005.9666666666667</v>
      </c>
      <c r="G303" s="245">
        <v>993.93333333333339</v>
      </c>
      <c r="H303" s="245">
        <v>1035.7333333333336</v>
      </c>
      <c r="I303" s="245">
        <v>1047.7666666666669</v>
      </c>
      <c r="J303" s="245">
        <v>1056.6333333333337</v>
      </c>
      <c r="K303" s="244">
        <v>1038.9000000000001</v>
      </c>
      <c r="L303" s="244">
        <v>1018</v>
      </c>
      <c r="M303" s="244">
        <v>1.0277400000000001</v>
      </c>
      <c r="N303" s="1"/>
      <c r="O303" s="1"/>
    </row>
    <row r="304" spans="1:15" ht="12.75" customHeight="1">
      <c r="A304" s="30">
        <v>294</v>
      </c>
      <c r="B304" s="227" t="s">
        <v>157</v>
      </c>
      <c r="C304" s="244">
        <v>848.1</v>
      </c>
      <c r="D304" s="245">
        <v>839.73333333333323</v>
      </c>
      <c r="E304" s="245">
        <v>828.46666666666647</v>
      </c>
      <c r="F304" s="245">
        <v>808.83333333333326</v>
      </c>
      <c r="G304" s="245">
        <v>797.56666666666649</v>
      </c>
      <c r="H304" s="245">
        <v>859.36666666666645</v>
      </c>
      <c r="I304" s="245">
        <v>870.6333333333331</v>
      </c>
      <c r="J304" s="245">
        <v>890.26666666666642</v>
      </c>
      <c r="K304" s="244">
        <v>851</v>
      </c>
      <c r="L304" s="244">
        <v>820.1</v>
      </c>
      <c r="M304" s="244">
        <v>2.5712600000000001</v>
      </c>
      <c r="N304" s="1"/>
      <c r="O304" s="1"/>
    </row>
    <row r="305" spans="1:15" ht="12.75" customHeight="1">
      <c r="A305" s="30">
        <v>295</v>
      </c>
      <c r="B305" s="227" t="s">
        <v>150</v>
      </c>
      <c r="C305" s="244">
        <v>227.85</v>
      </c>
      <c r="D305" s="245">
        <v>225.88333333333333</v>
      </c>
      <c r="E305" s="245">
        <v>222.06666666666666</v>
      </c>
      <c r="F305" s="245">
        <v>216.28333333333333</v>
      </c>
      <c r="G305" s="245">
        <v>212.46666666666667</v>
      </c>
      <c r="H305" s="245">
        <v>231.66666666666666</v>
      </c>
      <c r="I305" s="245">
        <v>235.48333333333332</v>
      </c>
      <c r="J305" s="245">
        <v>241.26666666666665</v>
      </c>
      <c r="K305" s="244">
        <v>229.7</v>
      </c>
      <c r="L305" s="244">
        <v>220.1</v>
      </c>
      <c r="M305" s="244">
        <v>24.359770000000001</v>
      </c>
      <c r="N305" s="1"/>
      <c r="O305" s="1"/>
    </row>
    <row r="306" spans="1:15" ht="12.75" customHeight="1">
      <c r="A306" s="30">
        <v>296</v>
      </c>
      <c r="B306" s="227" t="s">
        <v>149</v>
      </c>
      <c r="C306" s="244">
        <v>1237.05</v>
      </c>
      <c r="D306" s="245">
        <v>1233.5833333333333</v>
      </c>
      <c r="E306" s="245">
        <v>1219.7666666666664</v>
      </c>
      <c r="F306" s="245">
        <v>1202.4833333333331</v>
      </c>
      <c r="G306" s="245">
        <v>1188.6666666666663</v>
      </c>
      <c r="H306" s="245">
        <v>1250.8666666666666</v>
      </c>
      <c r="I306" s="245">
        <v>1264.6833333333336</v>
      </c>
      <c r="J306" s="245">
        <v>1281.9666666666667</v>
      </c>
      <c r="K306" s="244">
        <v>1247.4000000000001</v>
      </c>
      <c r="L306" s="244">
        <v>1216.3</v>
      </c>
      <c r="M306" s="244">
        <v>16.775600000000001</v>
      </c>
      <c r="N306" s="1"/>
      <c r="O306" s="1"/>
    </row>
    <row r="307" spans="1:15" ht="12.75" customHeight="1">
      <c r="A307" s="30">
        <v>297</v>
      </c>
      <c r="B307" s="227" t="s">
        <v>419</v>
      </c>
      <c r="C307" s="244">
        <v>313.35000000000002</v>
      </c>
      <c r="D307" s="245">
        <v>309.9666666666667</v>
      </c>
      <c r="E307" s="245">
        <v>300.93333333333339</v>
      </c>
      <c r="F307" s="245">
        <v>288.51666666666671</v>
      </c>
      <c r="G307" s="245">
        <v>279.48333333333341</v>
      </c>
      <c r="H307" s="245">
        <v>322.38333333333338</v>
      </c>
      <c r="I307" s="245">
        <v>331.41666666666669</v>
      </c>
      <c r="J307" s="245">
        <v>343.83333333333337</v>
      </c>
      <c r="K307" s="244">
        <v>319</v>
      </c>
      <c r="L307" s="244">
        <v>297.55</v>
      </c>
      <c r="M307" s="244">
        <v>6.0304500000000001</v>
      </c>
      <c r="N307" s="1"/>
      <c r="O307" s="1"/>
    </row>
    <row r="308" spans="1:15" ht="12.75" customHeight="1">
      <c r="A308" s="30">
        <v>298</v>
      </c>
      <c r="B308" s="227" t="s">
        <v>420</v>
      </c>
      <c r="C308" s="244">
        <v>252.2</v>
      </c>
      <c r="D308" s="245">
        <v>249.1</v>
      </c>
      <c r="E308" s="245">
        <v>243.7</v>
      </c>
      <c r="F308" s="245">
        <v>235.2</v>
      </c>
      <c r="G308" s="245">
        <v>229.79999999999998</v>
      </c>
      <c r="H308" s="245">
        <v>257.60000000000002</v>
      </c>
      <c r="I308" s="245">
        <v>263</v>
      </c>
      <c r="J308" s="245">
        <v>271.5</v>
      </c>
      <c r="K308" s="244">
        <v>254.5</v>
      </c>
      <c r="L308" s="244">
        <v>240.6</v>
      </c>
      <c r="M308" s="244">
        <v>2.09144</v>
      </c>
      <c r="N308" s="1"/>
      <c r="O308" s="1"/>
    </row>
    <row r="309" spans="1:15" ht="12.75" customHeight="1">
      <c r="A309" s="30">
        <v>299</v>
      </c>
      <c r="B309" s="227" t="s">
        <v>864</v>
      </c>
      <c r="C309" s="244">
        <v>366.6</v>
      </c>
      <c r="D309" s="245">
        <v>365.2166666666667</v>
      </c>
      <c r="E309" s="245">
        <v>356.43333333333339</v>
      </c>
      <c r="F309" s="245">
        <v>346.26666666666671</v>
      </c>
      <c r="G309" s="245">
        <v>337.48333333333341</v>
      </c>
      <c r="H309" s="245">
        <v>375.38333333333338</v>
      </c>
      <c r="I309" s="245">
        <v>384.16666666666669</v>
      </c>
      <c r="J309" s="245">
        <v>394.33333333333337</v>
      </c>
      <c r="K309" s="244">
        <v>374</v>
      </c>
      <c r="L309" s="244">
        <v>355.05</v>
      </c>
      <c r="M309" s="244">
        <v>0.62019000000000002</v>
      </c>
      <c r="N309" s="1"/>
      <c r="O309" s="1"/>
    </row>
    <row r="310" spans="1:15" ht="12.75" customHeight="1">
      <c r="A310" s="30">
        <v>300</v>
      </c>
      <c r="B310" s="227" t="s">
        <v>421</v>
      </c>
      <c r="C310" s="244">
        <v>481.35</v>
      </c>
      <c r="D310" s="245">
        <v>477.05</v>
      </c>
      <c r="E310" s="245">
        <v>470</v>
      </c>
      <c r="F310" s="245">
        <v>458.65</v>
      </c>
      <c r="G310" s="245">
        <v>451.59999999999997</v>
      </c>
      <c r="H310" s="245">
        <v>488.40000000000003</v>
      </c>
      <c r="I310" s="245">
        <v>495.4500000000001</v>
      </c>
      <c r="J310" s="245">
        <v>506.80000000000007</v>
      </c>
      <c r="K310" s="244">
        <v>484.1</v>
      </c>
      <c r="L310" s="244">
        <v>465.7</v>
      </c>
      <c r="M310" s="244">
        <v>1.0490999999999999</v>
      </c>
      <c r="N310" s="1"/>
      <c r="O310" s="1"/>
    </row>
    <row r="311" spans="1:15" ht="12.75" customHeight="1">
      <c r="A311" s="30">
        <v>301</v>
      </c>
      <c r="B311" s="227" t="s">
        <v>151</v>
      </c>
      <c r="C311" s="244">
        <v>110.5</v>
      </c>
      <c r="D311" s="245">
        <v>109.51666666666667</v>
      </c>
      <c r="E311" s="245">
        <v>107.78333333333333</v>
      </c>
      <c r="F311" s="245">
        <v>105.06666666666666</v>
      </c>
      <c r="G311" s="245">
        <v>103.33333333333333</v>
      </c>
      <c r="H311" s="245">
        <v>112.23333333333333</v>
      </c>
      <c r="I311" s="245">
        <v>113.96666666666665</v>
      </c>
      <c r="J311" s="245">
        <v>116.68333333333334</v>
      </c>
      <c r="K311" s="244">
        <v>111.25</v>
      </c>
      <c r="L311" s="244">
        <v>106.8</v>
      </c>
      <c r="M311" s="244">
        <v>47.087209999999999</v>
      </c>
      <c r="N311" s="1"/>
      <c r="O311" s="1"/>
    </row>
    <row r="312" spans="1:15" ht="12.75" customHeight="1">
      <c r="A312" s="30">
        <v>302</v>
      </c>
      <c r="B312" s="227" t="s">
        <v>422</v>
      </c>
      <c r="C312" s="244">
        <v>53.75</v>
      </c>
      <c r="D312" s="245">
        <v>53.516666666666673</v>
      </c>
      <c r="E312" s="245">
        <v>52.633333333333347</v>
      </c>
      <c r="F312" s="245">
        <v>51.516666666666673</v>
      </c>
      <c r="G312" s="245">
        <v>50.633333333333347</v>
      </c>
      <c r="H312" s="245">
        <v>54.633333333333347</v>
      </c>
      <c r="I312" s="245">
        <v>55.516666666666673</v>
      </c>
      <c r="J312" s="245">
        <v>56.633333333333347</v>
      </c>
      <c r="K312" s="244">
        <v>54.4</v>
      </c>
      <c r="L312" s="244">
        <v>52.4</v>
      </c>
      <c r="M312" s="244">
        <v>24.874659999999999</v>
      </c>
      <c r="N312" s="1"/>
      <c r="O312" s="1"/>
    </row>
    <row r="313" spans="1:15" ht="12.75" customHeight="1">
      <c r="A313" s="30">
        <v>303</v>
      </c>
      <c r="B313" s="227" t="s">
        <v>152</v>
      </c>
      <c r="C313" s="244">
        <v>518.45000000000005</v>
      </c>
      <c r="D313" s="245">
        <v>517.73333333333323</v>
      </c>
      <c r="E313" s="245">
        <v>512.81666666666649</v>
      </c>
      <c r="F313" s="245">
        <v>507.18333333333328</v>
      </c>
      <c r="G313" s="245">
        <v>502.26666666666654</v>
      </c>
      <c r="H313" s="245">
        <v>523.36666666666645</v>
      </c>
      <c r="I313" s="245">
        <v>528.28333333333319</v>
      </c>
      <c r="J313" s="245">
        <v>533.9166666666664</v>
      </c>
      <c r="K313" s="244">
        <v>522.65</v>
      </c>
      <c r="L313" s="244">
        <v>512.1</v>
      </c>
      <c r="M313" s="244">
        <v>4.9021800000000004</v>
      </c>
      <c r="N313" s="1"/>
      <c r="O313" s="1"/>
    </row>
    <row r="314" spans="1:15" ht="12.75" customHeight="1">
      <c r="A314" s="30">
        <v>304</v>
      </c>
      <c r="B314" s="227" t="s">
        <v>153</v>
      </c>
      <c r="C314" s="244">
        <v>8256.7999999999993</v>
      </c>
      <c r="D314" s="245">
        <v>8226.2833333333328</v>
      </c>
      <c r="E314" s="245">
        <v>8106.5666666666657</v>
      </c>
      <c r="F314" s="245">
        <v>7956.333333333333</v>
      </c>
      <c r="G314" s="245">
        <v>7836.6166666666659</v>
      </c>
      <c r="H314" s="245">
        <v>8376.5166666666664</v>
      </c>
      <c r="I314" s="245">
        <v>8496.2333333333336</v>
      </c>
      <c r="J314" s="245">
        <v>8646.4666666666653</v>
      </c>
      <c r="K314" s="244">
        <v>8346</v>
      </c>
      <c r="L314" s="244">
        <v>8076.05</v>
      </c>
      <c r="M314" s="244">
        <v>3.1510199999999999</v>
      </c>
      <c r="N314" s="1"/>
      <c r="O314" s="1"/>
    </row>
    <row r="315" spans="1:15" ht="12.75" customHeight="1">
      <c r="A315" s="30">
        <v>305</v>
      </c>
      <c r="B315" s="227" t="s">
        <v>786</v>
      </c>
      <c r="C315" s="244">
        <v>1612.55</v>
      </c>
      <c r="D315" s="245">
        <v>1619.0833333333333</v>
      </c>
      <c r="E315" s="245">
        <v>1592.7166666666665</v>
      </c>
      <c r="F315" s="245">
        <v>1572.8833333333332</v>
      </c>
      <c r="G315" s="245">
        <v>1546.5166666666664</v>
      </c>
      <c r="H315" s="245">
        <v>1638.9166666666665</v>
      </c>
      <c r="I315" s="245">
        <v>1665.2833333333333</v>
      </c>
      <c r="J315" s="245">
        <v>1685.1166666666666</v>
      </c>
      <c r="K315" s="244">
        <v>1645.45</v>
      </c>
      <c r="L315" s="244">
        <v>1599.25</v>
      </c>
      <c r="M315" s="244">
        <v>0.24815000000000001</v>
      </c>
      <c r="N315" s="1"/>
      <c r="O315" s="1"/>
    </row>
    <row r="316" spans="1:15" ht="12.75" customHeight="1">
      <c r="A316" s="30">
        <v>306</v>
      </c>
      <c r="B316" s="227" t="s">
        <v>156</v>
      </c>
      <c r="C316" s="244">
        <v>683.9</v>
      </c>
      <c r="D316" s="245">
        <v>678.31666666666661</v>
      </c>
      <c r="E316" s="245">
        <v>669.68333333333317</v>
      </c>
      <c r="F316" s="245">
        <v>655.46666666666658</v>
      </c>
      <c r="G316" s="245">
        <v>646.83333333333314</v>
      </c>
      <c r="H316" s="245">
        <v>692.53333333333319</v>
      </c>
      <c r="I316" s="245">
        <v>701.16666666666663</v>
      </c>
      <c r="J316" s="245">
        <v>715.38333333333321</v>
      </c>
      <c r="K316" s="244">
        <v>686.95</v>
      </c>
      <c r="L316" s="244">
        <v>664.1</v>
      </c>
      <c r="M316" s="244">
        <v>5.9313799999999999</v>
      </c>
      <c r="N316" s="1"/>
      <c r="O316" s="1"/>
    </row>
    <row r="317" spans="1:15" ht="12.75" customHeight="1">
      <c r="A317" s="30">
        <v>307</v>
      </c>
      <c r="B317" s="227" t="s">
        <v>423</v>
      </c>
      <c r="C317" s="244">
        <v>445.55</v>
      </c>
      <c r="D317" s="245">
        <v>439.7833333333333</v>
      </c>
      <c r="E317" s="245">
        <v>432.36666666666662</v>
      </c>
      <c r="F317" s="245">
        <v>419.18333333333334</v>
      </c>
      <c r="G317" s="245">
        <v>411.76666666666665</v>
      </c>
      <c r="H317" s="245">
        <v>452.96666666666658</v>
      </c>
      <c r="I317" s="245">
        <v>460.38333333333333</v>
      </c>
      <c r="J317" s="245">
        <v>473.56666666666655</v>
      </c>
      <c r="K317" s="244">
        <v>447.2</v>
      </c>
      <c r="L317" s="244">
        <v>426.6</v>
      </c>
      <c r="M317" s="244">
        <v>9.2344600000000003</v>
      </c>
      <c r="N317" s="1"/>
      <c r="O317" s="1"/>
    </row>
    <row r="318" spans="1:15" ht="12.75" customHeight="1">
      <c r="A318" s="30">
        <v>308</v>
      </c>
      <c r="B318" s="227" t="s">
        <v>424</v>
      </c>
      <c r="C318" s="244">
        <v>804.15</v>
      </c>
      <c r="D318" s="245">
        <v>775.7166666666667</v>
      </c>
      <c r="E318" s="245">
        <v>732.43333333333339</v>
      </c>
      <c r="F318" s="245">
        <v>660.7166666666667</v>
      </c>
      <c r="G318" s="245">
        <v>617.43333333333339</v>
      </c>
      <c r="H318" s="245">
        <v>847.43333333333339</v>
      </c>
      <c r="I318" s="245">
        <v>890.7166666666667</v>
      </c>
      <c r="J318" s="245">
        <v>962.43333333333339</v>
      </c>
      <c r="K318" s="244">
        <v>819</v>
      </c>
      <c r="L318" s="244">
        <v>704</v>
      </c>
      <c r="M318" s="244">
        <v>93.729740000000007</v>
      </c>
      <c r="N318" s="1"/>
      <c r="O318" s="1"/>
    </row>
    <row r="319" spans="1:15" ht="12.75" customHeight="1">
      <c r="A319" s="30">
        <v>309</v>
      </c>
      <c r="B319" s="227" t="s">
        <v>827</v>
      </c>
      <c r="C319" s="244">
        <v>642.35</v>
      </c>
      <c r="D319" s="245">
        <v>640.93333333333339</v>
      </c>
      <c r="E319" s="245">
        <v>630.41666666666674</v>
      </c>
      <c r="F319" s="245">
        <v>618.48333333333335</v>
      </c>
      <c r="G319" s="245">
        <v>607.9666666666667</v>
      </c>
      <c r="H319" s="245">
        <v>652.86666666666679</v>
      </c>
      <c r="I319" s="245">
        <v>663.38333333333344</v>
      </c>
      <c r="J319" s="245">
        <v>675.31666666666683</v>
      </c>
      <c r="K319" s="244">
        <v>651.45000000000005</v>
      </c>
      <c r="L319" s="244">
        <v>629</v>
      </c>
      <c r="M319" s="244">
        <v>0.36751</v>
      </c>
      <c r="N319" s="1"/>
      <c r="O319" s="1"/>
    </row>
    <row r="320" spans="1:15" ht="12.75" customHeight="1">
      <c r="A320" s="30">
        <v>310</v>
      </c>
      <c r="B320" s="227" t="s">
        <v>828</v>
      </c>
      <c r="C320" s="244">
        <v>835.95</v>
      </c>
      <c r="D320" s="245">
        <v>827.01666666666677</v>
      </c>
      <c r="E320" s="245">
        <v>809.03333333333353</v>
      </c>
      <c r="F320" s="245">
        <v>782.11666666666679</v>
      </c>
      <c r="G320" s="245">
        <v>764.13333333333355</v>
      </c>
      <c r="H320" s="245">
        <v>853.93333333333351</v>
      </c>
      <c r="I320" s="245">
        <v>871.91666666666686</v>
      </c>
      <c r="J320" s="245">
        <v>898.83333333333348</v>
      </c>
      <c r="K320" s="244">
        <v>845</v>
      </c>
      <c r="L320" s="244">
        <v>800.1</v>
      </c>
      <c r="M320" s="244">
        <v>0.65630999999999995</v>
      </c>
      <c r="N320" s="1"/>
      <c r="O320" s="1"/>
    </row>
    <row r="321" spans="1:15" ht="12.75" customHeight="1">
      <c r="A321" s="30">
        <v>311</v>
      </c>
      <c r="B321" s="227" t="s">
        <v>155</v>
      </c>
      <c r="C321" s="244">
        <v>1304.25</v>
      </c>
      <c r="D321" s="245">
        <v>1311.3666666666666</v>
      </c>
      <c r="E321" s="245">
        <v>1282.8833333333332</v>
      </c>
      <c r="F321" s="245">
        <v>1261.5166666666667</v>
      </c>
      <c r="G321" s="245">
        <v>1233.0333333333333</v>
      </c>
      <c r="H321" s="245">
        <v>1332.7333333333331</v>
      </c>
      <c r="I321" s="245">
        <v>1361.2166666666662</v>
      </c>
      <c r="J321" s="245">
        <v>1382.583333333333</v>
      </c>
      <c r="K321" s="244">
        <v>1339.85</v>
      </c>
      <c r="L321" s="244">
        <v>1290</v>
      </c>
      <c r="M321" s="244">
        <v>3.64459</v>
      </c>
      <c r="N321" s="1"/>
      <c r="O321" s="1"/>
    </row>
    <row r="322" spans="1:15" ht="12.75" customHeight="1">
      <c r="A322" s="30">
        <v>312</v>
      </c>
      <c r="B322" s="227" t="s">
        <v>856</v>
      </c>
      <c r="C322" s="244">
        <v>57.1</v>
      </c>
      <c r="D322" s="245">
        <v>56.966666666666661</v>
      </c>
      <c r="E322" s="245">
        <v>54.933333333333323</v>
      </c>
      <c r="F322" s="245">
        <v>52.766666666666659</v>
      </c>
      <c r="G322" s="245">
        <v>50.73333333333332</v>
      </c>
      <c r="H322" s="245">
        <v>59.133333333333326</v>
      </c>
      <c r="I322" s="245">
        <v>61.166666666666671</v>
      </c>
      <c r="J322" s="245">
        <v>63.333333333333329</v>
      </c>
      <c r="K322" s="244">
        <v>59</v>
      </c>
      <c r="L322" s="244">
        <v>54.8</v>
      </c>
      <c r="M322" s="244">
        <v>30.828209999999999</v>
      </c>
      <c r="N322" s="1"/>
      <c r="O322" s="1"/>
    </row>
    <row r="323" spans="1:15" ht="12.75" customHeight="1">
      <c r="A323" s="30">
        <v>313</v>
      </c>
      <c r="B323" s="227" t="s">
        <v>426</v>
      </c>
      <c r="C323" s="244">
        <v>686.15</v>
      </c>
      <c r="D323" s="245">
        <v>685.31666666666661</v>
      </c>
      <c r="E323" s="245">
        <v>670.73333333333323</v>
      </c>
      <c r="F323" s="245">
        <v>655.31666666666661</v>
      </c>
      <c r="G323" s="245">
        <v>640.73333333333323</v>
      </c>
      <c r="H323" s="245">
        <v>700.73333333333323</v>
      </c>
      <c r="I323" s="245">
        <v>715.31666666666672</v>
      </c>
      <c r="J323" s="245">
        <v>730.73333333333323</v>
      </c>
      <c r="K323" s="244">
        <v>699.9</v>
      </c>
      <c r="L323" s="244">
        <v>669.9</v>
      </c>
      <c r="M323" s="244">
        <v>0.81988000000000005</v>
      </c>
      <c r="N323" s="1"/>
      <c r="O323" s="1"/>
    </row>
    <row r="324" spans="1:15" ht="12.75" customHeight="1">
      <c r="A324" s="30">
        <v>314</v>
      </c>
      <c r="B324" s="227" t="s">
        <v>158</v>
      </c>
      <c r="C324" s="244">
        <v>1916.75</v>
      </c>
      <c r="D324" s="245">
        <v>1921.5833333333333</v>
      </c>
      <c r="E324" s="245">
        <v>1905.1666666666665</v>
      </c>
      <c r="F324" s="245">
        <v>1893.5833333333333</v>
      </c>
      <c r="G324" s="245">
        <v>1877.1666666666665</v>
      </c>
      <c r="H324" s="245">
        <v>1933.1666666666665</v>
      </c>
      <c r="I324" s="245">
        <v>1949.583333333333</v>
      </c>
      <c r="J324" s="245">
        <v>1961.1666666666665</v>
      </c>
      <c r="K324" s="244">
        <v>1938</v>
      </c>
      <c r="L324" s="244">
        <v>1910</v>
      </c>
      <c r="M324" s="244">
        <v>3.3799000000000001</v>
      </c>
      <c r="N324" s="1"/>
      <c r="O324" s="1"/>
    </row>
    <row r="325" spans="1:15" ht="12.75" customHeight="1">
      <c r="A325" s="30">
        <v>315</v>
      </c>
      <c r="B325" s="227" t="s">
        <v>427</v>
      </c>
      <c r="C325" s="244">
        <v>1572.75</v>
      </c>
      <c r="D325" s="245">
        <v>1559.2333333333333</v>
      </c>
      <c r="E325" s="245">
        <v>1534.6166666666668</v>
      </c>
      <c r="F325" s="245">
        <v>1496.4833333333333</v>
      </c>
      <c r="G325" s="245">
        <v>1471.8666666666668</v>
      </c>
      <c r="H325" s="245">
        <v>1597.3666666666668</v>
      </c>
      <c r="I325" s="245">
        <v>1621.9833333333331</v>
      </c>
      <c r="J325" s="245">
        <v>1660.1166666666668</v>
      </c>
      <c r="K325" s="244">
        <v>1583.85</v>
      </c>
      <c r="L325" s="244">
        <v>1521.1</v>
      </c>
      <c r="M325" s="244">
        <v>1.2076</v>
      </c>
      <c r="N325" s="1"/>
      <c r="O325" s="1"/>
    </row>
    <row r="326" spans="1:15" ht="12.75" customHeight="1">
      <c r="A326" s="30">
        <v>316</v>
      </c>
      <c r="B326" s="227" t="s">
        <v>160</v>
      </c>
      <c r="C326" s="244">
        <v>1064.5</v>
      </c>
      <c r="D326" s="245">
        <v>1056.9333333333334</v>
      </c>
      <c r="E326" s="245">
        <v>1042.6166666666668</v>
      </c>
      <c r="F326" s="245">
        <v>1020.7333333333333</v>
      </c>
      <c r="G326" s="245">
        <v>1006.4166666666667</v>
      </c>
      <c r="H326" s="245">
        <v>1078.8166666666668</v>
      </c>
      <c r="I326" s="245">
        <v>1093.1333333333334</v>
      </c>
      <c r="J326" s="245">
        <v>1115.0166666666669</v>
      </c>
      <c r="K326" s="244">
        <v>1071.25</v>
      </c>
      <c r="L326" s="244">
        <v>1035.05</v>
      </c>
      <c r="M326" s="244">
        <v>8.2404299999999999</v>
      </c>
      <c r="N326" s="1"/>
      <c r="O326" s="1"/>
    </row>
    <row r="327" spans="1:15" ht="12.75" customHeight="1">
      <c r="A327" s="30">
        <v>317</v>
      </c>
      <c r="B327" s="227" t="s">
        <v>266</v>
      </c>
      <c r="C327" s="244">
        <v>551.54999999999995</v>
      </c>
      <c r="D327" s="245">
        <v>556.35</v>
      </c>
      <c r="E327" s="245">
        <v>542.70000000000005</v>
      </c>
      <c r="F327" s="245">
        <v>533.85</v>
      </c>
      <c r="G327" s="245">
        <v>520.20000000000005</v>
      </c>
      <c r="H327" s="245">
        <v>565.20000000000005</v>
      </c>
      <c r="I327" s="245">
        <v>578.84999999999991</v>
      </c>
      <c r="J327" s="245">
        <v>587.70000000000005</v>
      </c>
      <c r="K327" s="244">
        <v>570</v>
      </c>
      <c r="L327" s="244">
        <v>547.5</v>
      </c>
      <c r="M327" s="244">
        <v>2.8345199999999999</v>
      </c>
      <c r="N327" s="1"/>
      <c r="O327" s="1"/>
    </row>
    <row r="328" spans="1:15" ht="12.75" customHeight="1">
      <c r="A328" s="30">
        <v>318</v>
      </c>
      <c r="B328" s="227" t="s">
        <v>428</v>
      </c>
      <c r="C328" s="244">
        <v>36.6</v>
      </c>
      <c r="D328" s="245">
        <v>35.81666666666667</v>
      </c>
      <c r="E328" s="245">
        <v>34.733333333333341</v>
      </c>
      <c r="F328" s="245">
        <v>32.866666666666674</v>
      </c>
      <c r="G328" s="245">
        <v>31.783333333333346</v>
      </c>
      <c r="H328" s="245">
        <v>37.683333333333337</v>
      </c>
      <c r="I328" s="245">
        <v>38.766666666666666</v>
      </c>
      <c r="J328" s="245">
        <v>40.633333333333333</v>
      </c>
      <c r="K328" s="244">
        <v>36.9</v>
      </c>
      <c r="L328" s="244">
        <v>33.950000000000003</v>
      </c>
      <c r="M328" s="244">
        <v>83.580299999999994</v>
      </c>
      <c r="N328" s="1"/>
      <c r="O328" s="1"/>
    </row>
    <row r="329" spans="1:15" ht="12.75" customHeight="1">
      <c r="A329" s="30">
        <v>319</v>
      </c>
      <c r="B329" s="227" t="s">
        <v>429</v>
      </c>
      <c r="C329" s="244">
        <v>80.95</v>
      </c>
      <c r="D329" s="245">
        <v>79.8</v>
      </c>
      <c r="E329" s="245">
        <v>78.349999999999994</v>
      </c>
      <c r="F329" s="245">
        <v>75.75</v>
      </c>
      <c r="G329" s="245">
        <v>74.3</v>
      </c>
      <c r="H329" s="245">
        <v>82.399999999999991</v>
      </c>
      <c r="I329" s="245">
        <v>83.850000000000009</v>
      </c>
      <c r="J329" s="245">
        <v>86.449999999999989</v>
      </c>
      <c r="K329" s="244">
        <v>81.25</v>
      </c>
      <c r="L329" s="244">
        <v>77.2</v>
      </c>
      <c r="M329" s="244">
        <v>41.431710000000002</v>
      </c>
      <c r="N329" s="1"/>
      <c r="O329" s="1"/>
    </row>
    <row r="330" spans="1:15" ht="12.75" customHeight="1">
      <c r="A330" s="30">
        <v>320</v>
      </c>
      <c r="B330" s="227" t="s">
        <v>430</v>
      </c>
      <c r="C330" s="244">
        <v>39.15</v>
      </c>
      <c r="D330" s="245">
        <v>39.06666666666667</v>
      </c>
      <c r="E330" s="245">
        <v>38.38333333333334</v>
      </c>
      <c r="F330" s="245">
        <v>37.616666666666667</v>
      </c>
      <c r="G330" s="245">
        <v>36.933333333333337</v>
      </c>
      <c r="H330" s="245">
        <v>39.833333333333343</v>
      </c>
      <c r="I330" s="245">
        <v>40.516666666666666</v>
      </c>
      <c r="J330" s="245">
        <v>41.283333333333346</v>
      </c>
      <c r="K330" s="244">
        <v>39.75</v>
      </c>
      <c r="L330" s="244">
        <v>38.299999999999997</v>
      </c>
      <c r="M330" s="244">
        <v>51.107149999999997</v>
      </c>
      <c r="N330" s="1"/>
      <c r="O330" s="1"/>
    </row>
    <row r="331" spans="1:15" ht="12.75" customHeight="1">
      <c r="A331" s="30">
        <v>321</v>
      </c>
      <c r="B331" s="227" t="s">
        <v>865</v>
      </c>
      <c r="C331" s="244">
        <v>301.55</v>
      </c>
      <c r="D331" s="245">
        <v>302.84999999999997</v>
      </c>
      <c r="E331" s="245">
        <v>296.69999999999993</v>
      </c>
      <c r="F331" s="245">
        <v>291.84999999999997</v>
      </c>
      <c r="G331" s="245">
        <v>285.69999999999993</v>
      </c>
      <c r="H331" s="245">
        <v>307.69999999999993</v>
      </c>
      <c r="I331" s="245">
        <v>313.84999999999991</v>
      </c>
      <c r="J331" s="245">
        <v>318.69999999999993</v>
      </c>
      <c r="K331" s="244">
        <v>309</v>
      </c>
      <c r="L331" s="244">
        <v>298</v>
      </c>
      <c r="M331" s="244">
        <v>2.0253999999999999</v>
      </c>
      <c r="N331" s="1"/>
      <c r="O331" s="1"/>
    </row>
    <row r="332" spans="1:15" ht="12.75" customHeight="1">
      <c r="A332" s="30">
        <v>322</v>
      </c>
      <c r="B332" s="227" t="s">
        <v>431</v>
      </c>
      <c r="C332" s="244">
        <v>81.2</v>
      </c>
      <c r="D332" s="245">
        <v>79.95</v>
      </c>
      <c r="E332" s="245">
        <v>78.400000000000006</v>
      </c>
      <c r="F332" s="245">
        <v>75.600000000000009</v>
      </c>
      <c r="G332" s="245">
        <v>74.050000000000011</v>
      </c>
      <c r="H332" s="245">
        <v>82.75</v>
      </c>
      <c r="I332" s="245">
        <v>84.299999999999983</v>
      </c>
      <c r="J332" s="245">
        <v>87.1</v>
      </c>
      <c r="K332" s="244">
        <v>81.5</v>
      </c>
      <c r="L332" s="244">
        <v>77.150000000000006</v>
      </c>
      <c r="M332" s="244">
        <v>41.697780000000002</v>
      </c>
      <c r="N332" s="1"/>
      <c r="O332" s="1"/>
    </row>
    <row r="333" spans="1:15" ht="12.75" customHeight="1">
      <c r="A333" s="30">
        <v>323</v>
      </c>
      <c r="B333" s="227" t="s">
        <v>432</v>
      </c>
      <c r="C333" s="244">
        <v>231.05</v>
      </c>
      <c r="D333" s="245">
        <v>229.35</v>
      </c>
      <c r="E333" s="245">
        <v>225.75</v>
      </c>
      <c r="F333" s="245">
        <v>220.45000000000002</v>
      </c>
      <c r="G333" s="245">
        <v>216.85000000000002</v>
      </c>
      <c r="H333" s="245">
        <v>234.64999999999998</v>
      </c>
      <c r="I333" s="245">
        <v>238.24999999999994</v>
      </c>
      <c r="J333" s="245">
        <v>243.54999999999995</v>
      </c>
      <c r="K333" s="244">
        <v>232.95</v>
      </c>
      <c r="L333" s="244">
        <v>224.05</v>
      </c>
      <c r="M333" s="244">
        <v>1.9317899999999999</v>
      </c>
      <c r="N333" s="1"/>
      <c r="O333" s="1"/>
    </row>
    <row r="334" spans="1:15" ht="12.75" customHeight="1">
      <c r="A334" s="30">
        <v>324</v>
      </c>
      <c r="B334" s="227" t="s">
        <v>168</v>
      </c>
      <c r="C334" s="244">
        <v>165.65</v>
      </c>
      <c r="D334" s="245">
        <v>165.1</v>
      </c>
      <c r="E334" s="245">
        <v>162.44999999999999</v>
      </c>
      <c r="F334" s="245">
        <v>159.25</v>
      </c>
      <c r="G334" s="245">
        <v>156.6</v>
      </c>
      <c r="H334" s="245">
        <v>168.29999999999998</v>
      </c>
      <c r="I334" s="245">
        <v>170.95000000000002</v>
      </c>
      <c r="J334" s="245">
        <v>174.14999999999998</v>
      </c>
      <c r="K334" s="244">
        <v>167.75</v>
      </c>
      <c r="L334" s="244">
        <v>161.9</v>
      </c>
      <c r="M334" s="244">
        <v>83.216089999999994</v>
      </c>
      <c r="N334" s="1"/>
      <c r="O334" s="1"/>
    </row>
    <row r="335" spans="1:15" ht="12.75" customHeight="1">
      <c r="A335" s="30">
        <v>325</v>
      </c>
      <c r="B335" s="227" t="s">
        <v>433</v>
      </c>
      <c r="C335" s="244">
        <v>757.3</v>
      </c>
      <c r="D335" s="245">
        <v>750.25</v>
      </c>
      <c r="E335" s="245">
        <v>741.5</v>
      </c>
      <c r="F335" s="245">
        <v>725.7</v>
      </c>
      <c r="G335" s="245">
        <v>716.95</v>
      </c>
      <c r="H335" s="245">
        <v>766.05</v>
      </c>
      <c r="I335" s="245">
        <v>774.8</v>
      </c>
      <c r="J335" s="245">
        <v>790.59999999999991</v>
      </c>
      <c r="K335" s="244">
        <v>759</v>
      </c>
      <c r="L335" s="244">
        <v>734.45</v>
      </c>
      <c r="M335" s="244">
        <v>0.53803000000000001</v>
      </c>
      <c r="N335" s="1"/>
      <c r="O335" s="1"/>
    </row>
    <row r="336" spans="1:15" ht="12.75" customHeight="1">
      <c r="A336" s="30">
        <v>326</v>
      </c>
      <c r="B336" s="227" t="s">
        <v>162</v>
      </c>
      <c r="C336" s="244">
        <v>74.05</v>
      </c>
      <c r="D336" s="245">
        <v>72.75</v>
      </c>
      <c r="E336" s="245">
        <v>71.099999999999994</v>
      </c>
      <c r="F336" s="245">
        <v>68.149999999999991</v>
      </c>
      <c r="G336" s="245">
        <v>66.499999999999986</v>
      </c>
      <c r="H336" s="245">
        <v>75.7</v>
      </c>
      <c r="I336" s="245">
        <v>77.350000000000009</v>
      </c>
      <c r="J336" s="245">
        <v>80.300000000000011</v>
      </c>
      <c r="K336" s="244">
        <v>74.400000000000006</v>
      </c>
      <c r="L336" s="244">
        <v>69.8</v>
      </c>
      <c r="M336" s="244">
        <v>112.59187</v>
      </c>
      <c r="N336" s="1"/>
      <c r="O336" s="1"/>
    </row>
    <row r="337" spans="1:15" ht="12.75" customHeight="1">
      <c r="A337" s="30">
        <v>327</v>
      </c>
      <c r="B337" s="227" t="s">
        <v>164</v>
      </c>
      <c r="C337" s="244">
        <v>4136.1499999999996</v>
      </c>
      <c r="D337" s="245">
        <v>4119.2</v>
      </c>
      <c r="E337" s="245">
        <v>4060.3999999999996</v>
      </c>
      <c r="F337" s="245">
        <v>3984.6499999999996</v>
      </c>
      <c r="G337" s="245">
        <v>3925.8499999999995</v>
      </c>
      <c r="H337" s="245">
        <v>4194.95</v>
      </c>
      <c r="I337" s="245">
        <v>4253.7500000000009</v>
      </c>
      <c r="J337" s="245">
        <v>4329.5</v>
      </c>
      <c r="K337" s="244">
        <v>4178</v>
      </c>
      <c r="L337" s="244">
        <v>4043.45</v>
      </c>
      <c r="M337" s="244">
        <v>0.71887000000000001</v>
      </c>
      <c r="N337" s="1"/>
      <c r="O337" s="1"/>
    </row>
    <row r="338" spans="1:15" ht="12.75" customHeight="1">
      <c r="A338" s="30">
        <v>328</v>
      </c>
      <c r="B338" s="227" t="s">
        <v>787</v>
      </c>
      <c r="C338" s="244">
        <v>553.9</v>
      </c>
      <c r="D338" s="245">
        <v>547.16666666666663</v>
      </c>
      <c r="E338" s="245">
        <v>536.43333333333328</v>
      </c>
      <c r="F338" s="245">
        <v>518.9666666666667</v>
      </c>
      <c r="G338" s="245">
        <v>508.23333333333335</v>
      </c>
      <c r="H338" s="245">
        <v>564.63333333333321</v>
      </c>
      <c r="I338" s="245">
        <v>575.36666666666656</v>
      </c>
      <c r="J338" s="245">
        <v>592.83333333333314</v>
      </c>
      <c r="K338" s="244">
        <v>557.9</v>
      </c>
      <c r="L338" s="244">
        <v>529.70000000000005</v>
      </c>
      <c r="M338" s="244">
        <v>1.4883999999999999</v>
      </c>
      <c r="N338" s="1"/>
      <c r="O338" s="1"/>
    </row>
    <row r="339" spans="1:15" ht="12.75" customHeight="1">
      <c r="A339" s="30">
        <v>329</v>
      </c>
      <c r="B339" s="227" t="s">
        <v>165</v>
      </c>
      <c r="C339" s="244">
        <v>19897.5</v>
      </c>
      <c r="D339" s="245">
        <v>20001.05</v>
      </c>
      <c r="E339" s="245">
        <v>19756.449999999997</v>
      </c>
      <c r="F339" s="245">
        <v>19615.399999999998</v>
      </c>
      <c r="G339" s="245">
        <v>19370.799999999996</v>
      </c>
      <c r="H339" s="245">
        <v>20142.099999999999</v>
      </c>
      <c r="I339" s="245">
        <v>20386.699999999997</v>
      </c>
      <c r="J339" s="245">
        <v>20527.75</v>
      </c>
      <c r="K339" s="244">
        <v>20245.650000000001</v>
      </c>
      <c r="L339" s="244">
        <v>19860</v>
      </c>
      <c r="M339" s="244">
        <v>0.33382000000000001</v>
      </c>
      <c r="N339" s="1"/>
      <c r="O339" s="1"/>
    </row>
    <row r="340" spans="1:15" ht="12.75" customHeight="1">
      <c r="A340" s="30">
        <v>330</v>
      </c>
      <c r="B340" s="227" t="s">
        <v>434</v>
      </c>
      <c r="C340" s="244">
        <v>62.9</v>
      </c>
      <c r="D340" s="245">
        <v>61.933333333333337</v>
      </c>
      <c r="E340" s="245">
        <v>60.466666666666676</v>
      </c>
      <c r="F340" s="245">
        <v>58.033333333333339</v>
      </c>
      <c r="G340" s="245">
        <v>56.566666666666677</v>
      </c>
      <c r="H340" s="245">
        <v>64.366666666666674</v>
      </c>
      <c r="I340" s="245">
        <v>65.833333333333343</v>
      </c>
      <c r="J340" s="245">
        <v>68.26666666666668</v>
      </c>
      <c r="K340" s="244">
        <v>63.4</v>
      </c>
      <c r="L340" s="244">
        <v>59.5</v>
      </c>
      <c r="M340" s="244">
        <v>17.73049</v>
      </c>
      <c r="N340" s="1"/>
      <c r="O340" s="1"/>
    </row>
    <row r="341" spans="1:15" ht="12.75" customHeight="1">
      <c r="A341" s="30">
        <v>331</v>
      </c>
      <c r="B341" s="227" t="s">
        <v>161</v>
      </c>
      <c r="C341" s="244">
        <v>251.65</v>
      </c>
      <c r="D341" s="245">
        <v>249.30000000000004</v>
      </c>
      <c r="E341" s="245">
        <v>245.65000000000009</v>
      </c>
      <c r="F341" s="245">
        <v>239.65000000000006</v>
      </c>
      <c r="G341" s="245">
        <v>236.00000000000011</v>
      </c>
      <c r="H341" s="245">
        <v>255.30000000000007</v>
      </c>
      <c r="I341" s="245">
        <v>258.95</v>
      </c>
      <c r="J341" s="245">
        <v>264.95000000000005</v>
      </c>
      <c r="K341" s="244">
        <v>252.95</v>
      </c>
      <c r="L341" s="244">
        <v>243.3</v>
      </c>
      <c r="M341" s="244">
        <v>2.51159</v>
      </c>
      <c r="N341" s="1"/>
      <c r="O341" s="1"/>
    </row>
    <row r="342" spans="1:15" ht="12.75" customHeight="1">
      <c r="A342" s="30">
        <v>332</v>
      </c>
      <c r="B342" s="227" t="s">
        <v>829</v>
      </c>
      <c r="C342" s="244">
        <v>362.6</v>
      </c>
      <c r="D342" s="245">
        <v>373.2166666666667</v>
      </c>
      <c r="E342" s="245">
        <v>345.43333333333339</v>
      </c>
      <c r="F342" s="245">
        <v>328.26666666666671</v>
      </c>
      <c r="G342" s="245">
        <v>300.48333333333341</v>
      </c>
      <c r="H342" s="245">
        <v>390.38333333333338</v>
      </c>
      <c r="I342" s="245">
        <v>418.16666666666669</v>
      </c>
      <c r="J342" s="245">
        <v>435.33333333333337</v>
      </c>
      <c r="K342" s="244">
        <v>401</v>
      </c>
      <c r="L342" s="244">
        <v>356.05</v>
      </c>
      <c r="M342" s="244">
        <v>2.5854400000000002</v>
      </c>
      <c r="N342" s="1"/>
      <c r="O342" s="1"/>
    </row>
    <row r="343" spans="1:15" ht="12.75" customHeight="1">
      <c r="A343" s="30">
        <v>333</v>
      </c>
      <c r="B343" s="227" t="s">
        <v>267</v>
      </c>
      <c r="C343" s="244">
        <v>833.05</v>
      </c>
      <c r="D343" s="245">
        <v>825.30000000000007</v>
      </c>
      <c r="E343" s="245">
        <v>810.15000000000009</v>
      </c>
      <c r="F343" s="245">
        <v>787.25</v>
      </c>
      <c r="G343" s="245">
        <v>772.1</v>
      </c>
      <c r="H343" s="245">
        <v>848.20000000000016</v>
      </c>
      <c r="I343" s="245">
        <v>863.35</v>
      </c>
      <c r="J343" s="245">
        <v>886.25000000000023</v>
      </c>
      <c r="K343" s="244">
        <v>840.45</v>
      </c>
      <c r="L343" s="244">
        <v>802.4</v>
      </c>
      <c r="M343" s="244">
        <v>4.7258599999999999</v>
      </c>
      <c r="N343" s="1"/>
      <c r="O343" s="1"/>
    </row>
    <row r="344" spans="1:15" ht="12.75" customHeight="1">
      <c r="A344" s="30">
        <v>334</v>
      </c>
      <c r="B344" s="227" t="s">
        <v>169</v>
      </c>
      <c r="C344" s="244">
        <v>141.30000000000001</v>
      </c>
      <c r="D344" s="245">
        <v>141.21666666666667</v>
      </c>
      <c r="E344" s="245">
        <v>139.58333333333334</v>
      </c>
      <c r="F344" s="245">
        <v>137.86666666666667</v>
      </c>
      <c r="G344" s="245">
        <v>136.23333333333335</v>
      </c>
      <c r="H344" s="245">
        <v>142.93333333333334</v>
      </c>
      <c r="I344" s="245">
        <v>144.56666666666666</v>
      </c>
      <c r="J344" s="245">
        <v>146.28333333333333</v>
      </c>
      <c r="K344" s="244">
        <v>142.85</v>
      </c>
      <c r="L344" s="244">
        <v>139.5</v>
      </c>
      <c r="M344" s="244">
        <v>71.506799999999998</v>
      </c>
      <c r="N344" s="1"/>
      <c r="O344" s="1"/>
    </row>
    <row r="345" spans="1:15" ht="12.75" customHeight="1">
      <c r="A345" s="30">
        <v>335</v>
      </c>
      <c r="B345" s="227" t="s">
        <v>268</v>
      </c>
      <c r="C345" s="244">
        <v>202.05</v>
      </c>
      <c r="D345" s="245">
        <v>200.88333333333333</v>
      </c>
      <c r="E345" s="245">
        <v>199.01666666666665</v>
      </c>
      <c r="F345" s="245">
        <v>195.98333333333332</v>
      </c>
      <c r="G345" s="245">
        <v>194.11666666666665</v>
      </c>
      <c r="H345" s="245">
        <v>203.91666666666666</v>
      </c>
      <c r="I345" s="245">
        <v>205.78333333333333</v>
      </c>
      <c r="J345" s="245">
        <v>208.81666666666666</v>
      </c>
      <c r="K345" s="244">
        <v>202.75</v>
      </c>
      <c r="L345" s="244">
        <v>197.85</v>
      </c>
      <c r="M345" s="244">
        <v>4.3444099999999999</v>
      </c>
      <c r="N345" s="1"/>
      <c r="O345" s="1"/>
    </row>
    <row r="346" spans="1:15" ht="12.75" customHeight="1">
      <c r="A346" s="30">
        <v>336</v>
      </c>
      <c r="B346" s="227" t="s">
        <v>866</v>
      </c>
      <c r="C346" s="244">
        <v>493.75</v>
      </c>
      <c r="D346" s="245">
        <v>485.81666666666666</v>
      </c>
      <c r="E346" s="245">
        <v>472.63333333333333</v>
      </c>
      <c r="F346" s="245">
        <v>451.51666666666665</v>
      </c>
      <c r="G346" s="245">
        <v>438.33333333333331</v>
      </c>
      <c r="H346" s="245">
        <v>506.93333333333334</v>
      </c>
      <c r="I346" s="245">
        <v>520.11666666666656</v>
      </c>
      <c r="J346" s="245">
        <v>541.23333333333335</v>
      </c>
      <c r="K346" s="244">
        <v>499</v>
      </c>
      <c r="L346" s="244">
        <v>464.7</v>
      </c>
      <c r="M346" s="244">
        <v>1.72041</v>
      </c>
      <c r="N346" s="1"/>
      <c r="O346" s="1"/>
    </row>
    <row r="347" spans="1:15" ht="12.75" customHeight="1">
      <c r="A347" s="30">
        <v>337</v>
      </c>
      <c r="B347" s="227" t="s">
        <v>811</v>
      </c>
      <c r="C347" s="244">
        <v>504.35</v>
      </c>
      <c r="D347" s="245">
        <v>497.7833333333333</v>
      </c>
      <c r="E347" s="245">
        <v>485.56666666666661</v>
      </c>
      <c r="F347" s="245">
        <v>466.7833333333333</v>
      </c>
      <c r="G347" s="245">
        <v>454.56666666666661</v>
      </c>
      <c r="H347" s="245">
        <v>516.56666666666661</v>
      </c>
      <c r="I347" s="245">
        <v>528.7833333333333</v>
      </c>
      <c r="J347" s="245">
        <v>547.56666666666661</v>
      </c>
      <c r="K347" s="244">
        <v>510</v>
      </c>
      <c r="L347" s="244">
        <v>479</v>
      </c>
      <c r="M347" s="244">
        <v>33.650410000000001</v>
      </c>
      <c r="N347" s="1"/>
      <c r="O347" s="1"/>
    </row>
    <row r="348" spans="1:15" ht="12.75" customHeight="1">
      <c r="A348" s="30">
        <v>338</v>
      </c>
      <c r="B348" s="227" t="s">
        <v>435</v>
      </c>
      <c r="C348" s="244">
        <v>3003.7</v>
      </c>
      <c r="D348" s="245">
        <v>2996.3166666666671</v>
      </c>
      <c r="E348" s="245">
        <v>2984.6333333333341</v>
      </c>
      <c r="F348" s="245">
        <v>2965.5666666666671</v>
      </c>
      <c r="G348" s="245">
        <v>2953.8833333333341</v>
      </c>
      <c r="H348" s="245">
        <v>3015.3833333333341</v>
      </c>
      <c r="I348" s="245">
        <v>3027.0666666666675</v>
      </c>
      <c r="J348" s="245">
        <v>3046.1333333333341</v>
      </c>
      <c r="K348" s="244">
        <v>3008</v>
      </c>
      <c r="L348" s="244">
        <v>2977.25</v>
      </c>
      <c r="M348" s="244">
        <v>0.29909000000000002</v>
      </c>
      <c r="N348" s="1"/>
      <c r="O348" s="1"/>
    </row>
    <row r="349" spans="1:15" ht="12.75" customHeight="1">
      <c r="A349" s="30">
        <v>339</v>
      </c>
      <c r="B349" s="227" t="s">
        <v>436</v>
      </c>
      <c r="C349" s="244">
        <v>259.14999999999998</v>
      </c>
      <c r="D349" s="245">
        <v>258.25</v>
      </c>
      <c r="E349" s="245">
        <v>253.89999999999998</v>
      </c>
      <c r="F349" s="245">
        <v>248.64999999999998</v>
      </c>
      <c r="G349" s="245">
        <v>244.29999999999995</v>
      </c>
      <c r="H349" s="245">
        <v>263.5</v>
      </c>
      <c r="I349" s="245">
        <v>267.85000000000002</v>
      </c>
      <c r="J349" s="245">
        <v>273.10000000000002</v>
      </c>
      <c r="K349" s="244">
        <v>262.60000000000002</v>
      </c>
      <c r="L349" s="244">
        <v>253</v>
      </c>
      <c r="M349" s="244">
        <v>0.55961000000000005</v>
      </c>
      <c r="N349" s="1"/>
      <c r="O349" s="1"/>
    </row>
    <row r="350" spans="1:15" ht="12.75" customHeight="1">
      <c r="A350" s="30">
        <v>340</v>
      </c>
      <c r="B350" s="227" t="s">
        <v>812</v>
      </c>
      <c r="C350" s="244">
        <v>456.9</v>
      </c>
      <c r="D350" s="245">
        <v>456.2833333333333</v>
      </c>
      <c r="E350" s="245">
        <v>440.61666666666662</v>
      </c>
      <c r="F350" s="245">
        <v>424.33333333333331</v>
      </c>
      <c r="G350" s="245">
        <v>408.66666666666663</v>
      </c>
      <c r="H350" s="245">
        <v>472.56666666666661</v>
      </c>
      <c r="I350" s="245">
        <v>488.23333333333335</v>
      </c>
      <c r="J350" s="245">
        <v>504.51666666666659</v>
      </c>
      <c r="K350" s="244">
        <v>471.95</v>
      </c>
      <c r="L350" s="244">
        <v>440</v>
      </c>
      <c r="M350" s="244">
        <v>18.05425</v>
      </c>
      <c r="N350" s="1"/>
      <c r="O350" s="1"/>
    </row>
    <row r="351" spans="1:15" ht="12.75" customHeight="1">
      <c r="A351" s="30">
        <v>341</v>
      </c>
      <c r="B351" s="227" t="s">
        <v>801</v>
      </c>
      <c r="C351" s="244">
        <v>126.75</v>
      </c>
      <c r="D351" s="245">
        <v>124.56666666666666</v>
      </c>
      <c r="E351" s="245">
        <v>121.88333333333333</v>
      </c>
      <c r="F351" s="245">
        <v>117.01666666666667</v>
      </c>
      <c r="G351" s="245">
        <v>114.33333333333333</v>
      </c>
      <c r="H351" s="245">
        <v>129.43333333333334</v>
      </c>
      <c r="I351" s="245">
        <v>132.11666666666667</v>
      </c>
      <c r="J351" s="245">
        <v>136.98333333333332</v>
      </c>
      <c r="K351" s="244">
        <v>127.25</v>
      </c>
      <c r="L351" s="244">
        <v>119.7</v>
      </c>
      <c r="M351" s="244">
        <v>9.1056600000000003</v>
      </c>
      <c r="N351" s="1"/>
      <c r="O351" s="1"/>
    </row>
    <row r="352" spans="1:15" ht="12.75" customHeight="1">
      <c r="A352" s="30">
        <v>342</v>
      </c>
      <c r="B352" s="227" t="s">
        <v>176</v>
      </c>
      <c r="C352" s="244">
        <v>3482.95</v>
      </c>
      <c r="D352" s="245">
        <v>3460.9833333333336</v>
      </c>
      <c r="E352" s="245">
        <v>3421.9666666666672</v>
      </c>
      <c r="F352" s="245">
        <v>3360.9833333333336</v>
      </c>
      <c r="G352" s="245">
        <v>3321.9666666666672</v>
      </c>
      <c r="H352" s="245">
        <v>3521.9666666666672</v>
      </c>
      <c r="I352" s="245">
        <v>3560.9833333333336</v>
      </c>
      <c r="J352" s="245">
        <v>3621.9666666666672</v>
      </c>
      <c r="K352" s="244">
        <v>3500</v>
      </c>
      <c r="L352" s="244">
        <v>3400</v>
      </c>
      <c r="M352" s="244">
        <v>1.8254600000000001</v>
      </c>
      <c r="N352" s="1"/>
      <c r="O352" s="1"/>
    </row>
    <row r="353" spans="1:15" ht="12.75" customHeight="1">
      <c r="A353" s="30">
        <v>343</v>
      </c>
      <c r="B353" s="227" t="s">
        <v>438</v>
      </c>
      <c r="C353" s="244">
        <v>487.75</v>
      </c>
      <c r="D353" s="245">
        <v>487.38333333333338</v>
      </c>
      <c r="E353" s="245">
        <v>466.46666666666675</v>
      </c>
      <c r="F353" s="245">
        <v>445.18333333333339</v>
      </c>
      <c r="G353" s="245">
        <v>424.26666666666677</v>
      </c>
      <c r="H353" s="245">
        <v>508.66666666666674</v>
      </c>
      <c r="I353" s="245">
        <v>529.58333333333337</v>
      </c>
      <c r="J353" s="245">
        <v>550.86666666666679</v>
      </c>
      <c r="K353" s="244">
        <v>508.3</v>
      </c>
      <c r="L353" s="244">
        <v>466.1</v>
      </c>
      <c r="M353" s="244">
        <v>21.73049</v>
      </c>
      <c r="N353" s="1"/>
      <c r="O353" s="1"/>
    </row>
    <row r="354" spans="1:15" ht="12.75" customHeight="1">
      <c r="A354" s="30">
        <v>344</v>
      </c>
      <c r="B354" s="227" t="s">
        <v>439</v>
      </c>
      <c r="C354" s="244">
        <v>282.05</v>
      </c>
      <c r="D354" s="245">
        <v>278.23333333333335</v>
      </c>
      <c r="E354" s="245">
        <v>272.86666666666667</v>
      </c>
      <c r="F354" s="245">
        <v>263.68333333333334</v>
      </c>
      <c r="G354" s="245">
        <v>258.31666666666666</v>
      </c>
      <c r="H354" s="245">
        <v>287.41666666666669</v>
      </c>
      <c r="I354" s="245">
        <v>292.78333333333336</v>
      </c>
      <c r="J354" s="245">
        <v>301.9666666666667</v>
      </c>
      <c r="K354" s="244">
        <v>283.60000000000002</v>
      </c>
      <c r="L354" s="244">
        <v>269.05</v>
      </c>
      <c r="M354" s="244">
        <v>3.71312</v>
      </c>
      <c r="N354" s="1"/>
      <c r="O354" s="1"/>
    </row>
    <row r="355" spans="1:15" ht="12.75" customHeight="1">
      <c r="A355" s="30">
        <v>345</v>
      </c>
      <c r="B355" s="227" t="s">
        <v>180</v>
      </c>
      <c r="C355" s="244">
        <v>1671.8</v>
      </c>
      <c r="D355" s="245">
        <v>1654.0333333333335</v>
      </c>
      <c r="E355" s="245">
        <v>1625.666666666667</v>
      </c>
      <c r="F355" s="245">
        <v>1579.5333333333335</v>
      </c>
      <c r="G355" s="245">
        <v>1551.166666666667</v>
      </c>
      <c r="H355" s="245">
        <v>1700.166666666667</v>
      </c>
      <c r="I355" s="245">
        <v>1728.5333333333333</v>
      </c>
      <c r="J355" s="245">
        <v>1774.666666666667</v>
      </c>
      <c r="K355" s="244">
        <v>1682.4</v>
      </c>
      <c r="L355" s="244">
        <v>1607.9</v>
      </c>
      <c r="M355" s="244">
        <v>6.2895099999999999</v>
      </c>
      <c r="N355" s="1"/>
      <c r="O355" s="1"/>
    </row>
    <row r="356" spans="1:15" ht="12.75" customHeight="1">
      <c r="A356" s="30">
        <v>346</v>
      </c>
      <c r="B356" s="227" t="s">
        <v>170</v>
      </c>
      <c r="C356" s="244">
        <v>43550.25</v>
      </c>
      <c r="D356" s="245">
        <v>43372.083333333336</v>
      </c>
      <c r="E356" s="245">
        <v>42778.166666666672</v>
      </c>
      <c r="F356" s="245">
        <v>42006.083333333336</v>
      </c>
      <c r="G356" s="245">
        <v>41412.166666666672</v>
      </c>
      <c r="H356" s="245">
        <v>44144.166666666672</v>
      </c>
      <c r="I356" s="245">
        <v>44738.083333333343</v>
      </c>
      <c r="J356" s="245">
        <v>45510.166666666672</v>
      </c>
      <c r="K356" s="244">
        <v>43966</v>
      </c>
      <c r="L356" s="244">
        <v>42600</v>
      </c>
      <c r="M356" s="244">
        <v>0.16794999999999999</v>
      </c>
      <c r="N356" s="1"/>
      <c r="O356" s="1"/>
    </row>
    <row r="357" spans="1:15" ht="12.75" customHeight="1">
      <c r="A357" s="30">
        <v>347</v>
      </c>
      <c r="B357" s="227" t="s">
        <v>857</v>
      </c>
      <c r="C357" s="244">
        <v>1145.2</v>
      </c>
      <c r="D357" s="245">
        <v>1117.8</v>
      </c>
      <c r="E357" s="245">
        <v>1079.5999999999999</v>
      </c>
      <c r="F357" s="245">
        <v>1014</v>
      </c>
      <c r="G357" s="245">
        <v>975.8</v>
      </c>
      <c r="H357" s="245">
        <v>1183.3999999999999</v>
      </c>
      <c r="I357" s="245">
        <v>1221.6000000000001</v>
      </c>
      <c r="J357" s="245">
        <v>1287.1999999999998</v>
      </c>
      <c r="K357" s="244">
        <v>1156</v>
      </c>
      <c r="L357" s="244">
        <v>1052.2</v>
      </c>
      <c r="M357" s="244">
        <v>1.4562200000000001</v>
      </c>
      <c r="N357" s="1"/>
      <c r="O357" s="1"/>
    </row>
    <row r="358" spans="1:15" ht="12.75" customHeight="1">
      <c r="A358" s="30">
        <v>348</v>
      </c>
      <c r="B358" s="227" t="s">
        <v>440</v>
      </c>
      <c r="C358" s="244">
        <v>3810.7</v>
      </c>
      <c r="D358" s="245">
        <v>3816.3833333333332</v>
      </c>
      <c r="E358" s="245">
        <v>3784.2666666666664</v>
      </c>
      <c r="F358" s="245">
        <v>3757.833333333333</v>
      </c>
      <c r="G358" s="245">
        <v>3725.7166666666662</v>
      </c>
      <c r="H358" s="245">
        <v>3842.8166666666666</v>
      </c>
      <c r="I358" s="245">
        <v>3874.9333333333334</v>
      </c>
      <c r="J358" s="245">
        <v>3901.3666666666668</v>
      </c>
      <c r="K358" s="244">
        <v>3848.5</v>
      </c>
      <c r="L358" s="244">
        <v>3789.95</v>
      </c>
      <c r="M358" s="244">
        <v>1.6554800000000001</v>
      </c>
      <c r="N358" s="1"/>
      <c r="O358" s="1"/>
    </row>
    <row r="359" spans="1:15" ht="12.75" customHeight="1">
      <c r="A359" s="30">
        <v>349</v>
      </c>
      <c r="B359" s="227" t="s">
        <v>172</v>
      </c>
      <c r="C359" s="244">
        <v>209.85</v>
      </c>
      <c r="D359" s="245">
        <v>208.76666666666665</v>
      </c>
      <c r="E359" s="245">
        <v>207.23333333333329</v>
      </c>
      <c r="F359" s="245">
        <v>204.61666666666665</v>
      </c>
      <c r="G359" s="245">
        <v>203.08333333333329</v>
      </c>
      <c r="H359" s="245">
        <v>211.3833333333333</v>
      </c>
      <c r="I359" s="245">
        <v>212.91666666666666</v>
      </c>
      <c r="J359" s="245">
        <v>215.5333333333333</v>
      </c>
      <c r="K359" s="244">
        <v>210.3</v>
      </c>
      <c r="L359" s="244">
        <v>206.15</v>
      </c>
      <c r="M359" s="244">
        <v>5.99695</v>
      </c>
      <c r="N359" s="1"/>
      <c r="O359" s="1"/>
    </row>
    <row r="360" spans="1:15" ht="12.75" customHeight="1">
      <c r="A360" s="30">
        <v>350</v>
      </c>
      <c r="B360" s="227" t="s">
        <v>174</v>
      </c>
      <c r="C360" s="244">
        <v>4326.05</v>
      </c>
      <c r="D360" s="245">
        <v>4342</v>
      </c>
      <c r="E360" s="245">
        <v>4299.05</v>
      </c>
      <c r="F360" s="245">
        <v>4272.05</v>
      </c>
      <c r="G360" s="245">
        <v>4229.1000000000004</v>
      </c>
      <c r="H360" s="245">
        <v>4369</v>
      </c>
      <c r="I360" s="245">
        <v>4411.9500000000007</v>
      </c>
      <c r="J360" s="245">
        <v>4438.95</v>
      </c>
      <c r="K360" s="244">
        <v>4384.95</v>
      </c>
      <c r="L360" s="244">
        <v>4315</v>
      </c>
      <c r="M360" s="244">
        <v>5.7910000000000003E-2</v>
      </c>
      <c r="N360" s="1"/>
      <c r="O360" s="1"/>
    </row>
    <row r="361" spans="1:15" ht="12.75" customHeight="1">
      <c r="A361" s="30">
        <v>351</v>
      </c>
      <c r="B361" s="227" t="s">
        <v>442</v>
      </c>
      <c r="C361" s="244">
        <v>1323.6</v>
      </c>
      <c r="D361" s="245">
        <v>1327</v>
      </c>
      <c r="E361" s="245">
        <v>1305.6500000000001</v>
      </c>
      <c r="F361" s="245">
        <v>1287.7</v>
      </c>
      <c r="G361" s="245">
        <v>1266.3500000000001</v>
      </c>
      <c r="H361" s="245">
        <v>1344.95</v>
      </c>
      <c r="I361" s="245">
        <v>1366.3</v>
      </c>
      <c r="J361" s="245">
        <v>1384.25</v>
      </c>
      <c r="K361" s="244">
        <v>1348.35</v>
      </c>
      <c r="L361" s="244">
        <v>1309.05</v>
      </c>
      <c r="M361" s="244">
        <v>0.51905999999999997</v>
      </c>
      <c r="N361" s="1"/>
      <c r="O361" s="1"/>
    </row>
    <row r="362" spans="1:15" ht="12.75" customHeight="1">
      <c r="A362" s="30">
        <v>352</v>
      </c>
      <c r="B362" s="227" t="s">
        <v>175</v>
      </c>
      <c r="C362" s="244">
        <v>2513.5500000000002</v>
      </c>
      <c r="D362" s="245">
        <v>2499.8333333333335</v>
      </c>
      <c r="E362" s="245">
        <v>2475.2666666666669</v>
      </c>
      <c r="F362" s="245">
        <v>2436.9833333333336</v>
      </c>
      <c r="G362" s="245">
        <v>2412.416666666667</v>
      </c>
      <c r="H362" s="245">
        <v>2538.1166666666668</v>
      </c>
      <c r="I362" s="245">
        <v>2562.6833333333334</v>
      </c>
      <c r="J362" s="245">
        <v>2600.9666666666667</v>
      </c>
      <c r="K362" s="244">
        <v>2524.4</v>
      </c>
      <c r="L362" s="244">
        <v>2461.5500000000002</v>
      </c>
      <c r="M362" s="244">
        <v>2.58697</v>
      </c>
      <c r="N362" s="1"/>
      <c r="O362" s="1"/>
    </row>
    <row r="363" spans="1:15" ht="12.75" customHeight="1">
      <c r="A363" s="30">
        <v>353</v>
      </c>
      <c r="B363" s="227" t="s">
        <v>443</v>
      </c>
      <c r="C363" s="244">
        <v>888.6</v>
      </c>
      <c r="D363" s="245">
        <v>888.35</v>
      </c>
      <c r="E363" s="245">
        <v>870.30000000000007</v>
      </c>
      <c r="F363" s="245">
        <v>852</v>
      </c>
      <c r="G363" s="245">
        <v>833.95</v>
      </c>
      <c r="H363" s="245">
        <v>906.65000000000009</v>
      </c>
      <c r="I363" s="245">
        <v>924.7</v>
      </c>
      <c r="J363" s="245">
        <v>943.00000000000011</v>
      </c>
      <c r="K363" s="244">
        <v>906.4</v>
      </c>
      <c r="L363" s="244">
        <v>870.05</v>
      </c>
      <c r="M363" s="244">
        <v>0.22042999999999999</v>
      </c>
      <c r="N363" s="1"/>
      <c r="O363" s="1"/>
    </row>
    <row r="364" spans="1:15" ht="12.75" customHeight="1">
      <c r="A364" s="30">
        <v>354</v>
      </c>
      <c r="B364" s="227" t="s">
        <v>269</v>
      </c>
      <c r="C364" s="244">
        <v>2578.1999999999998</v>
      </c>
      <c r="D364" s="245">
        <v>2559.4833333333331</v>
      </c>
      <c r="E364" s="245">
        <v>2518.9666666666662</v>
      </c>
      <c r="F364" s="245">
        <v>2459.7333333333331</v>
      </c>
      <c r="G364" s="245">
        <v>2419.2166666666662</v>
      </c>
      <c r="H364" s="245">
        <v>2618.7166666666662</v>
      </c>
      <c r="I364" s="245">
        <v>2659.2333333333336</v>
      </c>
      <c r="J364" s="245">
        <v>2718.4666666666662</v>
      </c>
      <c r="K364" s="244">
        <v>2600</v>
      </c>
      <c r="L364" s="244">
        <v>2500.25</v>
      </c>
      <c r="M364" s="244">
        <v>2.9184899999999998</v>
      </c>
      <c r="N364" s="1"/>
      <c r="O364" s="1"/>
    </row>
    <row r="365" spans="1:15" ht="12.75" customHeight="1">
      <c r="A365" s="30">
        <v>355</v>
      </c>
      <c r="B365" s="227" t="s">
        <v>444</v>
      </c>
      <c r="C365" s="244">
        <v>1533.5</v>
      </c>
      <c r="D365" s="245">
        <v>1516.1666666666667</v>
      </c>
      <c r="E365" s="245">
        <v>1489.3333333333335</v>
      </c>
      <c r="F365" s="245">
        <v>1445.1666666666667</v>
      </c>
      <c r="G365" s="245">
        <v>1418.3333333333335</v>
      </c>
      <c r="H365" s="245">
        <v>1560.3333333333335</v>
      </c>
      <c r="I365" s="245">
        <v>1587.166666666667</v>
      </c>
      <c r="J365" s="245">
        <v>1631.3333333333335</v>
      </c>
      <c r="K365" s="244">
        <v>1543</v>
      </c>
      <c r="L365" s="244">
        <v>1472</v>
      </c>
      <c r="M365" s="244">
        <v>1.0262199999999999</v>
      </c>
      <c r="N365" s="1"/>
      <c r="O365" s="1"/>
    </row>
    <row r="366" spans="1:15" ht="12.75" customHeight="1">
      <c r="A366" s="30">
        <v>356</v>
      </c>
      <c r="B366" s="227" t="s">
        <v>788</v>
      </c>
      <c r="C366" s="244">
        <v>280.45</v>
      </c>
      <c r="D366" s="245">
        <v>270.91666666666669</v>
      </c>
      <c r="E366" s="245">
        <v>257.53333333333336</v>
      </c>
      <c r="F366" s="245">
        <v>234.61666666666667</v>
      </c>
      <c r="G366" s="245">
        <v>221.23333333333335</v>
      </c>
      <c r="H366" s="245">
        <v>293.83333333333337</v>
      </c>
      <c r="I366" s="245">
        <v>307.2166666666667</v>
      </c>
      <c r="J366" s="245">
        <v>330.13333333333338</v>
      </c>
      <c r="K366" s="244">
        <v>284.3</v>
      </c>
      <c r="L366" s="244">
        <v>248</v>
      </c>
      <c r="M366" s="244">
        <v>109.80418</v>
      </c>
      <c r="N366" s="1"/>
      <c r="O366" s="1"/>
    </row>
    <row r="367" spans="1:15" ht="12.75" customHeight="1">
      <c r="A367" s="30">
        <v>357</v>
      </c>
      <c r="B367" s="227" t="s">
        <v>173</v>
      </c>
      <c r="C367" s="244">
        <v>136.30000000000001</v>
      </c>
      <c r="D367" s="245">
        <v>134.65</v>
      </c>
      <c r="E367" s="245">
        <v>132.15</v>
      </c>
      <c r="F367" s="245">
        <v>128</v>
      </c>
      <c r="G367" s="245">
        <v>125.5</v>
      </c>
      <c r="H367" s="245">
        <v>138.80000000000001</v>
      </c>
      <c r="I367" s="245">
        <v>141.30000000000001</v>
      </c>
      <c r="J367" s="245">
        <v>145.45000000000002</v>
      </c>
      <c r="K367" s="244">
        <v>137.15</v>
      </c>
      <c r="L367" s="244">
        <v>130.5</v>
      </c>
      <c r="M367" s="244">
        <v>54.224539999999998</v>
      </c>
      <c r="N367" s="1"/>
      <c r="O367" s="1"/>
    </row>
    <row r="368" spans="1:15" ht="12.75" customHeight="1">
      <c r="A368" s="30">
        <v>358</v>
      </c>
      <c r="B368" s="227" t="s">
        <v>178</v>
      </c>
      <c r="C368" s="244">
        <v>211.85</v>
      </c>
      <c r="D368" s="245">
        <v>212.35</v>
      </c>
      <c r="E368" s="245">
        <v>210.45</v>
      </c>
      <c r="F368" s="245">
        <v>209.04999999999998</v>
      </c>
      <c r="G368" s="245">
        <v>207.14999999999998</v>
      </c>
      <c r="H368" s="245">
        <v>213.75</v>
      </c>
      <c r="I368" s="245">
        <v>215.65000000000003</v>
      </c>
      <c r="J368" s="245">
        <v>217.05</v>
      </c>
      <c r="K368" s="244">
        <v>214.25</v>
      </c>
      <c r="L368" s="244">
        <v>210.95</v>
      </c>
      <c r="M368" s="244">
        <v>51.482489999999999</v>
      </c>
      <c r="N368" s="1"/>
      <c r="O368" s="1"/>
    </row>
    <row r="369" spans="1:15" ht="12.75" customHeight="1">
      <c r="A369" s="30">
        <v>359</v>
      </c>
      <c r="B369" s="227" t="s">
        <v>789</v>
      </c>
      <c r="C369" s="244">
        <v>342</v>
      </c>
      <c r="D369" s="245">
        <v>343.31666666666666</v>
      </c>
      <c r="E369" s="245">
        <v>336.73333333333335</v>
      </c>
      <c r="F369" s="245">
        <v>331.4666666666667</v>
      </c>
      <c r="G369" s="245">
        <v>324.88333333333338</v>
      </c>
      <c r="H369" s="245">
        <v>348.58333333333331</v>
      </c>
      <c r="I369" s="245">
        <v>355.16666666666669</v>
      </c>
      <c r="J369" s="245">
        <v>360.43333333333328</v>
      </c>
      <c r="K369" s="244">
        <v>349.9</v>
      </c>
      <c r="L369" s="244">
        <v>338.05</v>
      </c>
      <c r="M369" s="244">
        <v>6.8573500000000003</v>
      </c>
      <c r="N369" s="1"/>
      <c r="O369" s="1"/>
    </row>
    <row r="370" spans="1:15" ht="12.75" customHeight="1">
      <c r="A370" s="30">
        <v>360</v>
      </c>
      <c r="B370" s="227" t="s">
        <v>270</v>
      </c>
      <c r="C370" s="244">
        <v>456.9</v>
      </c>
      <c r="D370" s="245">
        <v>451</v>
      </c>
      <c r="E370" s="245">
        <v>442.2</v>
      </c>
      <c r="F370" s="245">
        <v>427.5</v>
      </c>
      <c r="G370" s="245">
        <v>418.7</v>
      </c>
      <c r="H370" s="245">
        <v>465.7</v>
      </c>
      <c r="I370" s="245">
        <v>474.49999999999994</v>
      </c>
      <c r="J370" s="245">
        <v>489.2</v>
      </c>
      <c r="K370" s="244">
        <v>459.8</v>
      </c>
      <c r="L370" s="244">
        <v>436.3</v>
      </c>
      <c r="M370" s="244">
        <v>2.32362</v>
      </c>
      <c r="N370" s="1"/>
      <c r="O370" s="1"/>
    </row>
    <row r="371" spans="1:15" ht="12.75" customHeight="1">
      <c r="A371" s="30">
        <v>361</v>
      </c>
      <c r="B371" s="227" t="s">
        <v>445</v>
      </c>
      <c r="C371" s="244">
        <v>568.95000000000005</v>
      </c>
      <c r="D371" s="245">
        <v>563.80000000000007</v>
      </c>
      <c r="E371" s="245">
        <v>550.15000000000009</v>
      </c>
      <c r="F371" s="245">
        <v>531.35</v>
      </c>
      <c r="G371" s="245">
        <v>517.70000000000005</v>
      </c>
      <c r="H371" s="245">
        <v>582.60000000000014</v>
      </c>
      <c r="I371" s="245">
        <v>596.25</v>
      </c>
      <c r="J371" s="245">
        <v>615.05000000000018</v>
      </c>
      <c r="K371" s="244">
        <v>577.45000000000005</v>
      </c>
      <c r="L371" s="244">
        <v>545</v>
      </c>
      <c r="M371" s="244">
        <v>1.22288</v>
      </c>
      <c r="N371" s="1"/>
      <c r="O371" s="1"/>
    </row>
    <row r="372" spans="1:15" ht="12.75" customHeight="1">
      <c r="A372" s="30">
        <v>362</v>
      </c>
      <c r="B372" s="227" t="s">
        <v>446</v>
      </c>
      <c r="C372" s="244">
        <v>105.25</v>
      </c>
      <c r="D372" s="245">
        <v>104.61666666666667</v>
      </c>
      <c r="E372" s="245">
        <v>101.23333333333335</v>
      </c>
      <c r="F372" s="245">
        <v>97.216666666666669</v>
      </c>
      <c r="G372" s="245">
        <v>93.833333333333343</v>
      </c>
      <c r="H372" s="245">
        <v>108.63333333333335</v>
      </c>
      <c r="I372" s="245">
        <v>112.01666666666668</v>
      </c>
      <c r="J372" s="245">
        <v>116.03333333333336</v>
      </c>
      <c r="K372" s="244">
        <v>108</v>
      </c>
      <c r="L372" s="244">
        <v>100.6</v>
      </c>
      <c r="M372" s="244">
        <v>2.1166299999999998</v>
      </c>
      <c r="N372" s="1"/>
      <c r="O372" s="1"/>
    </row>
    <row r="373" spans="1:15" ht="12.75" customHeight="1">
      <c r="A373" s="30">
        <v>363</v>
      </c>
      <c r="B373" s="227" t="s">
        <v>830</v>
      </c>
      <c r="C373" s="244">
        <v>1085.0999999999999</v>
      </c>
      <c r="D373" s="245">
        <v>1082.5</v>
      </c>
      <c r="E373" s="245">
        <v>1066.0999999999999</v>
      </c>
      <c r="F373" s="245">
        <v>1047.0999999999999</v>
      </c>
      <c r="G373" s="245">
        <v>1030.6999999999998</v>
      </c>
      <c r="H373" s="245">
        <v>1101.5</v>
      </c>
      <c r="I373" s="245">
        <v>1117.9000000000001</v>
      </c>
      <c r="J373" s="245">
        <v>1136.9000000000001</v>
      </c>
      <c r="K373" s="244">
        <v>1098.9000000000001</v>
      </c>
      <c r="L373" s="244">
        <v>1063.5</v>
      </c>
      <c r="M373" s="244">
        <v>0.12325</v>
      </c>
      <c r="N373" s="1"/>
      <c r="O373" s="1"/>
    </row>
    <row r="374" spans="1:15" ht="12.75" customHeight="1">
      <c r="A374" s="30">
        <v>364</v>
      </c>
      <c r="B374" s="227" t="s">
        <v>447</v>
      </c>
      <c r="C374" s="244">
        <v>4064.15</v>
      </c>
      <c r="D374" s="245">
        <v>4048.2166666666672</v>
      </c>
      <c r="E374" s="245">
        <v>3953.1333333333341</v>
      </c>
      <c r="F374" s="245">
        <v>3842.1166666666668</v>
      </c>
      <c r="G374" s="245">
        <v>3747.0333333333338</v>
      </c>
      <c r="H374" s="245">
        <v>4159.2333333333345</v>
      </c>
      <c r="I374" s="245">
        <v>4254.3166666666675</v>
      </c>
      <c r="J374" s="245">
        <v>4365.3333333333348</v>
      </c>
      <c r="K374" s="244">
        <v>4143.3</v>
      </c>
      <c r="L374" s="244">
        <v>3937.2</v>
      </c>
      <c r="M374" s="244">
        <v>0.10271</v>
      </c>
      <c r="N374" s="1"/>
      <c r="O374" s="1"/>
    </row>
    <row r="375" spans="1:15" ht="12.75" customHeight="1">
      <c r="A375" s="30">
        <v>365</v>
      </c>
      <c r="B375" s="227" t="s">
        <v>271</v>
      </c>
      <c r="C375" s="244">
        <v>14079</v>
      </c>
      <c r="D375" s="245">
        <v>14061.1</v>
      </c>
      <c r="E375" s="245">
        <v>13837.900000000001</v>
      </c>
      <c r="F375" s="245">
        <v>13596.800000000001</v>
      </c>
      <c r="G375" s="245">
        <v>13373.600000000002</v>
      </c>
      <c r="H375" s="245">
        <v>14302.2</v>
      </c>
      <c r="I375" s="245">
        <v>14525.400000000001</v>
      </c>
      <c r="J375" s="245">
        <v>14766.5</v>
      </c>
      <c r="K375" s="244">
        <v>14284.3</v>
      </c>
      <c r="L375" s="244">
        <v>13820</v>
      </c>
      <c r="M375" s="244">
        <v>7.6600000000000001E-2</v>
      </c>
      <c r="N375" s="1"/>
      <c r="O375" s="1"/>
    </row>
    <row r="376" spans="1:15" ht="12.75" customHeight="1">
      <c r="A376" s="30">
        <v>366</v>
      </c>
      <c r="B376" s="227" t="s">
        <v>177</v>
      </c>
      <c r="C376" s="244">
        <v>53.5</v>
      </c>
      <c r="D376" s="245">
        <v>52.199999999999996</v>
      </c>
      <c r="E376" s="245">
        <v>50.449999999999989</v>
      </c>
      <c r="F376" s="245">
        <v>47.399999999999991</v>
      </c>
      <c r="G376" s="245">
        <v>45.649999999999984</v>
      </c>
      <c r="H376" s="245">
        <v>55.249999999999993</v>
      </c>
      <c r="I376" s="245">
        <v>57.000000000000007</v>
      </c>
      <c r="J376" s="245">
        <v>60.05</v>
      </c>
      <c r="K376" s="244">
        <v>53.95</v>
      </c>
      <c r="L376" s="244">
        <v>49.15</v>
      </c>
      <c r="M376" s="244">
        <v>1699.9366</v>
      </c>
      <c r="N376" s="1"/>
      <c r="O376" s="1"/>
    </row>
    <row r="377" spans="1:15" ht="12.75" customHeight="1">
      <c r="A377" s="30">
        <v>367</v>
      </c>
      <c r="B377" s="227" t="s">
        <v>448</v>
      </c>
      <c r="C377" s="244">
        <v>411.2</v>
      </c>
      <c r="D377" s="245">
        <v>405.41666666666669</v>
      </c>
      <c r="E377" s="245">
        <v>396.23333333333335</v>
      </c>
      <c r="F377" s="245">
        <v>381.26666666666665</v>
      </c>
      <c r="G377" s="245">
        <v>372.08333333333331</v>
      </c>
      <c r="H377" s="245">
        <v>420.38333333333338</v>
      </c>
      <c r="I377" s="245">
        <v>429.56666666666666</v>
      </c>
      <c r="J377" s="245">
        <v>444.53333333333342</v>
      </c>
      <c r="K377" s="244">
        <v>414.6</v>
      </c>
      <c r="L377" s="244">
        <v>390.45</v>
      </c>
      <c r="M377" s="244">
        <v>2.0383599999999999</v>
      </c>
      <c r="N377" s="1"/>
      <c r="O377" s="1"/>
    </row>
    <row r="378" spans="1:15" ht="12.75" customHeight="1">
      <c r="A378" s="30">
        <v>368</v>
      </c>
      <c r="B378" s="227" t="s">
        <v>182</v>
      </c>
      <c r="C378" s="244">
        <v>160.5</v>
      </c>
      <c r="D378" s="245">
        <v>157</v>
      </c>
      <c r="E378" s="245">
        <v>152</v>
      </c>
      <c r="F378" s="245">
        <v>143.5</v>
      </c>
      <c r="G378" s="245">
        <v>138.5</v>
      </c>
      <c r="H378" s="245">
        <v>165.5</v>
      </c>
      <c r="I378" s="245">
        <v>170.5</v>
      </c>
      <c r="J378" s="245">
        <v>179</v>
      </c>
      <c r="K378" s="244">
        <v>162</v>
      </c>
      <c r="L378" s="244">
        <v>148.5</v>
      </c>
      <c r="M378" s="244">
        <v>152.97719000000001</v>
      </c>
      <c r="N378" s="1"/>
      <c r="O378" s="1"/>
    </row>
    <row r="379" spans="1:15" ht="12.75" customHeight="1">
      <c r="A379" s="30">
        <v>369</v>
      </c>
      <c r="B379" s="227" t="s">
        <v>183</v>
      </c>
      <c r="C379" s="244">
        <v>114</v>
      </c>
      <c r="D379" s="245">
        <v>112.2</v>
      </c>
      <c r="E379" s="245">
        <v>109.80000000000001</v>
      </c>
      <c r="F379" s="245">
        <v>105.60000000000001</v>
      </c>
      <c r="G379" s="245">
        <v>103.20000000000002</v>
      </c>
      <c r="H379" s="245">
        <v>116.4</v>
      </c>
      <c r="I379" s="245">
        <v>118.80000000000001</v>
      </c>
      <c r="J379" s="245">
        <v>123</v>
      </c>
      <c r="K379" s="244">
        <v>114.6</v>
      </c>
      <c r="L379" s="244">
        <v>108</v>
      </c>
      <c r="M379" s="244">
        <v>117.44504000000001</v>
      </c>
      <c r="N379" s="1"/>
      <c r="O379" s="1"/>
    </row>
    <row r="380" spans="1:15" ht="12.75" customHeight="1">
      <c r="A380" s="30">
        <v>370</v>
      </c>
      <c r="B380" s="227" t="s">
        <v>790</v>
      </c>
      <c r="C380" s="244">
        <v>800.25</v>
      </c>
      <c r="D380" s="245">
        <v>785.16666666666663</v>
      </c>
      <c r="E380" s="245">
        <v>758.38333333333321</v>
      </c>
      <c r="F380" s="245">
        <v>716.51666666666654</v>
      </c>
      <c r="G380" s="245">
        <v>689.73333333333312</v>
      </c>
      <c r="H380" s="245">
        <v>827.0333333333333</v>
      </c>
      <c r="I380" s="245">
        <v>853.81666666666683</v>
      </c>
      <c r="J380" s="245">
        <v>895.68333333333339</v>
      </c>
      <c r="K380" s="244">
        <v>811.95</v>
      </c>
      <c r="L380" s="244">
        <v>743.3</v>
      </c>
      <c r="M380" s="244">
        <v>3.11965</v>
      </c>
      <c r="N380" s="1"/>
      <c r="O380" s="1"/>
    </row>
    <row r="381" spans="1:15" ht="12.75" customHeight="1">
      <c r="A381" s="30">
        <v>371</v>
      </c>
      <c r="B381" s="227" t="s">
        <v>449</v>
      </c>
      <c r="C381" s="244">
        <v>313.3</v>
      </c>
      <c r="D381" s="245">
        <v>312.28333333333336</v>
      </c>
      <c r="E381" s="245">
        <v>306.61666666666673</v>
      </c>
      <c r="F381" s="245">
        <v>299.93333333333339</v>
      </c>
      <c r="G381" s="245">
        <v>294.26666666666677</v>
      </c>
      <c r="H381" s="245">
        <v>318.9666666666667</v>
      </c>
      <c r="I381" s="245">
        <v>324.63333333333333</v>
      </c>
      <c r="J381" s="245">
        <v>331.31666666666666</v>
      </c>
      <c r="K381" s="244">
        <v>317.95</v>
      </c>
      <c r="L381" s="244">
        <v>305.60000000000002</v>
      </c>
      <c r="M381" s="244">
        <v>5.7531800000000004</v>
      </c>
      <c r="N381" s="1"/>
      <c r="O381" s="1"/>
    </row>
    <row r="382" spans="1:15" ht="12.75" customHeight="1">
      <c r="A382" s="30">
        <v>372</v>
      </c>
      <c r="B382" s="227" t="s">
        <v>450</v>
      </c>
      <c r="C382" s="244">
        <v>1011.1</v>
      </c>
      <c r="D382" s="245">
        <v>998.0333333333333</v>
      </c>
      <c r="E382" s="245">
        <v>978.06666666666661</v>
      </c>
      <c r="F382" s="245">
        <v>945.0333333333333</v>
      </c>
      <c r="G382" s="245">
        <v>925.06666666666661</v>
      </c>
      <c r="H382" s="245">
        <v>1031.0666666666666</v>
      </c>
      <c r="I382" s="245">
        <v>1051.0333333333333</v>
      </c>
      <c r="J382" s="245">
        <v>1084.0666666666666</v>
      </c>
      <c r="K382" s="244">
        <v>1018</v>
      </c>
      <c r="L382" s="244">
        <v>965</v>
      </c>
      <c r="M382" s="244">
        <v>1.06351</v>
      </c>
      <c r="N382" s="1"/>
      <c r="O382" s="1"/>
    </row>
    <row r="383" spans="1:15" ht="12.75" customHeight="1">
      <c r="A383" s="30">
        <v>373</v>
      </c>
      <c r="B383" s="227" t="s">
        <v>451</v>
      </c>
      <c r="C383" s="244">
        <v>63.7</v>
      </c>
      <c r="D383" s="245">
        <v>63.20000000000001</v>
      </c>
      <c r="E383" s="245">
        <v>60.700000000000017</v>
      </c>
      <c r="F383" s="245">
        <v>57.70000000000001</v>
      </c>
      <c r="G383" s="245">
        <v>55.200000000000017</v>
      </c>
      <c r="H383" s="245">
        <v>66.200000000000017</v>
      </c>
      <c r="I383" s="245">
        <v>68.7</v>
      </c>
      <c r="J383" s="245">
        <v>71.700000000000017</v>
      </c>
      <c r="K383" s="244">
        <v>65.7</v>
      </c>
      <c r="L383" s="244">
        <v>60.2</v>
      </c>
      <c r="M383" s="244">
        <v>192.45865000000001</v>
      </c>
      <c r="N383" s="1"/>
      <c r="O383" s="1"/>
    </row>
    <row r="384" spans="1:15" ht="12.75" customHeight="1">
      <c r="A384" s="30">
        <v>374</v>
      </c>
      <c r="B384" s="227" t="s">
        <v>452</v>
      </c>
      <c r="C384" s="244">
        <v>162.69999999999999</v>
      </c>
      <c r="D384" s="245">
        <v>160.76666666666668</v>
      </c>
      <c r="E384" s="245">
        <v>157.63333333333335</v>
      </c>
      <c r="F384" s="245">
        <v>152.56666666666666</v>
      </c>
      <c r="G384" s="245">
        <v>149.43333333333334</v>
      </c>
      <c r="H384" s="245">
        <v>165.83333333333337</v>
      </c>
      <c r="I384" s="245">
        <v>168.9666666666667</v>
      </c>
      <c r="J384" s="245">
        <v>174.03333333333339</v>
      </c>
      <c r="K384" s="244">
        <v>163.9</v>
      </c>
      <c r="L384" s="244">
        <v>155.69999999999999</v>
      </c>
      <c r="M384" s="244">
        <v>20.514790000000001</v>
      </c>
      <c r="N384" s="1"/>
      <c r="O384" s="1"/>
    </row>
    <row r="385" spans="1:15" ht="12.75" customHeight="1">
      <c r="A385" s="30">
        <v>375</v>
      </c>
      <c r="B385" s="227" t="s">
        <v>453</v>
      </c>
      <c r="C385" s="244">
        <v>673.75</v>
      </c>
      <c r="D385" s="245">
        <v>664.26666666666677</v>
      </c>
      <c r="E385" s="245">
        <v>644.58333333333348</v>
      </c>
      <c r="F385" s="245">
        <v>615.41666666666674</v>
      </c>
      <c r="G385" s="245">
        <v>595.73333333333346</v>
      </c>
      <c r="H385" s="245">
        <v>693.43333333333351</v>
      </c>
      <c r="I385" s="245">
        <v>713.11666666666667</v>
      </c>
      <c r="J385" s="245">
        <v>742.28333333333353</v>
      </c>
      <c r="K385" s="244">
        <v>683.95</v>
      </c>
      <c r="L385" s="244">
        <v>635.1</v>
      </c>
      <c r="M385" s="244">
        <v>2.1954400000000001</v>
      </c>
      <c r="N385" s="1"/>
      <c r="O385" s="1"/>
    </row>
    <row r="386" spans="1:15" ht="12.75" customHeight="1">
      <c r="A386" s="30">
        <v>376</v>
      </c>
      <c r="B386" s="227" t="s">
        <v>454</v>
      </c>
      <c r="C386" s="244">
        <v>229.9</v>
      </c>
      <c r="D386" s="245">
        <v>226.63333333333333</v>
      </c>
      <c r="E386" s="245">
        <v>222.26666666666665</v>
      </c>
      <c r="F386" s="245">
        <v>214.63333333333333</v>
      </c>
      <c r="G386" s="245">
        <v>210.26666666666665</v>
      </c>
      <c r="H386" s="245">
        <v>234.26666666666665</v>
      </c>
      <c r="I386" s="245">
        <v>238.63333333333333</v>
      </c>
      <c r="J386" s="245">
        <v>246.26666666666665</v>
      </c>
      <c r="K386" s="244">
        <v>231</v>
      </c>
      <c r="L386" s="244">
        <v>219</v>
      </c>
      <c r="M386" s="244">
        <v>2.5477599999999998</v>
      </c>
      <c r="N386" s="1"/>
      <c r="O386" s="1"/>
    </row>
    <row r="387" spans="1:15" ht="12.75" customHeight="1">
      <c r="A387" s="30">
        <v>377</v>
      </c>
      <c r="B387" s="227" t="s">
        <v>455</v>
      </c>
      <c r="C387" s="244">
        <v>113.4</v>
      </c>
      <c r="D387" s="245">
        <v>111.14999999999999</v>
      </c>
      <c r="E387" s="245">
        <v>107.04999999999998</v>
      </c>
      <c r="F387" s="245">
        <v>100.69999999999999</v>
      </c>
      <c r="G387" s="245">
        <v>96.59999999999998</v>
      </c>
      <c r="H387" s="245">
        <v>117.49999999999999</v>
      </c>
      <c r="I387" s="245">
        <v>121.59999999999998</v>
      </c>
      <c r="J387" s="245">
        <v>127.94999999999999</v>
      </c>
      <c r="K387" s="244">
        <v>115.25</v>
      </c>
      <c r="L387" s="244">
        <v>104.8</v>
      </c>
      <c r="M387" s="244">
        <v>119.90967999999999</v>
      </c>
      <c r="N387" s="1"/>
      <c r="O387" s="1"/>
    </row>
    <row r="388" spans="1:15" ht="12.75" customHeight="1">
      <c r="A388" s="30">
        <v>378</v>
      </c>
      <c r="B388" s="227" t="s">
        <v>456</v>
      </c>
      <c r="C388" s="244">
        <v>1910.2</v>
      </c>
      <c r="D388" s="245">
        <v>1916.75</v>
      </c>
      <c r="E388" s="245">
        <v>1895.55</v>
      </c>
      <c r="F388" s="245">
        <v>1880.8999999999999</v>
      </c>
      <c r="G388" s="245">
        <v>1859.6999999999998</v>
      </c>
      <c r="H388" s="245">
        <v>1931.4</v>
      </c>
      <c r="I388" s="245">
        <v>1952.6</v>
      </c>
      <c r="J388" s="245">
        <v>1967.2500000000002</v>
      </c>
      <c r="K388" s="244">
        <v>1937.95</v>
      </c>
      <c r="L388" s="244">
        <v>1902.1</v>
      </c>
      <c r="M388" s="244">
        <v>6.4199999999999993E-2</v>
      </c>
      <c r="N388" s="1"/>
      <c r="O388" s="1"/>
    </row>
    <row r="389" spans="1:15" ht="12.75" customHeight="1">
      <c r="A389" s="30">
        <v>379</v>
      </c>
      <c r="B389" s="227" t="s">
        <v>831</v>
      </c>
      <c r="C389" s="244">
        <v>41.75</v>
      </c>
      <c r="D389" s="245">
        <v>41.516666666666666</v>
      </c>
      <c r="E389" s="245">
        <v>40.033333333333331</v>
      </c>
      <c r="F389" s="245">
        <v>38.316666666666663</v>
      </c>
      <c r="G389" s="245">
        <v>36.833333333333329</v>
      </c>
      <c r="H389" s="245">
        <v>43.233333333333334</v>
      </c>
      <c r="I389" s="245">
        <v>44.716666666666669</v>
      </c>
      <c r="J389" s="245">
        <v>46.433333333333337</v>
      </c>
      <c r="K389" s="244">
        <v>43</v>
      </c>
      <c r="L389" s="244">
        <v>39.799999999999997</v>
      </c>
      <c r="M389" s="244">
        <v>22.709679999999999</v>
      </c>
      <c r="N389" s="1"/>
      <c r="O389" s="1"/>
    </row>
    <row r="390" spans="1:15" ht="12.75" customHeight="1">
      <c r="A390" s="30">
        <v>380</v>
      </c>
      <c r="B390" s="227" t="s">
        <v>867</v>
      </c>
      <c r="C390" s="244">
        <v>1451.25</v>
      </c>
      <c r="D390" s="245">
        <v>1408.1166666666668</v>
      </c>
      <c r="E390" s="245">
        <v>1348.4333333333336</v>
      </c>
      <c r="F390" s="245">
        <v>1245.6166666666668</v>
      </c>
      <c r="G390" s="245">
        <v>1185.9333333333336</v>
      </c>
      <c r="H390" s="245">
        <v>1510.9333333333336</v>
      </c>
      <c r="I390" s="245">
        <v>1570.616666666667</v>
      </c>
      <c r="J390" s="245">
        <v>1673.4333333333336</v>
      </c>
      <c r="K390" s="244">
        <v>1467.8</v>
      </c>
      <c r="L390" s="244">
        <v>1305.3</v>
      </c>
      <c r="M390" s="244">
        <v>14.01477</v>
      </c>
      <c r="N390" s="1"/>
      <c r="O390" s="1"/>
    </row>
    <row r="391" spans="1:15" ht="12.75" customHeight="1">
      <c r="A391" s="30">
        <v>381</v>
      </c>
      <c r="B391" s="227" t="s">
        <v>457</v>
      </c>
      <c r="C391" s="244">
        <v>182.15</v>
      </c>
      <c r="D391" s="245">
        <v>177.88333333333333</v>
      </c>
      <c r="E391" s="245">
        <v>172.26666666666665</v>
      </c>
      <c r="F391" s="245">
        <v>162.38333333333333</v>
      </c>
      <c r="G391" s="245">
        <v>156.76666666666665</v>
      </c>
      <c r="H391" s="245">
        <v>187.76666666666665</v>
      </c>
      <c r="I391" s="245">
        <v>193.38333333333333</v>
      </c>
      <c r="J391" s="245">
        <v>203.26666666666665</v>
      </c>
      <c r="K391" s="244">
        <v>183.5</v>
      </c>
      <c r="L391" s="244">
        <v>168</v>
      </c>
      <c r="M391" s="244">
        <v>28.034520000000001</v>
      </c>
      <c r="N391" s="1"/>
      <c r="O391" s="1"/>
    </row>
    <row r="392" spans="1:15" ht="12.75" customHeight="1">
      <c r="A392" s="30">
        <v>382</v>
      </c>
      <c r="B392" s="227" t="s">
        <v>458</v>
      </c>
      <c r="C392" s="244">
        <v>884.45</v>
      </c>
      <c r="D392" s="245">
        <v>888.35</v>
      </c>
      <c r="E392" s="245">
        <v>876.85</v>
      </c>
      <c r="F392" s="245">
        <v>869.25</v>
      </c>
      <c r="G392" s="245">
        <v>857.75</v>
      </c>
      <c r="H392" s="245">
        <v>895.95</v>
      </c>
      <c r="I392" s="245">
        <v>907.45</v>
      </c>
      <c r="J392" s="245">
        <v>915.05000000000007</v>
      </c>
      <c r="K392" s="244">
        <v>899.85</v>
      </c>
      <c r="L392" s="244">
        <v>880.75</v>
      </c>
      <c r="M392" s="244">
        <v>5.5899400000000004</v>
      </c>
      <c r="N392" s="1"/>
      <c r="O392" s="1"/>
    </row>
    <row r="393" spans="1:15" ht="12.75" customHeight="1">
      <c r="A393" s="30">
        <v>383</v>
      </c>
      <c r="B393" s="227" t="s">
        <v>184</v>
      </c>
      <c r="C393" s="244">
        <v>2524.0500000000002</v>
      </c>
      <c r="D393" s="245">
        <v>2519.4833333333336</v>
      </c>
      <c r="E393" s="245">
        <v>2496.9666666666672</v>
      </c>
      <c r="F393" s="245">
        <v>2469.8833333333337</v>
      </c>
      <c r="G393" s="245">
        <v>2447.3666666666672</v>
      </c>
      <c r="H393" s="245">
        <v>2546.5666666666671</v>
      </c>
      <c r="I393" s="245">
        <v>2569.0833333333335</v>
      </c>
      <c r="J393" s="245">
        <v>2596.166666666667</v>
      </c>
      <c r="K393" s="244">
        <v>2542</v>
      </c>
      <c r="L393" s="244">
        <v>2492.4</v>
      </c>
      <c r="M393" s="244">
        <v>27.644960000000001</v>
      </c>
      <c r="N393" s="1"/>
      <c r="O393" s="1"/>
    </row>
    <row r="394" spans="1:15" ht="12.75" customHeight="1">
      <c r="A394" s="30">
        <v>384</v>
      </c>
      <c r="B394" s="227" t="s">
        <v>802</v>
      </c>
      <c r="C394" s="244">
        <v>110.25</v>
      </c>
      <c r="D394" s="245">
        <v>109.08333333333333</v>
      </c>
      <c r="E394" s="245">
        <v>107.16666666666666</v>
      </c>
      <c r="F394" s="245">
        <v>104.08333333333333</v>
      </c>
      <c r="G394" s="245">
        <v>102.16666666666666</v>
      </c>
      <c r="H394" s="245">
        <v>112.16666666666666</v>
      </c>
      <c r="I394" s="245">
        <v>114.08333333333331</v>
      </c>
      <c r="J394" s="245">
        <v>117.16666666666666</v>
      </c>
      <c r="K394" s="244">
        <v>111</v>
      </c>
      <c r="L394" s="244">
        <v>106</v>
      </c>
      <c r="M394" s="244">
        <v>4.3936099999999998</v>
      </c>
      <c r="N394" s="1"/>
      <c r="O394" s="1"/>
    </row>
    <row r="395" spans="1:15" ht="12.75" customHeight="1">
      <c r="A395" s="30">
        <v>385</v>
      </c>
      <c r="B395" s="227" t="s">
        <v>459</v>
      </c>
      <c r="C395" s="244">
        <v>696.15</v>
      </c>
      <c r="D395" s="245">
        <v>698.7166666666667</v>
      </c>
      <c r="E395" s="245">
        <v>681.43333333333339</v>
      </c>
      <c r="F395" s="245">
        <v>666.7166666666667</v>
      </c>
      <c r="G395" s="245">
        <v>649.43333333333339</v>
      </c>
      <c r="H395" s="245">
        <v>713.43333333333339</v>
      </c>
      <c r="I395" s="245">
        <v>730.7166666666667</v>
      </c>
      <c r="J395" s="245">
        <v>745.43333333333339</v>
      </c>
      <c r="K395" s="244">
        <v>716</v>
      </c>
      <c r="L395" s="244">
        <v>684</v>
      </c>
      <c r="M395" s="244">
        <v>0.36592000000000002</v>
      </c>
      <c r="N395" s="1"/>
      <c r="O395" s="1"/>
    </row>
    <row r="396" spans="1:15" ht="12.75" customHeight="1">
      <c r="A396" s="30">
        <v>386</v>
      </c>
      <c r="B396" s="227" t="s">
        <v>460</v>
      </c>
      <c r="C396" s="244">
        <v>1187.25</v>
      </c>
      <c r="D396" s="245">
        <v>1177.05</v>
      </c>
      <c r="E396" s="245">
        <v>1159.1999999999998</v>
      </c>
      <c r="F396" s="245">
        <v>1131.1499999999999</v>
      </c>
      <c r="G396" s="245">
        <v>1113.2999999999997</v>
      </c>
      <c r="H396" s="245">
        <v>1205.0999999999999</v>
      </c>
      <c r="I396" s="245">
        <v>1222.9499999999998</v>
      </c>
      <c r="J396" s="245">
        <v>1251</v>
      </c>
      <c r="K396" s="244">
        <v>1194.9000000000001</v>
      </c>
      <c r="L396" s="244">
        <v>1149</v>
      </c>
      <c r="M396" s="244">
        <v>0.69289000000000001</v>
      </c>
      <c r="N396" s="1"/>
      <c r="O396" s="1"/>
    </row>
    <row r="397" spans="1:15" ht="12.75" customHeight="1">
      <c r="A397" s="30">
        <v>387</v>
      </c>
      <c r="B397" s="227" t="s">
        <v>272</v>
      </c>
      <c r="C397" s="244">
        <v>792.7</v>
      </c>
      <c r="D397" s="245">
        <v>784.85</v>
      </c>
      <c r="E397" s="245">
        <v>774</v>
      </c>
      <c r="F397" s="245">
        <v>755.3</v>
      </c>
      <c r="G397" s="245">
        <v>744.44999999999993</v>
      </c>
      <c r="H397" s="245">
        <v>803.55000000000007</v>
      </c>
      <c r="I397" s="245">
        <v>814.4000000000002</v>
      </c>
      <c r="J397" s="245">
        <v>833.10000000000014</v>
      </c>
      <c r="K397" s="244">
        <v>795.7</v>
      </c>
      <c r="L397" s="244">
        <v>766.15</v>
      </c>
      <c r="M397" s="244">
        <v>6.5137600000000004</v>
      </c>
      <c r="N397" s="1"/>
      <c r="O397" s="1"/>
    </row>
    <row r="398" spans="1:15" ht="12.75" customHeight="1">
      <c r="A398" s="30">
        <v>388</v>
      </c>
      <c r="B398" s="227" t="s">
        <v>186</v>
      </c>
      <c r="C398" s="244">
        <v>1243.3</v>
      </c>
      <c r="D398" s="245">
        <v>1232.55</v>
      </c>
      <c r="E398" s="245">
        <v>1215.75</v>
      </c>
      <c r="F398" s="245">
        <v>1188.2</v>
      </c>
      <c r="G398" s="245">
        <v>1171.4000000000001</v>
      </c>
      <c r="H398" s="245">
        <v>1260.0999999999999</v>
      </c>
      <c r="I398" s="245">
        <v>1276.8999999999996</v>
      </c>
      <c r="J398" s="245">
        <v>1304.4499999999998</v>
      </c>
      <c r="K398" s="244">
        <v>1249.3499999999999</v>
      </c>
      <c r="L398" s="244">
        <v>1205</v>
      </c>
      <c r="M398" s="244">
        <v>5.6716499999999996</v>
      </c>
      <c r="N398" s="1"/>
      <c r="O398" s="1"/>
    </row>
    <row r="399" spans="1:15" ht="12.75" customHeight="1">
      <c r="A399" s="30">
        <v>389</v>
      </c>
      <c r="B399" s="227" t="s">
        <v>461</v>
      </c>
      <c r="C399" s="244">
        <v>377.3</v>
      </c>
      <c r="D399" s="245">
        <v>377.81666666666666</v>
      </c>
      <c r="E399" s="245">
        <v>373.08333333333331</v>
      </c>
      <c r="F399" s="245">
        <v>368.86666666666667</v>
      </c>
      <c r="G399" s="245">
        <v>364.13333333333333</v>
      </c>
      <c r="H399" s="245">
        <v>382.0333333333333</v>
      </c>
      <c r="I399" s="245">
        <v>386.76666666666665</v>
      </c>
      <c r="J399" s="245">
        <v>390.98333333333329</v>
      </c>
      <c r="K399" s="244">
        <v>382.55</v>
      </c>
      <c r="L399" s="244">
        <v>373.6</v>
      </c>
      <c r="M399" s="244">
        <v>0.48969000000000001</v>
      </c>
      <c r="N399" s="1"/>
      <c r="O399" s="1"/>
    </row>
    <row r="400" spans="1:15" ht="12.75" customHeight="1">
      <c r="A400" s="30">
        <v>390</v>
      </c>
      <c r="B400" s="227" t="s">
        <v>462</v>
      </c>
      <c r="C400" s="244">
        <v>33.700000000000003</v>
      </c>
      <c r="D400" s="245">
        <v>33.81666666666667</v>
      </c>
      <c r="E400" s="245">
        <v>32.683333333333337</v>
      </c>
      <c r="F400" s="245">
        <v>31.666666666666664</v>
      </c>
      <c r="G400" s="245">
        <v>30.533333333333331</v>
      </c>
      <c r="H400" s="245">
        <v>34.833333333333343</v>
      </c>
      <c r="I400" s="245">
        <v>35.966666666666683</v>
      </c>
      <c r="J400" s="245">
        <v>36.983333333333348</v>
      </c>
      <c r="K400" s="244">
        <v>34.950000000000003</v>
      </c>
      <c r="L400" s="244">
        <v>32.799999999999997</v>
      </c>
      <c r="M400" s="244">
        <v>180.60968</v>
      </c>
      <c r="N400" s="1"/>
      <c r="O400" s="1"/>
    </row>
    <row r="401" spans="1:15" ht="12.75" customHeight="1">
      <c r="A401" s="30">
        <v>391</v>
      </c>
      <c r="B401" s="227" t="s">
        <v>463</v>
      </c>
      <c r="C401" s="244">
        <v>4500.6000000000004</v>
      </c>
      <c r="D401" s="245">
        <v>4484.8666666666668</v>
      </c>
      <c r="E401" s="245">
        <v>4419.7333333333336</v>
      </c>
      <c r="F401" s="245">
        <v>4338.8666666666668</v>
      </c>
      <c r="G401" s="245">
        <v>4273.7333333333336</v>
      </c>
      <c r="H401" s="245">
        <v>4565.7333333333336</v>
      </c>
      <c r="I401" s="245">
        <v>4630.8666666666668</v>
      </c>
      <c r="J401" s="245">
        <v>4711.7333333333336</v>
      </c>
      <c r="K401" s="244">
        <v>4550</v>
      </c>
      <c r="L401" s="244">
        <v>4404</v>
      </c>
      <c r="M401" s="244">
        <v>0.27196999999999999</v>
      </c>
      <c r="N401" s="1"/>
      <c r="O401" s="1"/>
    </row>
    <row r="402" spans="1:15" ht="12.75" customHeight="1">
      <c r="A402" s="30">
        <v>392</v>
      </c>
      <c r="B402" s="227" t="s">
        <v>190</v>
      </c>
      <c r="C402" s="244">
        <v>2293.3000000000002</v>
      </c>
      <c r="D402" s="245">
        <v>2274.0500000000002</v>
      </c>
      <c r="E402" s="245">
        <v>2225.3000000000002</v>
      </c>
      <c r="F402" s="245">
        <v>2157.3000000000002</v>
      </c>
      <c r="G402" s="245">
        <v>2108.5500000000002</v>
      </c>
      <c r="H402" s="245">
        <v>2342.0500000000002</v>
      </c>
      <c r="I402" s="245">
        <v>2390.8000000000002</v>
      </c>
      <c r="J402" s="245">
        <v>2458.8000000000002</v>
      </c>
      <c r="K402" s="244">
        <v>2322.8000000000002</v>
      </c>
      <c r="L402" s="244">
        <v>2206.0500000000002</v>
      </c>
      <c r="M402" s="244">
        <v>5.0057</v>
      </c>
      <c r="N402" s="1"/>
      <c r="O402" s="1"/>
    </row>
    <row r="403" spans="1:15" ht="12.75" customHeight="1">
      <c r="A403" s="30">
        <v>393</v>
      </c>
      <c r="B403" s="227" t="s">
        <v>808</v>
      </c>
      <c r="C403" s="244">
        <v>71.7</v>
      </c>
      <c r="D403" s="245">
        <v>69.983333333333334</v>
      </c>
      <c r="E403" s="245">
        <v>68.016666666666666</v>
      </c>
      <c r="F403" s="245">
        <v>64.333333333333329</v>
      </c>
      <c r="G403" s="245">
        <v>62.36666666666666</v>
      </c>
      <c r="H403" s="245">
        <v>73.666666666666671</v>
      </c>
      <c r="I403" s="245">
        <v>75.63333333333334</v>
      </c>
      <c r="J403" s="245">
        <v>79.316666666666677</v>
      </c>
      <c r="K403" s="244">
        <v>71.95</v>
      </c>
      <c r="L403" s="244">
        <v>66.3</v>
      </c>
      <c r="M403" s="244">
        <v>164.44479000000001</v>
      </c>
      <c r="N403" s="1"/>
      <c r="O403" s="1"/>
    </row>
    <row r="404" spans="1:15" ht="12.75" customHeight="1">
      <c r="A404" s="30">
        <v>394</v>
      </c>
      <c r="B404" s="227" t="s">
        <v>273</v>
      </c>
      <c r="C404" s="244">
        <v>5799.85</v>
      </c>
      <c r="D404" s="245">
        <v>5810.4833333333336</v>
      </c>
      <c r="E404" s="245">
        <v>5776.3666666666668</v>
      </c>
      <c r="F404" s="245">
        <v>5752.8833333333332</v>
      </c>
      <c r="G404" s="245">
        <v>5718.7666666666664</v>
      </c>
      <c r="H404" s="245">
        <v>5833.9666666666672</v>
      </c>
      <c r="I404" s="245">
        <v>5868.0833333333339</v>
      </c>
      <c r="J404" s="245">
        <v>5891.5666666666675</v>
      </c>
      <c r="K404" s="244">
        <v>5844.6</v>
      </c>
      <c r="L404" s="244">
        <v>5787</v>
      </c>
      <c r="M404" s="244">
        <v>9.6449999999999994E-2</v>
      </c>
      <c r="N404" s="1"/>
      <c r="O404" s="1"/>
    </row>
    <row r="405" spans="1:15" ht="12.75" customHeight="1">
      <c r="A405" s="30">
        <v>395</v>
      </c>
      <c r="B405" s="227" t="s">
        <v>832</v>
      </c>
      <c r="C405" s="244">
        <v>1347.8</v>
      </c>
      <c r="D405" s="245">
        <v>1351.7333333333333</v>
      </c>
      <c r="E405" s="245">
        <v>1308.4666666666667</v>
      </c>
      <c r="F405" s="245">
        <v>1269.1333333333334</v>
      </c>
      <c r="G405" s="245">
        <v>1225.8666666666668</v>
      </c>
      <c r="H405" s="245">
        <v>1391.0666666666666</v>
      </c>
      <c r="I405" s="245">
        <v>1434.3333333333335</v>
      </c>
      <c r="J405" s="245">
        <v>1473.6666666666665</v>
      </c>
      <c r="K405" s="244">
        <v>1395</v>
      </c>
      <c r="L405" s="244">
        <v>1312.4</v>
      </c>
      <c r="M405" s="244">
        <v>1.8385800000000001</v>
      </c>
      <c r="N405" s="1"/>
      <c r="O405" s="1"/>
    </row>
    <row r="406" spans="1:15" ht="12.75" customHeight="1">
      <c r="A406" s="30">
        <v>396</v>
      </c>
      <c r="B406" s="227" t="s">
        <v>833</v>
      </c>
      <c r="C406" s="244">
        <v>366.05</v>
      </c>
      <c r="D406" s="245">
        <v>363.91666666666669</v>
      </c>
      <c r="E406" s="245">
        <v>355.83333333333337</v>
      </c>
      <c r="F406" s="245">
        <v>345.61666666666667</v>
      </c>
      <c r="G406" s="245">
        <v>337.53333333333336</v>
      </c>
      <c r="H406" s="245">
        <v>374.13333333333338</v>
      </c>
      <c r="I406" s="245">
        <v>382.21666666666675</v>
      </c>
      <c r="J406" s="245">
        <v>392.43333333333339</v>
      </c>
      <c r="K406" s="244">
        <v>372</v>
      </c>
      <c r="L406" s="244">
        <v>353.7</v>
      </c>
      <c r="M406" s="244">
        <v>0.5595</v>
      </c>
      <c r="N406" s="1"/>
      <c r="O406" s="1"/>
    </row>
    <row r="407" spans="1:15" ht="12.75" customHeight="1">
      <c r="A407" s="30">
        <v>397</v>
      </c>
      <c r="B407" s="227" t="s">
        <v>464</v>
      </c>
      <c r="C407" s="244">
        <v>2777.85</v>
      </c>
      <c r="D407" s="245">
        <v>2751.5333333333333</v>
      </c>
      <c r="E407" s="245">
        <v>2710.0666666666666</v>
      </c>
      <c r="F407" s="245">
        <v>2642.2833333333333</v>
      </c>
      <c r="G407" s="245">
        <v>2600.8166666666666</v>
      </c>
      <c r="H407" s="245">
        <v>2819.3166666666666</v>
      </c>
      <c r="I407" s="245">
        <v>2860.7833333333328</v>
      </c>
      <c r="J407" s="245">
        <v>2928.5666666666666</v>
      </c>
      <c r="K407" s="244">
        <v>2793</v>
      </c>
      <c r="L407" s="244">
        <v>2683.75</v>
      </c>
      <c r="M407" s="244">
        <v>0.90751000000000004</v>
      </c>
      <c r="N407" s="1"/>
      <c r="O407" s="1"/>
    </row>
    <row r="408" spans="1:15" ht="12.75" customHeight="1">
      <c r="A408" s="30">
        <v>398</v>
      </c>
      <c r="B408" s="227" t="s">
        <v>868</v>
      </c>
      <c r="C408" s="244">
        <v>449.15</v>
      </c>
      <c r="D408" s="245">
        <v>440.66666666666669</v>
      </c>
      <c r="E408" s="245">
        <v>427.53333333333336</v>
      </c>
      <c r="F408" s="245">
        <v>405.91666666666669</v>
      </c>
      <c r="G408" s="245">
        <v>392.78333333333336</v>
      </c>
      <c r="H408" s="245">
        <v>462.28333333333336</v>
      </c>
      <c r="I408" s="245">
        <v>475.41666666666669</v>
      </c>
      <c r="J408" s="245">
        <v>497.03333333333336</v>
      </c>
      <c r="K408" s="244">
        <v>453.8</v>
      </c>
      <c r="L408" s="244">
        <v>419.05</v>
      </c>
      <c r="M408" s="244">
        <v>1.42482</v>
      </c>
      <c r="N408" s="1"/>
      <c r="O408" s="1"/>
    </row>
    <row r="409" spans="1:15" ht="12.75" customHeight="1">
      <c r="A409" s="30">
        <v>399</v>
      </c>
      <c r="B409" s="227" t="s">
        <v>465</v>
      </c>
      <c r="C409" s="244">
        <v>1294.75</v>
      </c>
      <c r="D409" s="245">
        <v>1277.4833333333333</v>
      </c>
      <c r="E409" s="245">
        <v>1255.0666666666666</v>
      </c>
      <c r="F409" s="245">
        <v>1215.3833333333332</v>
      </c>
      <c r="G409" s="245">
        <v>1192.9666666666665</v>
      </c>
      <c r="H409" s="245">
        <v>1317.1666666666667</v>
      </c>
      <c r="I409" s="245">
        <v>1339.5833333333333</v>
      </c>
      <c r="J409" s="245">
        <v>1379.2666666666669</v>
      </c>
      <c r="K409" s="244">
        <v>1299.9000000000001</v>
      </c>
      <c r="L409" s="244">
        <v>1237.8</v>
      </c>
      <c r="M409" s="244">
        <v>0.15717999999999999</v>
      </c>
      <c r="N409" s="1"/>
      <c r="O409" s="1"/>
    </row>
    <row r="410" spans="1:15" ht="12.75" customHeight="1">
      <c r="A410" s="30">
        <v>400</v>
      </c>
      <c r="B410" s="227" t="s">
        <v>466</v>
      </c>
      <c r="C410" s="244">
        <v>282.7</v>
      </c>
      <c r="D410" s="245">
        <v>285.66666666666669</v>
      </c>
      <c r="E410" s="245">
        <v>277.23333333333335</v>
      </c>
      <c r="F410" s="245">
        <v>271.76666666666665</v>
      </c>
      <c r="G410" s="245">
        <v>263.33333333333331</v>
      </c>
      <c r="H410" s="245">
        <v>291.13333333333338</v>
      </c>
      <c r="I410" s="245">
        <v>299.56666666666666</v>
      </c>
      <c r="J410" s="245">
        <v>305.03333333333342</v>
      </c>
      <c r="K410" s="244">
        <v>294.10000000000002</v>
      </c>
      <c r="L410" s="244">
        <v>280.2</v>
      </c>
      <c r="M410" s="244">
        <v>5.56656</v>
      </c>
      <c r="N410" s="1"/>
      <c r="O410" s="1"/>
    </row>
    <row r="411" spans="1:15" ht="12.75" customHeight="1">
      <c r="A411" s="30">
        <v>401</v>
      </c>
      <c r="B411" s="227" t="s">
        <v>467</v>
      </c>
      <c r="C411" s="244">
        <v>135.25</v>
      </c>
      <c r="D411" s="245">
        <v>133.23333333333332</v>
      </c>
      <c r="E411" s="245">
        <v>130.01666666666665</v>
      </c>
      <c r="F411" s="245">
        <v>124.78333333333333</v>
      </c>
      <c r="G411" s="245">
        <v>121.56666666666666</v>
      </c>
      <c r="H411" s="245">
        <v>138.46666666666664</v>
      </c>
      <c r="I411" s="245">
        <v>141.68333333333328</v>
      </c>
      <c r="J411" s="245">
        <v>146.91666666666663</v>
      </c>
      <c r="K411" s="244">
        <v>136.44999999999999</v>
      </c>
      <c r="L411" s="244">
        <v>128</v>
      </c>
      <c r="M411" s="244">
        <v>21.833690000000001</v>
      </c>
      <c r="N411" s="1"/>
      <c r="O411" s="1"/>
    </row>
    <row r="412" spans="1:15" ht="12.75" customHeight="1">
      <c r="A412" s="30">
        <v>402</v>
      </c>
      <c r="B412" s="227" t="s">
        <v>869</v>
      </c>
      <c r="C412" s="244">
        <v>688.55</v>
      </c>
      <c r="D412" s="245">
        <v>679.5333333333333</v>
      </c>
      <c r="E412" s="245">
        <v>664.06666666666661</v>
      </c>
      <c r="F412" s="245">
        <v>639.58333333333326</v>
      </c>
      <c r="G412" s="245">
        <v>624.11666666666656</v>
      </c>
      <c r="H412" s="245">
        <v>704.01666666666665</v>
      </c>
      <c r="I412" s="245">
        <v>719.48333333333335</v>
      </c>
      <c r="J412" s="245">
        <v>743.9666666666667</v>
      </c>
      <c r="K412" s="244">
        <v>695</v>
      </c>
      <c r="L412" s="244">
        <v>655.04999999999995</v>
      </c>
      <c r="M412" s="244">
        <v>1.0610299999999999</v>
      </c>
      <c r="N412" s="1"/>
      <c r="O412" s="1"/>
    </row>
    <row r="413" spans="1:15" ht="12.75" customHeight="1">
      <c r="A413" s="30">
        <v>403</v>
      </c>
      <c r="B413" s="227" t="s">
        <v>188</v>
      </c>
      <c r="C413" s="244">
        <v>23748</v>
      </c>
      <c r="D413" s="245">
        <v>23557.350000000002</v>
      </c>
      <c r="E413" s="245">
        <v>23264.700000000004</v>
      </c>
      <c r="F413" s="245">
        <v>22781.4</v>
      </c>
      <c r="G413" s="245">
        <v>22488.750000000004</v>
      </c>
      <c r="H413" s="245">
        <v>24040.650000000005</v>
      </c>
      <c r="I413" s="245">
        <v>24333.300000000007</v>
      </c>
      <c r="J413" s="245">
        <v>24816.600000000006</v>
      </c>
      <c r="K413" s="244">
        <v>23850</v>
      </c>
      <c r="L413" s="244">
        <v>23074.05</v>
      </c>
      <c r="M413" s="244">
        <v>0.1565</v>
      </c>
      <c r="N413" s="1"/>
      <c r="O413" s="1"/>
    </row>
    <row r="414" spans="1:15" ht="12.75" customHeight="1">
      <c r="A414" s="30">
        <v>404</v>
      </c>
      <c r="B414" s="227" t="s">
        <v>834</v>
      </c>
      <c r="C414" s="244">
        <v>54.6</v>
      </c>
      <c r="D414" s="245">
        <v>53.083333333333336</v>
      </c>
      <c r="E414" s="245">
        <v>51.166666666666671</v>
      </c>
      <c r="F414" s="245">
        <v>47.733333333333334</v>
      </c>
      <c r="G414" s="245">
        <v>45.81666666666667</v>
      </c>
      <c r="H414" s="245">
        <v>56.516666666666673</v>
      </c>
      <c r="I414" s="245">
        <v>58.433333333333344</v>
      </c>
      <c r="J414" s="245">
        <v>61.866666666666674</v>
      </c>
      <c r="K414" s="244">
        <v>55</v>
      </c>
      <c r="L414" s="244">
        <v>49.65</v>
      </c>
      <c r="M414" s="244">
        <v>190.07575</v>
      </c>
      <c r="N414" s="1"/>
      <c r="O414" s="1"/>
    </row>
    <row r="415" spans="1:15" ht="12.75" customHeight="1">
      <c r="A415" s="30">
        <v>405</v>
      </c>
      <c r="B415" s="227" t="s">
        <v>191</v>
      </c>
      <c r="C415" s="244" t="e">
        <v>#N/A</v>
      </c>
      <c r="D415" s="245" t="e">
        <v>#N/A</v>
      </c>
      <c r="E415" s="245" t="e">
        <v>#N/A</v>
      </c>
      <c r="F415" s="245" t="e">
        <v>#N/A</v>
      </c>
      <c r="G415" s="245" t="e">
        <v>#N/A</v>
      </c>
      <c r="H415" s="245" t="e">
        <v>#N/A</v>
      </c>
      <c r="I415" s="245" t="e">
        <v>#N/A</v>
      </c>
      <c r="J415" s="245" t="e">
        <v>#N/A</v>
      </c>
      <c r="K415" s="244" t="e">
        <v>#N/A</v>
      </c>
      <c r="L415" s="244" t="e">
        <v>#N/A</v>
      </c>
      <c r="M415" s="244" t="e">
        <v>#N/A</v>
      </c>
      <c r="N415" s="1"/>
      <c r="O415" s="1"/>
    </row>
    <row r="416" spans="1:15" ht="12.75" customHeight="1">
      <c r="A416" s="30">
        <v>406</v>
      </c>
      <c r="B416" s="227" t="s">
        <v>835</v>
      </c>
      <c r="C416" s="244">
        <v>297.5</v>
      </c>
      <c r="D416" s="245">
        <v>294.15000000000003</v>
      </c>
      <c r="E416" s="245">
        <v>285.35000000000008</v>
      </c>
      <c r="F416" s="245">
        <v>273.20000000000005</v>
      </c>
      <c r="G416" s="245">
        <v>264.40000000000009</v>
      </c>
      <c r="H416" s="245">
        <v>306.30000000000007</v>
      </c>
      <c r="I416" s="245">
        <v>315.10000000000002</v>
      </c>
      <c r="J416" s="245">
        <v>327.25000000000006</v>
      </c>
      <c r="K416" s="244">
        <v>302.95</v>
      </c>
      <c r="L416" s="244">
        <v>282</v>
      </c>
      <c r="M416" s="244">
        <v>2.17049</v>
      </c>
      <c r="N416" s="1"/>
      <c r="O416" s="1"/>
    </row>
    <row r="417" spans="1:15" ht="12.75" customHeight="1">
      <c r="A417" s="30">
        <v>407</v>
      </c>
      <c r="B417" s="227" t="s">
        <v>189</v>
      </c>
      <c r="C417" s="244">
        <v>2833.8</v>
      </c>
      <c r="D417" s="245">
        <v>2842.9166666666665</v>
      </c>
      <c r="E417" s="245">
        <v>2806.8833333333332</v>
      </c>
      <c r="F417" s="245">
        <v>2779.9666666666667</v>
      </c>
      <c r="G417" s="245">
        <v>2743.9333333333334</v>
      </c>
      <c r="H417" s="245">
        <v>2869.833333333333</v>
      </c>
      <c r="I417" s="245">
        <v>2905.8666666666668</v>
      </c>
      <c r="J417" s="245">
        <v>2932.7833333333328</v>
      </c>
      <c r="K417" s="244">
        <v>2878.95</v>
      </c>
      <c r="L417" s="244">
        <v>2816</v>
      </c>
      <c r="M417" s="244">
        <v>5.1820000000000004</v>
      </c>
      <c r="N417" s="1"/>
      <c r="O417" s="1"/>
    </row>
    <row r="418" spans="1:15" ht="12.75" customHeight="1">
      <c r="A418" s="30">
        <v>408</v>
      </c>
      <c r="B418" s="227" t="s">
        <v>468</v>
      </c>
      <c r="C418" s="244">
        <v>555.6</v>
      </c>
      <c r="D418" s="245">
        <v>548.06666666666672</v>
      </c>
      <c r="E418" s="245">
        <v>534.33333333333348</v>
      </c>
      <c r="F418" s="245">
        <v>513.06666666666672</v>
      </c>
      <c r="G418" s="245">
        <v>499.33333333333348</v>
      </c>
      <c r="H418" s="245">
        <v>569.33333333333348</v>
      </c>
      <c r="I418" s="245">
        <v>583.06666666666683</v>
      </c>
      <c r="J418" s="245">
        <v>604.33333333333348</v>
      </c>
      <c r="K418" s="244">
        <v>561.79999999999995</v>
      </c>
      <c r="L418" s="244">
        <v>526.79999999999995</v>
      </c>
      <c r="M418" s="244">
        <v>1.06046</v>
      </c>
      <c r="N418" s="1"/>
      <c r="O418" s="1"/>
    </row>
    <row r="419" spans="1:15" ht="12.75" customHeight="1">
      <c r="A419" s="30">
        <v>409</v>
      </c>
      <c r="B419" s="227" t="s">
        <v>469</v>
      </c>
      <c r="C419" s="244">
        <v>4113</v>
      </c>
      <c r="D419" s="245">
        <v>4066.25</v>
      </c>
      <c r="E419" s="245">
        <v>4002.7</v>
      </c>
      <c r="F419" s="245">
        <v>3892.3999999999996</v>
      </c>
      <c r="G419" s="245">
        <v>3828.8499999999995</v>
      </c>
      <c r="H419" s="245">
        <v>4176.55</v>
      </c>
      <c r="I419" s="245">
        <v>4240.0999999999995</v>
      </c>
      <c r="J419" s="245">
        <v>4350.4000000000005</v>
      </c>
      <c r="K419" s="244">
        <v>4129.8</v>
      </c>
      <c r="L419" s="244">
        <v>3955.95</v>
      </c>
      <c r="M419" s="244">
        <v>0.20197000000000001</v>
      </c>
      <c r="N419" s="1"/>
      <c r="O419" s="1"/>
    </row>
    <row r="420" spans="1:15" ht="12.75" customHeight="1">
      <c r="A420" s="30">
        <v>410</v>
      </c>
      <c r="B420" s="227" t="s">
        <v>803</v>
      </c>
      <c r="C420" s="244">
        <v>410.7</v>
      </c>
      <c r="D420" s="245">
        <v>408.86666666666662</v>
      </c>
      <c r="E420" s="245">
        <v>399.88333333333321</v>
      </c>
      <c r="F420" s="245">
        <v>389.06666666666661</v>
      </c>
      <c r="G420" s="245">
        <v>380.0833333333332</v>
      </c>
      <c r="H420" s="245">
        <v>419.68333333333322</v>
      </c>
      <c r="I420" s="245">
        <v>428.66666666666669</v>
      </c>
      <c r="J420" s="245">
        <v>439.48333333333323</v>
      </c>
      <c r="K420" s="244">
        <v>417.85</v>
      </c>
      <c r="L420" s="244">
        <v>398.05</v>
      </c>
      <c r="M420" s="244">
        <v>12.172280000000001</v>
      </c>
      <c r="N420" s="1"/>
      <c r="O420" s="1"/>
    </row>
    <row r="421" spans="1:15" ht="12.75" customHeight="1">
      <c r="A421" s="30">
        <v>411</v>
      </c>
      <c r="B421" s="227" t="s">
        <v>470</v>
      </c>
      <c r="C421" s="244">
        <v>552.9</v>
      </c>
      <c r="D421" s="245">
        <v>547.63333333333333</v>
      </c>
      <c r="E421" s="245">
        <v>535.26666666666665</v>
      </c>
      <c r="F421" s="245">
        <v>517.63333333333333</v>
      </c>
      <c r="G421" s="245">
        <v>505.26666666666665</v>
      </c>
      <c r="H421" s="245">
        <v>565.26666666666665</v>
      </c>
      <c r="I421" s="245">
        <v>577.63333333333321</v>
      </c>
      <c r="J421" s="245">
        <v>595.26666666666665</v>
      </c>
      <c r="K421" s="244">
        <v>560</v>
      </c>
      <c r="L421" s="244">
        <v>530</v>
      </c>
      <c r="M421" s="244">
        <v>2.5857899999999998</v>
      </c>
      <c r="N421" s="1"/>
      <c r="O421" s="1"/>
    </row>
    <row r="422" spans="1:15" ht="12.75" customHeight="1">
      <c r="A422" s="30">
        <v>412</v>
      </c>
      <c r="B422" s="227" t="s">
        <v>836</v>
      </c>
      <c r="C422" s="244">
        <v>569.65</v>
      </c>
      <c r="D422" s="245">
        <v>569.31666666666672</v>
      </c>
      <c r="E422" s="245">
        <v>563.13333333333344</v>
      </c>
      <c r="F422" s="245">
        <v>556.61666666666667</v>
      </c>
      <c r="G422" s="245">
        <v>550.43333333333339</v>
      </c>
      <c r="H422" s="245">
        <v>575.83333333333348</v>
      </c>
      <c r="I422" s="245">
        <v>582.01666666666665</v>
      </c>
      <c r="J422" s="245">
        <v>588.53333333333353</v>
      </c>
      <c r="K422" s="244">
        <v>575.5</v>
      </c>
      <c r="L422" s="244">
        <v>562.79999999999995</v>
      </c>
      <c r="M422" s="244">
        <v>0.58540000000000003</v>
      </c>
      <c r="N422" s="1"/>
      <c r="O422" s="1"/>
    </row>
    <row r="423" spans="1:15" ht="12.75" customHeight="1">
      <c r="A423" s="30">
        <v>413</v>
      </c>
      <c r="B423" s="227" t="s">
        <v>187</v>
      </c>
      <c r="C423" s="244">
        <v>597.1</v>
      </c>
      <c r="D423" s="245">
        <v>589.83333333333337</v>
      </c>
      <c r="E423" s="245">
        <v>577.9666666666667</v>
      </c>
      <c r="F423" s="245">
        <v>558.83333333333337</v>
      </c>
      <c r="G423" s="245">
        <v>546.9666666666667</v>
      </c>
      <c r="H423" s="245">
        <v>608.9666666666667</v>
      </c>
      <c r="I423" s="245">
        <v>620.83333333333326</v>
      </c>
      <c r="J423" s="245">
        <v>639.9666666666667</v>
      </c>
      <c r="K423" s="244">
        <v>601.70000000000005</v>
      </c>
      <c r="L423" s="244">
        <v>570.70000000000005</v>
      </c>
      <c r="M423" s="244">
        <v>132.01587000000001</v>
      </c>
      <c r="N423" s="1"/>
      <c r="O423" s="1"/>
    </row>
    <row r="424" spans="1:15" ht="12.75" customHeight="1">
      <c r="A424" s="30">
        <v>414</v>
      </c>
      <c r="B424" s="227" t="s">
        <v>185</v>
      </c>
      <c r="C424" s="244">
        <v>76.650000000000006</v>
      </c>
      <c r="D424" s="245">
        <v>75.850000000000009</v>
      </c>
      <c r="E424" s="245">
        <v>74.550000000000011</v>
      </c>
      <c r="F424" s="245">
        <v>72.45</v>
      </c>
      <c r="G424" s="245">
        <v>71.150000000000006</v>
      </c>
      <c r="H424" s="245">
        <v>77.950000000000017</v>
      </c>
      <c r="I424" s="245">
        <v>79.25</v>
      </c>
      <c r="J424" s="245">
        <v>81.350000000000023</v>
      </c>
      <c r="K424" s="244">
        <v>77.150000000000006</v>
      </c>
      <c r="L424" s="244">
        <v>73.75</v>
      </c>
      <c r="M424" s="244">
        <v>140.27435</v>
      </c>
      <c r="N424" s="1"/>
      <c r="O424" s="1"/>
    </row>
    <row r="425" spans="1:15" ht="12.75" customHeight="1">
      <c r="A425" s="30">
        <v>415</v>
      </c>
      <c r="B425" s="227" t="s">
        <v>471</v>
      </c>
      <c r="C425" s="244">
        <v>263.14999999999998</v>
      </c>
      <c r="D425" s="245">
        <v>262.90000000000003</v>
      </c>
      <c r="E425" s="245">
        <v>259.30000000000007</v>
      </c>
      <c r="F425" s="245">
        <v>255.45000000000005</v>
      </c>
      <c r="G425" s="245">
        <v>251.85000000000008</v>
      </c>
      <c r="H425" s="245">
        <v>266.75000000000006</v>
      </c>
      <c r="I425" s="245">
        <v>270.35000000000008</v>
      </c>
      <c r="J425" s="245">
        <v>274.20000000000005</v>
      </c>
      <c r="K425" s="244">
        <v>266.5</v>
      </c>
      <c r="L425" s="244">
        <v>259.05</v>
      </c>
      <c r="M425" s="244">
        <v>2.8409399999999998</v>
      </c>
      <c r="N425" s="1"/>
      <c r="O425" s="1"/>
    </row>
    <row r="426" spans="1:15" ht="12.75" customHeight="1">
      <c r="A426" s="30">
        <v>416</v>
      </c>
      <c r="B426" s="227" t="s">
        <v>472</v>
      </c>
      <c r="C426" s="244">
        <v>166.75</v>
      </c>
      <c r="D426" s="245">
        <v>164.36666666666667</v>
      </c>
      <c r="E426" s="245">
        <v>161.38333333333335</v>
      </c>
      <c r="F426" s="245">
        <v>156.01666666666668</v>
      </c>
      <c r="G426" s="245">
        <v>153.03333333333336</v>
      </c>
      <c r="H426" s="245">
        <v>169.73333333333335</v>
      </c>
      <c r="I426" s="245">
        <v>172.7166666666667</v>
      </c>
      <c r="J426" s="245">
        <v>178.08333333333334</v>
      </c>
      <c r="K426" s="244">
        <v>167.35</v>
      </c>
      <c r="L426" s="244">
        <v>159</v>
      </c>
      <c r="M426" s="244">
        <v>6.9473799999999999</v>
      </c>
      <c r="N426" s="1"/>
      <c r="O426" s="1"/>
    </row>
    <row r="427" spans="1:15" ht="12.75" customHeight="1">
      <c r="A427" s="30">
        <v>417</v>
      </c>
      <c r="B427" s="227" t="s">
        <v>473</v>
      </c>
      <c r="C427" s="244">
        <v>381.8</v>
      </c>
      <c r="D427" s="245">
        <v>377.45</v>
      </c>
      <c r="E427" s="245">
        <v>370.95</v>
      </c>
      <c r="F427" s="245">
        <v>360.1</v>
      </c>
      <c r="G427" s="245">
        <v>353.6</v>
      </c>
      <c r="H427" s="245">
        <v>388.29999999999995</v>
      </c>
      <c r="I427" s="245">
        <v>394.79999999999995</v>
      </c>
      <c r="J427" s="245">
        <v>405.64999999999992</v>
      </c>
      <c r="K427" s="244">
        <v>383.95</v>
      </c>
      <c r="L427" s="244">
        <v>366.6</v>
      </c>
      <c r="M427" s="244">
        <v>0.73778999999999995</v>
      </c>
      <c r="N427" s="1"/>
      <c r="O427" s="1"/>
    </row>
    <row r="428" spans="1:15" ht="12.75" customHeight="1">
      <c r="A428" s="30">
        <v>418</v>
      </c>
      <c r="B428" s="227" t="s">
        <v>474</v>
      </c>
      <c r="C428" s="244">
        <v>467.95</v>
      </c>
      <c r="D428" s="245">
        <v>465.15000000000003</v>
      </c>
      <c r="E428" s="245">
        <v>456.80000000000007</v>
      </c>
      <c r="F428" s="245">
        <v>445.65000000000003</v>
      </c>
      <c r="G428" s="245">
        <v>437.30000000000007</v>
      </c>
      <c r="H428" s="245">
        <v>476.30000000000007</v>
      </c>
      <c r="I428" s="245">
        <v>484.65000000000009</v>
      </c>
      <c r="J428" s="245">
        <v>495.80000000000007</v>
      </c>
      <c r="K428" s="244">
        <v>473.5</v>
      </c>
      <c r="L428" s="244">
        <v>454</v>
      </c>
      <c r="M428" s="244">
        <v>1.0055499999999999</v>
      </c>
      <c r="N428" s="1"/>
      <c r="O428" s="1"/>
    </row>
    <row r="429" spans="1:15" ht="12.75" customHeight="1">
      <c r="A429" s="30">
        <v>419</v>
      </c>
      <c r="B429" s="227" t="s">
        <v>475</v>
      </c>
      <c r="C429" s="244">
        <v>213.8</v>
      </c>
      <c r="D429" s="245">
        <v>210.85</v>
      </c>
      <c r="E429" s="245">
        <v>206.7</v>
      </c>
      <c r="F429" s="245">
        <v>199.6</v>
      </c>
      <c r="G429" s="245">
        <v>195.45</v>
      </c>
      <c r="H429" s="245">
        <v>217.95</v>
      </c>
      <c r="I429" s="245">
        <v>222.10000000000002</v>
      </c>
      <c r="J429" s="245">
        <v>229.2</v>
      </c>
      <c r="K429" s="244">
        <v>215</v>
      </c>
      <c r="L429" s="244">
        <v>203.75</v>
      </c>
      <c r="M429" s="244">
        <v>3.2215500000000001</v>
      </c>
      <c r="N429" s="1"/>
      <c r="O429" s="1"/>
    </row>
    <row r="430" spans="1:15" ht="12.75" customHeight="1">
      <c r="A430" s="30">
        <v>420</v>
      </c>
      <c r="B430" s="227" t="s">
        <v>192</v>
      </c>
      <c r="C430" s="244">
        <v>1000.05</v>
      </c>
      <c r="D430" s="245">
        <v>1000.1833333333334</v>
      </c>
      <c r="E430" s="245">
        <v>988.56666666666683</v>
      </c>
      <c r="F430" s="245">
        <v>977.08333333333348</v>
      </c>
      <c r="G430" s="245">
        <v>965.46666666666692</v>
      </c>
      <c r="H430" s="245">
        <v>1011.6666666666667</v>
      </c>
      <c r="I430" s="245">
        <v>1023.2833333333333</v>
      </c>
      <c r="J430" s="245">
        <v>1034.7666666666667</v>
      </c>
      <c r="K430" s="244">
        <v>1011.8</v>
      </c>
      <c r="L430" s="244">
        <v>988.7</v>
      </c>
      <c r="M430" s="244">
        <v>23.073740000000001</v>
      </c>
      <c r="N430" s="1"/>
      <c r="O430" s="1"/>
    </row>
    <row r="431" spans="1:15" ht="12.75" customHeight="1">
      <c r="A431" s="30">
        <v>421</v>
      </c>
      <c r="B431" s="227" t="s">
        <v>193</v>
      </c>
      <c r="C431" s="244">
        <v>494.05</v>
      </c>
      <c r="D431" s="245">
        <v>491.05</v>
      </c>
      <c r="E431" s="245">
        <v>483.5</v>
      </c>
      <c r="F431" s="245">
        <v>472.95</v>
      </c>
      <c r="G431" s="245">
        <v>465.4</v>
      </c>
      <c r="H431" s="245">
        <v>501.6</v>
      </c>
      <c r="I431" s="245">
        <v>509.15000000000009</v>
      </c>
      <c r="J431" s="245">
        <v>519.70000000000005</v>
      </c>
      <c r="K431" s="244">
        <v>498.6</v>
      </c>
      <c r="L431" s="244">
        <v>480.5</v>
      </c>
      <c r="M431" s="244">
        <v>3.9319600000000001</v>
      </c>
      <c r="N431" s="1"/>
      <c r="O431" s="1"/>
    </row>
    <row r="432" spans="1:15" ht="12.75" customHeight="1">
      <c r="A432" s="30">
        <v>422</v>
      </c>
      <c r="B432" s="227" t="s">
        <v>476</v>
      </c>
      <c r="C432" s="244">
        <v>2298.9</v>
      </c>
      <c r="D432" s="245">
        <v>2297.4833333333336</v>
      </c>
      <c r="E432" s="245">
        <v>2269.416666666667</v>
      </c>
      <c r="F432" s="245">
        <v>2239.9333333333334</v>
      </c>
      <c r="G432" s="245">
        <v>2211.8666666666668</v>
      </c>
      <c r="H432" s="245">
        <v>2326.9666666666672</v>
      </c>
      <c r="I432" s="245">
        <v>2355.0333333333338</v>
      </c>
      <c r="J432" s="245">
        <v>2384.5166666666673</v>
      </c>
      <c r="K432" s="244">
        <v>2325.5500000000002</v>
      </c>
      <c r="L432" s="244">
        <v>2268</v>
      </c>
      <c r="M432" s="244">
        <v>9.8309999999999995E-2</v>
      </c>
      <c r="N432" s="1"/>
      <c r="O432" s="1"/>
    </row>
    <row r="433" spans="1:15" ht="12.75" customHeight="1">
      <c r="A433" s="30">
        <v>423</v>
      </c>
      <c r="B433" s="227" t="s">
        <v>477</v>
      </c>
      <c r="C433" s="244">
        <v>926.65</v>
      </c>
      <c r="D433" s="245">
        <v>924.9</v>
      </c>
      <c r="E433" s="245">
        <v>911.8</v>
      </c>
      <c r="F433" s="245">
        <v>896.94999999999993</v>
      </c>
      <c r="G433" s="245">
        <v>883.84999999999991</v>
      </c>
      <c r="H433" s="245">
        <v>939.75</v>
      </c>
      <c r="I433" s="245">
        <v>952.85000000000014</v>
      </c>
      <c r="J433" s="245">
        <v>967.7</v>
      </c>
      <c r="K433" s="244">
        <v>938</v>
      </c>
      <c r="L433" s="244">
        <v>910.05</v>
      </c>
      <c r="M433" s="244">
        <v>0.39012999999999998</v>
      </c>
      <c r="N433" s="1"/>
      <c r="O433" s="1"/>
    </row>
    <row r="434" spans="1:15" ht="12.75" customHeight="1">
      <c r="A434" s="30">
        <v>424</v>
      </c>
      <c r="B434" s="227" t="s">
        <v>478</v>
      </c>
      <c r="C434" s="244">
        <v>339.7</v>
      </c>
      <c r="D434" s="245">
        <v>338.53333333333336</v>
      </c>
      <c r="E434" s="245">
        <v>331.06666666666672</v>
      </c>
      <c r="F434" s="245">
        <v>322.43333333333334</v>
      </c>
      <c r="G434" s="245">
        <v>314.9666666666667</v>
      </c>
      <c r="H434" s="245">
        <v>347.16666666666674</v>
      </c>
      <c r="I434" s="245">
        <v>354.63333333333333</v>
      </c>
      <c r="J434" s="245">
        <v>363.26666666666677</v>
      </c>
      <c r="K434" s="244">
        <v>346</v>
      </c>
      <c r="L434" s="244">
        <v>329.9</v>
      </c>
      <c r="M434" s="244">
        <v>1.52206</v>
      </c>
      <c r="N434" s="1"/>
      <c r="O434" s="1"/>
    </row>
    <row r="435" spans="1:15" ht="12.75" customHeight="1">
      <c r="A435" s="30">
        <v>425</v>
      </c>
      <c r="B435" s="227" t="s">
        <v>479</v>
      </c>
      <c r="C435" s="244">
        <v>326.35000000000002</v>
      </c>
      <c r="D435" s="245">
        <v>326.90000000000003</v>
      </c>
      <c r="E435" s="245">
        <v>323.05000000000007</v>
      </c>
      <c r="F435" s="245">
        <v>319.75000000000006</v>
      </c>
      <c r="G435" s="245">
        <v>315.90000000000009</v>
      </c>
      <c r="H435" s="245">
        <v>330.20000000000005</v>
      </c>
      <c r="I435" s="245">
        <v>334.05000000000007</v>
      </c>
      <c r="J435" s="245">
        <v>337.35</v>
      </c>
      <c r="K435" s="244">
        <v>330.75</v>
      </c>
      <c r="L435" s="244">
        <v>323.60000000000002</v>
      </c>
      <c r="M435" s="244">
        <v>4.0948200000000003</v>
      </c>
      <c r="N435" s="1"/>
      <c r="O435" s="1"/>
    </row>
    <row r="436" spans="1:15" ht="12.75" customHeight="1">
      <c r="A436" s="30">
        <v>426</v>
      </c>
      <c r="B436" s="227" t="s">
        <v>480</v>
      </c>
      <c r="C436" s="244">
        <v>2448.65</v>
      </c>
      <c r="D436" s="245">
        <v>2410.7666666666664</v>
      </c>
      <c r="E436" s="245">
        <v>2327.0333333333328</v>
      </c>
      <c r="F436" s="245">
        <v>2205.4166666666665</v>
      </c>
      <c r="G436" s="245">
        <v>2121.6833333333329</v>
      </c>
      <c r="H436" s="245">
        <v>2532.3833333333328</v>
      </c>
      <c r="I436" s="245">
        <v>2616.1166666666663</v>
      </c>
      <c r="J436" s="245">
        <v>2737.7333333333327</v>
      </c>
      <c r="K436" s="244">
        <v>2494.5</v>
      </c>
      <c r="L436" s="244">
        <v>2289.15</v>
      </c>
      <c r="M436" s="244">
        <v>0.77747999999999995</v>
      </c>
      <c r="N436" s="1"/>
      <c r="O436" s="1"/>
    </row>
    <row r="437" spans="1:15" ht="12.75" customHeight="1">
      <c r="A437" s="30">
        <v>427</v>
      </c>
      <c r="B437" s="227" t="s">
        <v>481</v>
      </c>
      <c r="C437" s="244">
        <v>472.4</v>
      </c>
      <c r="D437" s="245">
        <v>487.5</v>
      </c>
      <c r="E437" s="245">
        <v>455</v>
      </c>
      <c r="F437" s="245">
        <v>437.6</v>
      </c>
      <c r="G437" s="245">
        <v>405.1</v>
      </c>
      <c r="H437" s="245">
        <v>504.9</v>
      </c>
      <c r="I437" s="245">
        <v>537.4</v>
      </c>
      <c r="J437" s="245">
        <v>554.79999999999995</v>
      </c>
      <c r="K437" s="244">
        <v>520</v>
      </c>
      <c r="L437" s="244">
        <v>470.1</v>
      </c>
      <c r="M437" s="244">
        <v>27.59731</v>
      </c>
      <c r="N437" s="1"/>
      <c r="O437" s="1"/>
    </row>
    <row r="438" spans="1:15" ht="12.75" customHeight="1">
      <c r="A438" s="30">
        <v>428</v>
      </c>
      <c r="B438" s="227" t="s">
        <v>482</v>
      </c>
      <c r="C438" s="244">
        <v>9.8000000000000007</v>
      </c>
      <c r="D438" s="245">
        <v>9.6</v>
      </c>
      <c r="E438" s="245">
        <v>9.1999999999999993</v>
      </c>
      <c r="F438" s="245">
        <v>8.6</v>
      </c>
      <c r="G438" s="245">
        <v>8.1999999999999993</v>
      </c>
      <c r="H438" s="245">
        <v>10.199999999999999</v>
      </c>
      <c r="I438" s="245">
        <v>10.600000000000001</v>
      </c>
      <c r="J438" s="245">
        <v>11.2</v>
      </c>
      <c r="K438" s="244">
        <v>10</v>
      </c>
      <c r="L438" s="244">
        <v>9</v>
      </c>
      <c r="M438" s="244">
        <v>2704.4470200000001</v>
      </c>
      <c r="N438" s="1"/>
      <c r="O438" s="1"/>
    </row>
    <row r="439" spans="1:15" ht="12.75" customHeight="1">
      <c r="A439" s="30">
        <v>429</v>
      </c>
      <c r="B439" s="227" t="s">
        <v>870</v>
      </c>
      <c r="C439" s="244">
        <v>286.64999999999998</v>
      </c>
      <c r="D439" s="245">
        <v>283.86666666666662</v>
      </c>
      <c r="E439" s="245">
        <v>277.53333333333325</v>
      </c>
      <c r="F439" s="245">
        <v>268.41666666666663</v>
      </c>
      <c r="G439" s="245">
        <v>262.08333333333326</v>
      </c>
      <c r="H439" s="245">
        <v>292.98333333333323</v>
      </c>
      <c r="I439" s="245">
        <v>299.31666666666661</v>
      </c>
      <c r="J439" s="245">
        <v>308.43333333333322</v>
      </c>
      <c r="K439" s="244">
        <v>290.2</v>
      </c>
      <c r="L439" s="244">
        <v>274.75</v>
      </c>
      <c r="M439" s="244">
        <v>3.8196500000000002</v>
      </c>
      <c r="N439" s="1"/>
      <c r="O439" s="1"/>
    </row>
    <row r="440" spans="1:15" ht="12.75" customHeight="1">
      <c r="A440" s="30">
        <v>430</v>
      </c>
      <c r="B440" s="227" t="s">
        <v>483</v>
      </c>
      <c r="C440" s="244">
        <v>894.75</v>
      </c>
      <c r="D440" s="245">
        <v>896.13333333333333</v>
      </c>
      <c r="E440" s="245">
        <v>882.7166666666667</v>
      </c>
      <c r="F440" s="245">
        <v>870.68333333333339</v>
      </c>
      <c r="G440" s="245">
        <v>857.26666666666677</v>
      </c>
      <c r="H440" s="245">
        <v>908.16666666666663</v>
      </c>
      <c r="I440" s="245">
        <v>921.58333333333337</v>
      </c>
      <c r="J440" s="245">
        <v>933.61666666666656</v>
      </c>
      <c r="K440" s="244">
        <v>909.55</v>
      </c>
      <c r="L440" s="244">
        <v>884.1</v>
      </c>
      <c r="M440" s="244">
        <v>0.30438999999999999</v>
      </c>
      <c r="N440" s="1"/>
      <c r="O440" s="1"/>
    </row>
    <row r="441" spans="1:15" ht="12.75" customHeight="1">
      <c r="A441" s="30">
        <v>431</v>
      </c>
      <c r="B441" s="227" t="s">
        <v>274</v>
      </c>
      <c r="C441" s="244">
        <v>574.95000000000005</v>
      </c>
      <c r="D441" s="245">
        <v>575.85</v>
      </c>
      <c r="E441" s="245">
        <v>570.1</v>
      </c>
      <c r="F441" s="245">
        <v>565.25</v>
      </c>
      <c r="G441" s="245">
        <v>559.5</v>
      </c>
      <c r="H441" s="245">
        <v>580.70000000000005</v>
      </c>
      <c r="I441" s="245">
        <v>586.45000000000005</v>
      </c>
      <c r="J441" s="245">
        <v>591.30000000000007</v>
      </c>
      <c r="K441" s="244">
        <v>581.6</v>
      </c>
      <c r="L441" s="244">
        <v>571</v>
      </c>
      <c r="M441" s="244">
        <v>1.3861699999999999</v>
      </c>
      <c r="N441" s="1"/>
      <c r="O441" s="1"/>
    </row>
    <row r="442" spans="1:15" ht="12.75" customHeight="1">
      <c r="A442" s="30">
        <v>432</v>
      </c>
      <c r="B442" s="227" t="s">
        <v>484</v>
      </c>
      <c r="C442" s="244">
        <v>1757</v>
      </c>
      <c r="D442" s="245">
        <v>1752</v>
      </c>
      <c r="E442" s="245">
        <v>1730</v>
      </c>
      <c r="F442" s="245">
        <v>1703</v>
      </c>
      <c r="G442" s="245">
        <v>1681</v>
      </c>
      <c r="H442" s="245">
        <v>1779</v>
      </c>
      <c r="I442" s="245">
        <v>1801</v>
      </c>
      <c r="J442" s="245">
        <v>1828</v>
      </c>
      <c r="K442" s="244">
        <v>1774</v>
      </c>
      <c r="L442" s="244">
        <v>1725</v>
      </c>
      <c r="M442" s="244">
        <v>0.21145</v>
      </c>
      <c r="N442" s="1"/>
      <c r="O442" s="1"/>
    </row>
    <row r="443" spans="1:15" ht="12.75" customHeight="1">
      <c r="A443" s="30">
        <v>433</v>
      </c>
      <c r="B443" s="227" t="s">
        <v>485</v>
      </c>
      <c r="C443" s="244">
        <v>534.70000000000005</v>
      </c>
      <c r="D443" s="245">
        <v>541.21666666666658</v>
      </c>
      <c r="E443" s="245">
        <v>525.53333333333319</v>
      </c>
      <c r="F443" s="245">
        <v>516.36666666666656</v>
      </c>
      <c r="G443" s="245">
        <v>500.68333333333317</v>
      </c>
      <c r="H443" s="245">
        <v>550.38333333333321</v>
      </c>
      <c r="I443" s="245">
        <v>566.06666666666661</v>
      </c>
      <c r="J443" s="245">
        <v>575.23333333333323</v>
      </c>
      <c r="K443" s="244">
        <v>556.9</v>
      </c>
      <c r="L443" s="244">
        <v>532.04999999999995</v>
      </c>
      <c r="M443" s="244">
        <v>0.40316999999999997</v>
      </c>
      <c r="N443" s="1"/>
      <c r="O443" s="1"/>
    </row>
    <row r="444" spans="1:15" ht="12.75" customHeight="1">
      <c r="A444" s="30">
        <v>434</v>
      </c>
      <c r="B444" s="227" t="s">
        <v>486</v>
      </c>
      <c r="C444" s="244">
        <v>767</v>
      </c>
      <c r="D444" s="245">
        <v>773.5333333333333</v>
      </c>
      <c r="E444" s="245">
        <v>748.06666666666661</v>
      </c>
      <c r="F444" s="245">
        <v>729.13333333333333</v>
      </c>
      <c r="G444" s="245">
        <v>703.66666666666663</v>
      </c>
      <c r="H444" s="245">
        <v>792.46666666666658</v>
      </c>
      <c r="I444" s="245">
        <v>817.93333333333328</v>
      </c>
      <c r="J444" s="245">
        <v>836.86666666666656</v>
      </c>
      <c r="K444" s="244">
        <v>799</v>
      </c>
      <c r="L444" s="244">
        <v>754.6</v>
      </c>
      <c r="M444" s="244">
        <v>0.79183000000000003</v>
      </c>
      <c r="N444" s="1"/>
      <c r="O444" s="1"/>
    </row>
    <row r="445" spans="1:15" ht="12.75" customHeight="1">
      <c r="A445" s="30">
        <v>435</v>
      </c>
      <c r="B445" s="227" t="s">
        <v>487</v>
      </c>
      <c r="C445" s="244">
        <v>36.200000000000003</v>
      </c>
      <c r="D445" s="245">
        <v>35.6</v>
      </c>
      <c r="E445" s="245">
        <v>34.900000000000006</v>
      </c>
      <c r="F445" s="245">
        <v>33.6</v>
      </c>
      <c r="G445" s="245">
        <v>32.900000000000006</v>
      </c>
      <c r="H445" s="245">
        <v>36.900000000000006</v>
      </c>
      <c r="I445" s="245">
        <v>37.600000000000009</v>
      </c>
      <c r="J445" s="245">
        <v>38.900000000000006</v>
      </c>
      <c r="K445" s="244">
        <v>36.299999999999997</v>
      </c>
      <c r="L445" s="244">
        <v>34.299999999999997</v>
      </c>
      <c r="M445" s="244">
        <v>70.911150000000006</v>
      </c>
      <c r="N445" s="1"/>
      <c r="O445" s="1"/>
    </row>
    <row r="446" spans="1:15" ht="12.75" customHeight="1">
      <c r="A446" s="30">
        <v>436</v>
      </c>
      <c r="B446" s="227" t="s">
        <v>205</v>
      </c>
      <c r="C446" s="244">
        <v>1015.55</v>
      </c>
      <c r="D446" s="245">
        <v>1012.1999999999999</v>
      </c>
      <c r="E446" s="245">
        <v>1001.2499999999999</v>
      </c>
      <c r="F446" s="245">
        <v>986.94999999999993</v>
      </c>
      <c r="G446" s="245">
        <v>975.99999999999989</v>
      </c>
      <c r="H446" s="245">
        <v>1026.5</v>
      </c>
      <c r="I446" s="245">
        <v>1037.4499999999998</v>
      </c>
      <c r="J446" s="245">
        <v>1051.75</v>
      </c>
      <c r="K446" s="244">
        <v>1023.15</v>
      </c>
      <c r="L446" s="244">
        <v>997.9</v>
      </c>
      <c r="M446" s="244">
        <v>10.434100000000001</v>
      </c>
      <c r="N446" s="1"/>
      <c r="O446" s="1"/>
    </row>
    <row r="447" spans="1:15" ht="12.75" customHeight="1">
      <c r="A447" s="30">
        <v>437</v>
      </c>
      <c r="B447" s="227" t="s">
        <v>488</v>
      </c>
      <c r="C447" s="244">
        <v>686.35</v>
      </c>
      <c r="D447" s="245">
        <v>680.7</v>
      </c>
      <c r="E447" s="245">
        <v>663.2</v>
      </c>
      <c r="F447" s="245">
        <v>640.04999999999995</v>
      </c>
      <c r="G447" s="245">
        <v>622.54999999999995</v>
      </c>
      <c r="H447" s="245">
        <v>703.85000000000014</v>
      </c>
      <c r="I447" s="245">
        <v>721.35000000000014</v>
      </c>
      <c r="J447" s="245">
        <v>744.50000000000023</v>
      </c>
      <c r="K447" s="244">
        <v>698.2</v>
      </c>
      <c r="L447" s="244">
        <v>657.55</v>
      </c>
      <c r="M447" s="244">
        <v>2.6412800000000001</v>
      </c>
      <c r="N447" s="1"/>
      <c r="O447" s="1"/>
    </row>
    <row r="448" spans="1:15" ht="12.75" customHeight="1">
      <c r="A448" s="30">
        <v>438</v>
      </c>
      <c r="B448" s="227" t="s">
        <v>194</v>
      </c>
      <c r="C448" s="244">
        <v>906.8</v>
      </c>
      <c r="D448" s="245">
        <v>899.91666666666663</v>
      </c>
      <c r="E448" s="245">
        <v>883.68333333333328</v>
      </c>
      <c r="F448" s="245">
        <v>860.56666666666661</v>
      </c>
      <c r="G448" s="245">
        <v>844.33333333333326</v>
      </c>
      <c r="H448" s="245">
        <v>923.0333333333333</v>
      </c>
      <c r="I448" s="245">
        <v>939.26666666666665</v>
      </c>
      <c r="J448" s="245">
        <v>962.38333333333333</v>
      </c>
      <c r="K448" s="244">
        <v>916.15</v>
      </c>
      <c r="L448" s="244">
        <v>876.8</v>
      </c>
      <c r="M448" s="244">
        <v>8.3699200000000005</v>
      </c>
      <c r="N448" s="1"/>
      <c r="O448" s="1"/>
    </row>
    <row r="449" spans="1:15" ht="12.75" customHeight="1">
      <c r="A449" s="30">
        <v>439</v>
      </c>
      <c r="B449" s="227" t="s">
        <v>489</v>
      </c>
      <c r="C449" s="244">
        <v>217.95</v>
      </c>
      <c r="D449" s="245">
        <v>217.28333333333333</v>
      </c>
      <c r="E449" s="245">
        <v>215.26666666666665</v>
      </c>
      <c r="F449" s="245">
        <v>212.58333333333331</v>
      </c>
      <c r="G449" s="245">
        <v>210.56666666666663</v>
      </c>
      <c r="H449" s="245">
        <v>219.96666666666667</v>
      </c>
      <c r="I449" s="245">
        <v>221.98333333333338</v>
      </c>
      <c r="J449" s="245">
        <v>224.66666666666669</v>
      </c>
      <c r="K449" s="244">
        <v>219.3</v>
      </c>
      <c r="L449" s="244">
        <v>214.6</v>
      </c>
      <c r="M449" s="244">
        <v>5.3400400000000001</v>
      </c>
      <c r="N449" s="1"/>
      <c r="O449" s="1"/>
    </row>
    <row r="450" spans="1:15" ht="12.75" customHeight="1">
      <c r="A450" s="30">
        <v>440</v>
      </c>
      <c r="B450" s="227" t="s">
        <v>490</v>
      </c>
      <c r="C450" s="244">
        <v>1244.3</v>
      </c>
      <c r="D450" s="245">
        <v>1234.1499999999999</v>
      </c>
      <c r="E450" s="245">
        <v>1217.3999999999996</v>
      </c>
      <c r="F450" s="245">
        <v>1190.4999999999998</v>
      </c>
      <c r="G450" s="245">
        <v>1173.7499999999995</v>
      </c>
      <c r="H450" s="245">
        <v>1261.0499999999997</v>
      </c>
      <c r="I450" s="245">
        <v>1277.8000000000002</v>
      </c>
      <c r="J450" s="245">
        <v>1304.6999999999998</v>
      </c>
      <c r="K450" s="244">
        <v>1250.9000000000001</v>
      </c>
      <c r="L450" s="244">
        <v>1207.25</v>
      </c>
      <c r="M450" s="244">
        <v>4.2403899999999997</v>
      </c>
      <c r="N450" s="1"/>
      <c r="O450" s="1"/>
    </row>
    <row r="451" spans="1:15" ht="12.75" customHeight="1">
      <c r="A451" s="30">
        <v>441</v>
      </c>
      <c r="B451" s="227" t="s">
        <v>199</v>
      </c>
      <c r="C451" s="244">
        <v>3252.9</v>
      </c>
      <c r="D451" s="245">
        <v>3249.9833333333336</v>
      </c>
      <c r="E451" s="245">
        <v>3227.9666666666672</v>
      </c>
      <c r="F451" s="245">
        <v>3203.0333333333338</v>
      </c>
      <c r="G451" s="245">
        <v>3181.0166666666673</v>
      </c>
      <c r="H451" s="245">
        <v>3274.916666666667</v>
      </c>
      <c r="I451" s="245">
        <v>3296.9333333333334</v>
      </c>
      <c r="J451" s="245">
        <v>3321.8666666666668</v>
      </c>
      <c r="K451" s="244">
        <v>3272</v>
      </c>
      <c r="L451" s="244">
        <v>3225.05</v>
      </c>
      <c r="M451" s="244">
        <v>8.7015700000000002</v>
      </c>
      <c r="N451" s="1"/>
      <c r="O451" s="1"/>
    </row>
    <row r="452" spans="1:15" ht="12.75" customHeight="1">
      <c r="A452" s="30">
        <v>442</v>
      </c>
      <c r="B452" s="227" t="s">
        <v>195</v>
      </c>
      <c r="C452" s="244">
        <v>775.3</v>
      </c>
      <c r="D452" s="245">
        <v>777.33333333333337</v>
      </c>
      <c r="E452" s="245">
        <v>770.9666666666667</v>
      </c>
      <c r="F452" s="245">
        <v>766.63333333333333</v>
      </c>
      <c r="G452" s="245">
        <v>760.26666666666665</v>
      </c>
      <c r="H452" s="245">
        <v>781.66666666666674</v>
      </c>
      <c r="I452" s="245">
        <v>788.0333333333333</v>
      </c>
      <c r="J452" s="245">
        <v>792.36666666666679</v>
      </c>
      <c r="K452" s="244">
        <v>783.7</v>
      </c>
      <c r="L452" s="244">
        <v>773</v>
      </c>
      <c r="M452" s="244">
        <v>10.14226</v>
      </c>
      <c r="N452" s="1"/>
      <c r="O452" s="1"/>
    </row>
    <row r="453" spans="1:15" ht="12.75" customHeight="1">
      <c r="A453" s="30">
        <v>443</v>
      </c>
      <c r="B453" s="227" t="s">
        <v>275</v>
      </c>
      <c r="C453" s="244">
        <v>6252.65</v>
      </c>
      <c r="D453" s="245">
        <v>6083.9000000000005</v>
      </c>
      <c r="E453" s="245">
        <v>5877.8000000000011</v>
      </c>
      <c r="F453" s="245">
        <v>5502.9500000000007</v>
      </c>
      <c r="G453" s="245">
        <v>5296.8500000000013</v>
      </c>
      <c r="H453" s="245">
        <v>6458.7500000000009</v>
      </c>
      <c r="I453" s="245">
        <v>6664.8500000000013</v>
      </c>
      <c r="J453" s="245">
        <v>7039.7000000000007</v>
      </c>
      <c r="K453" s="244">
        <v>6290</v>
      </c>
      <c r="L453" s="244">
        <v>5709.05</v>
      </c>
      <c r="M453" s="244">
        <v>6.1986600000000003</v>
      </c>
      <c r="N453" s="1"/>
      <c r="O453" s="1"/>
    </row>
    <row r="454" spans="1:15" ht="12.75" customHeight="1">
      <c r="A454" s="30">
        <v>444</v>
      </c>
      <c r="B454" s="227" t="s">
        <v>837</v>
      </c>
      <c r="C454" s="244">
        <v>2011.6</v>
      </c>
      <c r="D454" s="245">
        <v>1990.2</v>
      </c>
      <c r="E454" s="245">
        <v>1942.45</v>
      </c>
      <c r="F454" s="245">
        <v>1873.3</v>
      </c>
      <c r="G454" s="245">
        <v>1825.55</v>
      </c>
      <c r="H454" s="245">
        <v>2059.3500000000004</v>
      </c>
      <c r="I454" s="245">
        <v>2107.1000000000004</v>
      </c>
      <c r="J454" s="245">
        <v>2176.25</v>
      </c>
      <c r="K454" s="244">
        <v>2037.95</v>
      </c>
      <c r="L454" s="244">
        <v>1921.05</v>
      </c>
      <c r="M454" s="244">
        <v>0.46272999999999997</v>
      </c>
      <c r="N454" s="1"/>
      <c r="O454" s="1"/>
    </row>
    <row r="455" spans="1:15" ht="12.75" customHeight="1">
      <c r="A455" s="30">
        <v>445</v>
      </c>
      <c r="B455" s="227" t="s">
        <v>491</v>
      </c>
      <c r="C455" s="244">
        <v>201.8</v>
      </c>
      <c r="D455" s="245">
        <v>199.43333333333331</v>
      </c>
      <c r="E455" s="245">
        <v>194.36666666666662</v>
      </c>
      <c r="F455" s="245">
        <v>186.93333333333331</v>
      </c>
      <c r="G455" s="245">
        <v>181.86666666666662</v>
      </c>
      <c r="H455" s="245">
        <v>206.86666666666662</v>
      </c>
      <c r="I455" s="245">
        <v>211.93333333333328</v>
      </c>
      <c r="J455" s="245">
        <v>219.36666666666662</v>
      </c>
      <c r="K455" s="244">
        <v>204.5</v>
      </c>
      <c r="L455" s="244">
        <v>192</v>
      </c>
      <c r="M455" s="244">
        <v>20.63599</v>
      </c>
      <c r="N455" s="1"/>
      <c r="O455" s="1"/>
    </row>
    <row r="456" spans="1:15" ht="12.75" customHeight="1">
      <c r="A456" s="30">
        <v>446</v>
      </c>
      <c r="B456" s="227" t="s">
        <v>196</v>
      </c>
      <c r="C456" s="244">
        <v>384.8</v>
      </c>
      <c r="D456" s="245">
        <v>383.56666666666666</v>
      </c>
      <c r="E456" s="245">
        <v>376.43333333333334</v>
      </c>
      <c r="F456" s="245">
        <v>368.06666666666666</v>
      </c>
      <c r="G456" s="245">
        <v>360.93333333333334</v>
      </c>
      <c r="H456" s="245">
        <v>391.93333333333334</v>
      </c>
      <c r="I456" s="245">
        <v>399.06666666666666</v>
      </c>
      <c r="J456" s="245">
        <v>407.43333333333334</v>
      </c>
      <c r="K456" s="244">
        <v>390.7</v>
      </c>
      <c r="L456" s="244">
        <v>375.2</v>
      </c>
      <c r="M456" s="244">
        <v>169.79025999999999</v>
      </c>
      <c r="N456" s="1"/>
      <c r="O456" s="1"/>
    </row>
    <row r="457" spans="1:15" ht="12.75" customHeight="1">
      <c r="A457" s="30">
        <v>447</v>
      </c>
      <c r="B457" s="227" t="s">
        <v>197</v>
      </c>
      <c r="C457" s="244">
        <v>203.15</v>
      </c>
      <c r="D457" s="245">
        <v>200.79999999999998</v>
      </c>
      <c r="E457" s="245">
        <v>196.94999999999996</v>
      </c>
      <c r="F457" s="245">
        <v>190.74999999999997</v>
      </c>
      <c r="G457" s="245">
        <v>186.89999999999995</v>
      </c>
      <c r="H457" s="245">
        <v>206.99999999999997</v>
      </c>
      <c r="I457" s="245">
        <v>210.85</v>
      </c>
      <c r="J457" s="245">
        <v>217.04999999999998</v>
      </c>
      <c r="K457" s="244">
        <v>204.65</v>
      </c>
      <c r="L457" s="244">
        <v>194.6</v>
      </c>
      <c r="M457" s="244">
        <v>182.03352000000001</v>
      </c>
      <c r="N457" s="1"/>
      <c r="O457" s="1"/>
    </row>
    <row r="458" spans="1:15" ht="12.75" customHeight="1">
      <c r="A458" s="30">
        <v>448</v>
      </c>
      <c r="B458" s="227" t="s">
        <v>198</v>
      </c>
      <c r="C458" s="244">
        <v>105</v>
      </c>
      <c r="D458" s="245">
        <v>104.06666666666668</v>
      </c>
      <c r="E458" s="245">
        <v>102.58333333333336</v>
      </c>
      <c r="F458" s="245">
        <v>100.16666666666669</v>
      </c>
      <c r="G458" s="245">
        <v>98.683333333333366</v>
      </c>
      <c r="H458" s="245">
        <v>106.48333333333335</v>
      </c>
      <c r="I458" s="245">
        <v>107.96666666666667</v>
      </c>
      <c r="J458" s="245">
        <v>110.38333333333334</v>
      </c>
      <c r="K458" s="244">
        <v>105.55</v>
      </c>
      <c r="L458" s="244">
        <v>101.65</v>
      </c>
      <c r="M458" s="244">
        <v>339.95681000000002</v>
      </c>
      <c r="N458" s="1"/>
      <c r="O458" s="1"/>
    </row>
    <row r="459" spans="1:15" ht="12.75" customHeight="1">
      <c r="A459" s="30">
        <v>449</v>
      </c>
      <c r="B459" s="227" t="s">
        <v>791</v>
      </c>
      <c r="C459" s="244">
        <v>83.15</v>
      </c>
      <c r="D459" s="245">
        <v>83</v>
      </c>
      <c r="E459" s="245">
        <v>79</v>
      </c>
      <c r="F459" s="245">
        <v>74.849999999999994</v>
      </c>
      <c r="G459" s="245">
        <v>70.849999999999994</v>
      </c>
      <c r="H459" s="245">
        <v>87.15</v>
      </c>
      <c r="I459" s="245">
        <v>91.15</v>
      </c>
      <c r="J459" s="245">
        <v>95.300000000000011</v>
      </c>
      <c r="K459" s="244">
        <v>87</v>
      </c>
      <c r="L459" s="244">
        <v>78.849999999999994</v>
      </c>
      <c r="M459" s="244">
        <v>67.621049999999997</v>
      </c>
      <c r="N459" s="1"/>
      <c r="O459" s="1"/>
    </row>
    <row r="460" spans="1:15" ht="12.75" customHeight="1">
      <c r="A460" s="30">
        <v>450</v>
      </c>
      <c r="B460" s="227" t="s">
        <v>492</v>
      </c>
      <c r="C460" s="244">
        <v>2527.3000000000002</v>
      </c>
      <c r="D460" s="245">
        <v>2517.8666666666668</v>
      </c>
      <c r="E460" s="245">
        <v>2486.7333333333336</v>
      </c>
      <c r="F460" s="245">
        <v>2446.166666666667</v>
      </c>
      <c r="G460" s="245">
        <v>2415.0333333333338</v>
      </c>
      <c r="H460" s="245">
        <v>2558.4333333333334</v>
      </c>
      <c r="I460" s="245">
        <v>2589.5666666666666</v>
      </c>
      <c r="J460" s="245">
        <v>2630.1333333333332</v>
      </c>
      <c r="K460" s="244">
        <v>2549</v>
      </c>
      <c r="L460" s="244">
        <v>2477.3000000000002</v>
      </c>
      <c r="M460" s="244">
        <v>0.58309</v>
      </c>
      <c r="N460" s="1"/>
      <c r="O460" s="1"/>
    </row>
    <row r="461" spans="1:15" ht="12.75" customHeight="1">
      <c r="A461" s="30">
        <v>451</v>
      </c>
      <c r="B461" s="227" t="s">
        <v>200</v>
      </c>
      <c r="C461" s="244">
        <v>1001</v>
      </c>
      <c r="D461" s="245">
        <v>1000.1666666666666</v>
      </c>
      <c r="E461" s="245">
        <v>993.83333333333326</v>
      </c>
      <c r="F461" s="245">
        <v>986.66666666666663</v>
      </c>
      <c r="G461" s="245">
        <v>980.33333333333326</v>
      </c>
      <c r="H461" s="245">
        <v>1007.3333333333333</v>
      </c>
      <c r="I461" s="245">
        <v>1013.6666666666665</v>
      </c>
      <c r="J461" s="245">
        <v>1020.8333333333333</v>
      </c>
      <c r="K461" s="244">
        <v>1006.5</v>
      </c>
      <c r="L461" s="244">
        <v>993</v>
      </c>
      <c r="M461" s="244">
        <v>9.6642299999999999</v>
      </c>
      <c r="N461" s="1"/>
      <c r="O461" s="1"/>
    </row>
    <row r="462" spans="1:15" ht="12.75" customHeight="1">
      <c r="A462" s="30">
        <v>452</v>
      </c>
      <c r="B462" s="227" t="s">
        <v>871</v>
      </c>
      <c r="C462" s="244">
        <v>560.54999999999995</v>
      </c>
      <c r="D462" s="245">
        <v>548.9666666666667</v>
      </c>
      <c r="E462" s="245">
        <v>528.23333333333335</v>
      </c>
      <c r="F462" s="245">
        <v>495.91666666666663</v>
      </c>
      <c r="G462" s="245">
        <v>475.18333333333328</v>
      </c>
      <c r="H462" s="245">
        <v>581.28333333333342</v>
      </c>
      <c r="I462" s="245">
        <v>602.01666666666677</v>
      </c>
      <c r="J462" s="245">
        <v>634.33333333333348</v>
      </c>
      <c r="K462" s="244">
        <v>569.70000000000005</v>
      </c>
      <c r="L462" s="244">
        <v>516.65</v>
      </c>
      <c r="M462" s="244">
        <v>6.5901199999999998</v>
      </c>
      <c r="N462" s="1"/>
      <c r="O462" s="1"/>
    </row>
    <row r="463" spans="1:15" ht="12.75" customHeight="1">
      <c r="A463" s="30">
        <v>453</v>
      </c>
      <c r="B463" s="227" t="s">
        <v>493</v>
      </c>
      <c r="C463" s="244">
        <v>114.1</v>
      </c>
      <c r="D463" s="245">
        <v>112.73333333333333</v>
      </c>
      <c r="E463" s="245">
        <v>109.21666666666667</v>
      </c>
      <c r="F463" s="245">
        <v>104.33333333333333</v>
      </c>
      <c r="G463" s="245">
        <v>100.81666666666666</v>
      </c>
      <c r="H463" s="245">
        <v>117.61666666666667</v>
      </c>
      <c r="I463" s="245">
        <v>121.13333333333335</v>
      </c>
      <c r="J463" s="245">
        <v>126.01666666666668</v>
      </c>
      <c r="K463" s="244">
        <v>116.25</v>
      </c>
      <c r="L463" s="244">
        <v>107.85</v>
      </c>
      <c r="M463" s="244">
        <v>32.745170000000002</v>
      </c>
      <c r="N463" s="1"/>
      <c r="O463" s="1"/>
    </row>
    <row r="464" spans="1:15" ht="12.75" customHeight="1">
      <c r="A464" s="30">
        <v>454</v>
      </c>
      <c r="B464" s="227" t="s">
        <v>181</v>
      </c>
      <c r="C464" s="244">
        <v>699.85</v>
      </c>
      <c r="D464" s="245">
        <v>689.91666666666663</v>
      </c>
      <c r="E464" s="245">
        <v>675.93333333333328</v>
      </c>
      <c r="F464" s="245">
        <v>652.01666666666665</v>
      </c>
      <c r="G464" s="245">
        <v>638.0333333333333</v>
      </c>
      <c r="H464" s="245">
        <v>713.83333333333326</v>
      </c>
      <c r="I464" s="245">
        <v>727.81666666666661</v>
      </c>
      <c r="J464" s="245">
        <v>751.73333333333323</v>
      </c>
      <c r="K464" s="244">
        <v>703.9</v>
      </c>
      <c r="L464" s="244">
        <v>666</v>
      </c>
      <c r="M464" s="244">
        <v>2.1034600000000001</v>
      </c>
      <c r="N464" s="1"/>
      <c r="O464" s="1"/>
    </row>
    <row r="465" spans="1:15" ht="12.75" customHeight="1">
      <c r="A465" s="30">
        <v>455</v>
      </c>
      <c r="B465" s="227" t="s">
        <v>494</v>
      </c>
      <c r="C465" s="244">
        <v>1904.85</v>
      </c>
      <c r="D465" s="245">
        <v>1894.95</v>
      </c>
      <c r="E465" s="245">
        <v>1859.9</v>
      </c>
      <c r="F465" s="245">
        <v>1814.95</v>
      </c>
      <c r="G465" s="245">
        <v>1779.9</v>
      </c>
      <c r="H465" s="245">
        <v>1939.9</v>
      </c>
      <c r="I465" s="245">
        <v>1974.9499999999998</v>
      </c>
      <c r="J465" s="245">
        <v>2019.9</v>
      </c>
      <c r="K465" s="244">
        <v>1930</v>
      </c>
      <c r="L465" s="244">
        <v>1850</v>
      </c>
      <c r="M465" s="244">
        <v>0.20499000000000001</v>
      </c>
      <c r="N465" s="1"/>
      <c r="O465" s="1"/>
    </row>
    <row r="466" spans="1:15" ht="12.75" customHeight="1">
      <c r="A466" s="30">
        <v>456</v>
      </c>
      <c r="B466" s="227" t="s">
        <v>495</v>
      </c>
      <c r="C466" s="244">
        <v>621.75</v>
      </c>
      <c r="D466" s="245">
        <v>635.43333333333339</v>
      </c>
      <c r="E466" s="245">
        <v>604.41666666666674</v>
      </c>
      <c r="F466" s="245">
        <v>587.08333333333337</v>
      </c>
      <c r="G466" s="245">
        <v>556.06666666666672</v>
      </c>
      <c r="H466" s="245">
        <v>652.76666666666677</v>
      </c>
      <c r="I466" s="245">
        <v>683.78333333333342</v>
      </c>
      <c r="J466" s="245">
        <v>701.11666666666679</v>
      </c>
      <c r="K466" s="244">
        <v>666.45</v>
      </c>
      <c r="L466" s="244">
        <v>618.1</v>
      </c>
      <c r="M466" s="244">
        <v>6.6522600000000001</v>
      </c>
      <c r="N466" s="1"/>
      <c r="O466" s="1"/>
    </row>
    <row r="467" spans="1:15" ht="12.75" customHeight="1">
      <c r="A467" s="30">
        <v>457</v>
      </c>
      <c r="B467" s="227" t="s">
        <v>496</v>
      </c>
      <c r="C467" s="244">
        <v>3101.05</v>
      </c>
      <c r="D467" s="245">
        <v>3098.2833333333333</v>
      </c>
      <c r="E467" s="245">
        <v>3036.8666666666668</v>
      </c>
      <c r="F467" s="245">
        <v>2972.6833333333334</v>
      </c>
      <c r="G467" s="245">
        <v>2911.2666666666669</v>
      </c>
      <c r="H467" s="245">
        <v>3162.4666666666667</v>
      </c>
      <c r="I467" s="245">
        <v>3223.8833333333337</v>
      </c>
      <c r="J467" s="245">
        <v>3288.0666666666666</v>
      </c>
      <c r="K467" s="244">
        <v>3159.7</v>
      </c>
      <c r="L467" s="244">
        <v>3034.1</v>
      </c>
      <c r="M467" s="244">
        <v>1.5255000000000001</v>
      </c>
      <c r="N467" s="1"/>
      <c r="O467" s="1"/>
    </row>
    <row r="468" spans="1:15" ht="12.75" customHeight="1">
      <c r="A468" s="30">
        <v>458</v>
      </c>
      <c r="B468" s="227" t="s">
        <v>201</v>
      </c>
      <c r="C468" s="244">
        <v>2481.1</v>
      </c>
      <c r="D468" s="245">
        <v>2487.9166666666665</v>
      </c>
      <c r="E468" s="245">
        <v>2463.4333333333329</v>
      </c>
      <c r="F468" s="245">
        <v>2445.7666666666664</v>
      </c>
      <c r="G468" s="245">
        <v>2421.2833333333328</v>
      </c>
      <c r="H468" s="245">
        <v>2505.583333333333</v>
      </c>
      <c r="I468" s="245">
        <v>2530.0666666666666</v>
      </c>
      <c r="J468" s="245">
        <v>2547.7333333333331</v>
      </c>
      <c r="K468" s="244">
        <v>2512.4</v>
      </c>
      <c r="L468" s="244">
        <v>2470.25</v>
      </c>
      <c r="M468" s="244">
        <v>10.768079999999999</v>
      </c>
      <c r="N468" s="1"/>
      <c r="O468" s="1"/>
    </row>
    <row r="469" spans="1:15" ht="12.75" customHeight="1">
      <c r="A469" s="30">
        <v>459</v>
      </c>
      <c r="B469" s="227" t="s">
        <v>202</v>
      </c>
      <c r="C469" s="244">
        <v>1569.65</v>
      </c>
      <c r="D469" s="245">
        <v>1563.8</v>
      </c>
      <c r="E469" s="245">
        <v>1549.85</v>
      </c>
      <c r="F469" s="245">
        <v>1530.05</v>
      </c>
      <c r="G469" s="245">
        <v>1516.1</v>
      </c>
      <c r="H469" s="245">
        <v>1583.6</v>
      </c>
      <c r="I469" s="245">
        <v>1597.5500000000002</v>
      </c>
      <c r="J469" s="245">
        <v>1617.35</v>
      </c>
      <c r="K469" s="244">
        <v>1577.75</v>
      </c>
      <c r="L469" s="244">
        <v>1544</v>
      </c>
      <c r="M469" s="244">
        <v>4.71591</v>
      </c>
      <c r="N469" s="1"/>
      <c r="O469" s="1"/>
    </row>
    <row r="470" spans="1:15" ht="12.75" customHeight="1">
      <c r="A470" s="30">
        <v>460</v>
      </c>
      <c r="B470" s="227" t="s">
        <v>203</v>
      </c>
      <c r="C470" s="244">
        <v>489.85</v>
      </c>
      <c r="D470" s="245">
        <v>485.7166666666667</v>
      </c>
      <c r="E470" s="245">
        <v>480.13333333333338</v>
      </c>
      <c r="F470" s="245">
        <v>470.41666666666669</v>
      </c>
      <c r="G470" s="245">
        <v>464.83333333333337</v>
      </c>
      <c r="H470" s="245">
        <v>495.43333333333339</v>
      </c>
      <c r="I470" s="245">
        <v>501.01666666666665</v>
      </c>
      <c r="J470" s="245">
        <v>510.73333333333341</v>
      </c>
      <c r="K470" s="244">
        <v>491.3</v>
      </c>
      <c r="L470" s="244">
        <v>476</v>
      </c>
      <c r="M470" s="244">
        <v>1.9440599999999999</v>
      </c>
      <c r="N470" s="1"/>
      <c r="O470" s="1"/>
    </row>
    <row r="471" spans="1:15" ht="12.75" customHeight="1">
      <c r="A471" s="30">
        <v>461</v>
      </c>
      <c r="B471" s="227" t="s">
        <v>620</v>
      </c>
      <c r="C471" s="244">
        <v>616.35</v>
      </c>
      <c r="D471" s="245">
        <v>600.9</v>
      </c>
      <c r="E471" s="245">
        <v>581.5</v>
      </c>
      <c r="F471" s="245">
        <v>546.65</v>
      </c>
      <c r="G471" s="245">
        <v>527.25</v>
      </c>
      <c r="H471" s="245">
        <v>635.75</v>
      </c>
      <c r="I471" s="245">
        <v>655.14999999999986</v>
      </c>
      <c r="J471" s="245">
        <v>690</v>
      </c>
      <c r="K471" s="244">
        <v>620.29999999999995</v>
      </c>
      <c r="L471" s="244">
        <v>566.04999999999995</v>
      </c>
      <c r="M471" s="244">
        <v>0.65432000000000001</v>
      </c>
      <c r="N471" s="1"/>
      <c r="O471" s="1"/>
    </row>
    <row r="472" spans="1:15" ht="12.75" customHeight="1">
      <c r="A472" s="30">
        <v>462</v>
      </c>
      <c r="B472" s="227" t="s">
        <v>204</v>
      </c>
      <c r="C472" s="244">
        <v>1357.5</v>
      </c>
      <c r="D472" s="245">
        <v>1334.6666666666667</v>
      </c>
      <c r="E472" s="245">
        <v>1304.3333333333335</v>
      </c>
      <c r="F472" s="245">
        <v>1251.1666666666667</v>
      </c>
      <c r="G472" s="245">
        <v>1220.8333333333335</v>
      </c>
      <c r="H472" s="245">
        <v>1387.8333333333335</v>
      </c>
      <c r="I472" s="245">
        <v>1418.166666666667</v>
      </c>
      <c r="J472" s="245">
        <v>1471.3333333333335</v>
      </c>
      <c r="K472" s="244">
        <v>1365</v>
      </c>
      <c r="L472" s="244">
        <v>1281.5</v>
      </c>
      <c r="M472" s="244">
        <v>8.3547799999999999</v>
      </c>
      <c r="N472" s="1"/>
      <c r="O472" s="1"/>
    </row>
    <row r="473" spans="1:15" ht="12.75" customHeight="1">
      <c r="A473" s="30">
        <v>463</v>
      </c>
      <c r="B473" s="227" t="s">
        <v>497</v>
      </c>
      <c r="C473" s="244">
        <v>33.5</v>
      </c>
      <c r="D473" s="245">
        <v>32.633333333333333</v>
      </c>
      <c r="E473" s="245">
        <v>31.366666666666667</v>
      </c>
      <c r="F473" s="245">
        <v>29.233333333333334</v>
      </c>
      <c r="G473" s="245">
        <v>27.966666666666669</v>
      </c>
      <c r="H473" s="245">
        <v>34.766666666666666</v>
      </c>
      <c r="I473" s="245">
        <v>36.033333333333331</v>
      </c>
      <c r="J473" s="245">
        <v>38.166666666666664</v>
      </c>
      <c r="K473" s="244">
        <v>33.9</v>
      </c>
      <c r="L473" s="244">
        <v>30.5</v>
      </c>
      <c r="M473" s="244">
        <v>136.9871</v>
      </c>
      <c r="N473" s="1"/>
      <c r="O473" s="1"/>
    </row>
    <row r="474" spans="1:15" ht="12.75" customHeight="1">
      <c r="A474" s="30">
        <v>464</v>
      </c>
      <c r="B474" s="227" t="s">
        <v>838</v>
      </c>
      <c r="C474" s="244">
        <v>272.14999999999998</v>
      </c>
      <c r="D474" s="245">
        <v>269.15000000000003</v>
      </c>
      <c r="E474" s="245">
        <v>264.30000000000007</v>
      </c>
      <c r="F474" s="245">
        <v>256.45000000000005</v>
      </c>
      <c r="G474" s="245">
        <v>251.60000000000008</v>
      </c>
      <c r="H474" s="245">
        <v>277.00000000000006</v>
      </c>
      <c r="I474" s="245">
        <v>281.85000000000008</v>
      </c>
      <c r="J474" s="245">
        <v>289.70000000000005</v>
      </c>
      <c r="K474" s="244">
        <v>274</v>
      </c>
      <c r="L474" s="244">
        <v>261.3</v>
      </c>
      <c r="M474" s="244">
        <v>11.241199999999999</v>
      </c>
      <c r="N474" s="1"/>
      <c r="O474" s="1"/>
    </row>
    <row r="475" spans="1:15" ht="12.75" customHeight="1">
      <c r="A475" s="30">
        <v>465</v>
      </c>
      <c r="B475" s="227" t="s">
        <v>498</v>
      </c>
      <c r="C475" s="244">
        <v>269.39999999999998</v>
      </c>
      <c r="D475" s="245">
        <v>263.08333333333331</v>
      </c>
      <c r="E475" s="245">
        <v>254.66666666666663</v>
      </c>
      <c r="F475" s="245">
        <v>239.93333333333331</v>
      </c>
      <c r="G475" s="245">
        <v>231.51666666666662</v>
      </c>
      <c r="H475" s="245">
        <v>277.81666666666661</v>
      </c>
      <c r="I475" s="245">
        <v>286.23333333333323</v>
      </c>
      <c r="J475" s="245">
        <v>300.96666666666664</v>
      </c>
      <c r="K475" s="244">
        <v>271.5</v>
      </c>
      <c r="L475" s="244">
        <v>248.35</v>
      </c>
      <c r="M475" s="244">
        <v>8.59985</v>
      </c>
      <c r="N475" s="1"/>
      <c r="O475" s="1"/>
    </row>
    <row r="476" spans="1:15" ht="12.75" customHeight="1">
      <c r="A476" s="30">
        <v>466</v>
      </c>
      <c r="B476" s="227" t="s">
        <v>499</v>
      </c>
      <c r="C476" s="244">
        <v>2759.4</v>
      </c>
      <c r="D476" s="245">
        <v>2774.1666666666665</v>
      </c>
      <c r="E476" s="245">
        <v>2709.6333333333332</v>
      </c>
      <c r="F476" s="245">
        <v>2659.8666666666668</v>
      </c>
      <c r="G476" s="245">
        <v>2595.3333333333335</v>
      </c>
      <c r="H476" s="245">
        <v>2823.9333333333329</v>
      </c>
      <c r="I476" s="245">
        <v>2888.4666666666667</v>
      </c>
      <c r="J476" s="245">
        <v>2938.2333333333327</v>
      </c>
      <c r="K476" s="244">
        <v>2838.7</v>
      </c>
      <c r="L476" s="244">
        <v>2724.4</v>
      </c>
      <c r="M476" s="244">
        <v>1.2341500000000001</v>
      </c>
      <c r="N476" s="1"/>
      <c r="O476" s="1"/>
    </row>
    <row r="477" spans="1:15" ht="12.75" customHeight="1">
      <c r="A477" s="30">
        <v>467</v>
      </c>
      <c r="B477" s="227" t="s">
        <v>500</v>
      </c>
      <c r="C477" s="244">
        <v>539.9</v>
      </c>
      <c r="D477" s="245">
        <v>539.19999999999993</v>
      </c>
      <c r="E477" s="245">
        <v>530.19999999999982</v>
      </c>
      <c r="F477" s="245">
        <v>520.49999999999989</v>
      </c>
      <c r="G477" s="245">
        <v>511.49999999999977</v>
      </c>
      <c r="H477" s="245">
        <v>548.89999999999986</v>
      </c>
      <c r="I477" s="245">
        <v>557.90000000000009</v>
      </c>
      <c r="J477" s="245">
        <v>567.59999999999991</v>
      </c>
      <c r="K477" s="244">
        <v>548.20000000000005</v>
      </c>
      <c r="L477" s="244">
        <v>529.5</v>
      </c>
      <c r="M477" s="244">
        <v>0.64239000000000002</v>
      </c>
      <c r="N477" s="1"/>
      <c r="O477" s="1"/>
    </row>
    <row r="478" spans="1:15" ht="12.75" customHeight="1">
      <c r="A478" s="30">
        <v>468</v>
      </c>
      <c r="B478" s="227" t="s">
        <v>872</v>
      </c>
      <c r="C478" s="244">
        <v>524.75</v>
      </c>
      <c r="D478" s="245">
        <v>524.05000000000007</v>
      </c>
      <c r="E478" s="245">
        <v>513.30000000000018</v>
      </c>
      <c r="F478" s="245">
        <v>501.85000000000014</v>
      </c>
      <c r="G478" s="245">
        <v>491.10000000000025</v>
      </c>
      <c r="H478" s="245">
        <v>535.50000000000011</v>
      </c>
      <c r="I478" s="245">
        <v>546.24999999999989</v>
      </c>
      <c r="J478" s="245">
        <v>557.70000000000005</v>
      </c>
      <c r="K478" s="244">
        <v>534.79999999999995</v>
      </c>
      <c r="L478" s="244">
        <v>512.6</v>
      </c>
      <c r="M478" s="244">
        <v>3.1472600000000002</v>
      </c>
      <c r="N478" s="1"/>
      <c r="O478" s="1"/>
    </row>
    <row r="479" spans="1:15" ht="12.75" customHeight="1">
      <c r="A479" s="30">
        <v>469</v>
      </c>
      <c r="B479" s="227" t="s">
        <v>208</v>
      </c>
      <c r="C479" s="244">
        <v>718.25</v>
      </c>
      <c r="D479" s="245">
        <v>717.0333333333333</v>
      </c>
      <c r="E479" s="245">
        <v>708.71666666666658</v>
      </c>
      <c r="F479" s="245">
        <v>699.18333333333328</v>
      </c>
      <c r="G479" s="245">
        <v>690.86666666666656</v>
      </c>
      <c r="H479" s="245">
        <v>726.56666666666661</v>
      </c>
      <c r="I479" s="245">
        <v>734.88333333333321</v>
      </c>
      <c r="J479" s="245">
        <v>744.41666666666663</v>
      </c>
      <c r="K479" s="244">
        <v>725.35</v>
      </c>
      <c r="L479" s="244">
        <v>707.5</v>
      </c>
      <c r="M479" s="244">
        <v>9.5507799999999996</v>
      </c>
      <c r="N479" s="1"/>
      <c r="O479" s="1"/>
    </row>
    <row r="480" spans="1:15" ht="12.75" customHeight="1">
      <c r="A480" s="30">
        <v>470</v>
      </c>
      <c r="B480" s="227" t="s">
        <v>501</v>
      </c>
      <c r="C480" s="244">
        <v>868.45</v>
      </c>
      <c r="D480" s="245">
        <v>859.5</v>
      </c>
      <c r="E480" s="245">
        <v>825.05</v>
      </c>
      <c r="F480" s="245">
        <v>781.65</v>
      </c>
      <c r="G480" s="245">
        <v>747.19999999999993</v>
      </c>
      <c r="H480" s="245">
        <v>902.9</v>
      </c>
      <c r="I480" s="245">
        <v>937.35</v>
      </c>
      <c r="J480" s="245">
        <v>980.75</v>
      </c>
      <c r="K480" s="244">
        <v>893.95</v>
      </c>
      <c r="L480" s="244">
        <v>816.1</v>
      </c>
      <c r="M480" s="244">
        <v>7.1732399999999998</v>
      </c>
      <c r="N480" s="1"/>
      <c r="O480" s="1"/>
    </row>
    <row r="481" spans="1:15" ht="12.75" customHeight="1">
      <c r="A481" s="30">
        <v>471</v>
      </c>
      <c r="B481" s="227" t="s">
        <v>207</v>
      </c>
      <c r="C481" s="244">
        <v>7074</v>
      </c>
      <c r="D481" s="245">
        <v>7014.416666666667</v>
      </c>
      <c r="E481" s="245">
        <v>6923.9333333333343</v>
      </c>
      <c r="F481" s="245">
        <v>6773.8666666666677</v>
      </c>
      <c r="G481" s="245">
        <v>6683.383333333335</v>
      </c>
      <c r="H481" s="245">
        <v>7164.4833333333336</v>
      </c>
      <c r="I481" s="245">
        <v>7254.9666666666653</v>
      </c>
      <c r="J481" s="245">
        <v>7405.0333333333328</v>
      </c>
      <c r="K481" s="244">
        <v>7104.9</v>
      </c>
      <c r="L481" s="244">
        <v>6864.35</v>
      </c>
      <c r="M481" s="244">
        <v>3.2841399999999998</v>
      </c>
      <c r="N481" s="1"/>
      <c r="O481" s="1"/>
    </row>
    <row r="482" spans="1:15" ht="12.75" customHeight="1">
      <c r="A482" s="30">
        <v>472</v>
      </c>
      <c r="B482" s="227" t="s">
        <v>276</v>
      </c>
      <c r="C482" s="244">
        <v>80.25</v>
      </c>
      <c r="D482" s="245">
        <v>76.45</v>
      </c>
      <c r="E482" s="245">
        <v>71.850000000000009</v>
      </c>
      <c r="F482" s="245">
        <v>63.45</v>
      </c>
      <c r="G482" s="245">
        <v>58.850000000000009</v>
      </c>
      <c r="H482" s="245">
        <v>84.850000000000009</v>
      </c>
      <c r="I482" s="245">
        <v>89.45</v>
      </c>
      <c r="J482" s="245">
        <v>97.850000000000009</v>
      </c>
      <c r="K482" s="244">
        <v>81.05</v>
      </c>
      <c r="L482" s="244">
        <v>68.05</v>
      </c>
      <c r="M482" s="244">
        <v>755.02823999999998</v>
      </c>
      <c r="N482" s="1"/>
      <c r="O482" s="1"/>
    </row>
    <row r="483" spans="1:15" ht="12.75" customHeight="1">
      <c r="A483" s="30">
        <v>473</v>
      </c>
      <c r="B483" s="227" t="s">
        <v>206</v>
      </c>
      <c r="C483" s="244">
        <v>1703.4</v>
      </c>
      <c r="D483" s="245">
        <v>1691.2666666666667</v>
      </c>
      <c r="E483" s="245">
        <v>1673.5333333333333</v>
      </c>
      <c r="F483" s="245">
        <v>1643.6666666666667</v>
      </c>
      <c r="G483" s="245">
        <v>1625.9333333333334</v>
      </c>
      <c r="H483" s="245">
        <v>1721.1333333333332</v>
      </c>
      <c r="I483" s="245">
        <v>1738.8666666666663</v>
      </c>
      <c r="J483" s="245">
        <v>1768.7333333333331</v>
      </c>
      <c r="K483" s="244">
        <v>1709</v>
      </c>
      <c r="L483" s="244">
        <v>1661.4</v>
      </c>
      <c r="M483" s="244">
        <v>1.97553</v>
      </c>
      <c r="N483" s="1"/>
      <c r="O483" s="1"/>
    </row>
    <row r="484" spans="1:15" ht="12.75" customHeight="1">
      <c r="A484" s="30">
        <v>474</v>
      </c>
      <c r="B484" s="254" t="s">
        <v>154</v>
      </c>
      <c r="C484" s="255">
        <v>881.1</v>
      </c>
      <c r="D484" s="255">
        <v>877.86666666666679</v>
      </c>
      <c r="E484" s="255">
        <v>867.68333333333362</v>
      </c>
      <c r="F484" s="255">
        <v>854.26666666666688</v>
      </c>
      <c r="G484" s="255">
        <v>844.08333333333371</v>
      </c>
      <c r="H484" s="255">
        <v>891.28333333333353</v>
      </c>
      <c r="I484" s="255">
        <v>901.4666666666667</v>
      </c>
      <c r="J484" s="254">
        <v>914.88333333333344</v>
      </c>
      <c r="K484" s="254">
        <v>888.05</v>
      </c>
      <c r="L484" s="254">
        <v>864.45</v>
      </c>
      <c r="M484" s="227">
        <v>6.2514000000000003</v>
      </c>
      <c r="N484" s="1"/>
      <c r="O484" s="1"/>
    </row>
    <row r="485" spans="1:15" ht="12.75" customHeight="1">
      <c r="A485" s="30">
        <v>475</v>
      </c>
      <c r="B485" s="254" t="s">
        <v>277</v>
      </c>
      <c r="C485" s="255">
        <v>261.2</v>
      </c>
      <c r="D485" s="255">
        <v>260.96666666666664</v>
      </c>
      <c r="E485" s="255">
        <v>257.5333333333333</v>
      </c>
      <c r="F485" s="255">
        <v>253.86666666666667</v>
      </c>
      <c r="G485" s="255">
        <v>250.43333333333334</v>
      </c>
      <c r="H485" s="255">
        <v>264.63333333333327</v>
      </c>
      <c r="I485" s="255">
        <v>268.06666666666655</v>
      </c>
      <c r="J485" s="254">
        <v>271.73333333333323</v>
      </c>
      <c r="K485" s="254">
        <v>264.39999999999998</v>
      </c>
      <c r="L485" s="254">
        <v>257.3</v>
      </c>
      <c r="M485" s="227">
        <v>1.8243799999999999</v>
      </c>
      <c r="N485" s="1"/>
      <c r="O485" s="1"/>
    </row>
    <row r="486" spans="1:15" ht="12.75" customHeight="1">
      <c r="A486" s="30">
        <v>476</v>
      </c>
      <c r="B486" s="254" t="s">
        <v>502</v>
      </c>
      <c r="C486" s="244">
        <v>2941.25</v>
      </c>
      <c r="D486" s="245">
        <v>2915.8833333333337</v>
      </c>
      <c r="E486" s="245">
        <v>2872.4166666666674</v>
      </c>
      <c r="F486" s="245">
        <v>2803.5833333333339</v>
      </c>
      <c r="G486" s="245">
        <v>2760.1166666666677</v>
      </c>
      <c r="H486" s="245">
        <v>2984.7166666666672</v>
      </c>
      <c r="I486" s="245">
        <v>3028.1833333333334</v>
      </c>
      <c r="J486" s="245">
        <v>3097.0166666666669</v>
      </c>
      <c r="K486" s="244">
        <v>2959.35</v>
      </c>
      <c r="L486" s="244">
        <v>2847.05</v>
      </c>
      <c r="M486" s="244">
        <v>0.17236000000000001</v>
      </c>
      <c r="N486" s="1"/>
      <c r="O486" s="1"/>
    </row>
    <row r="487" spans="1:15" ht="12.75" customHeight="1">
      <c r="A487" s="30">
        <v>477</v>
      </c>
      <c r="B487" s="254" t="s">
        <v>503</v>
      </c>
      <c r="C487" s="255">
        <v>679.65</v>
      </c>
      <c r="D487" s="255">
        <v>674.48333333333323</v>
      </c>
      <c r="E487" s="255">
        <v>661.51666666666642</v>
      </c>
      <c r="F487" s="255">
        <v>643.38333333333321</v>
      </c>
      <c r="G487" s="255">
        <v>630.4166666666664</v>
      </c>
      <c r="H487" s="255">
        <v>692.61666666666645</v>
      </c>
      <c r="I487" s="255">
        <v>705.58333333333337</v>
      </c>
      <c r="J487" s="254">
        <v>723.71666666666647</v>
      </c>
      <c r="K487" s="254">
        <v>687.45</v>
      </c>
      <c r="L487" s="254">
        <v>656.35</v>
      </c>
      <c r="M487" s="227">
        <v>1.09904</v>
      </c>
      <c r="N487" s="1"/>
      <c r="O487" s="1"/>
    </row>
    <row r="488" spans="1:15" ht="12.75" customHeight="1">
      <c r="A488" s="30">
        <v>478</v>
      </c>
      <c r="B488" s="254" t="s">
        <v>504</v>
      </c>
      <c r="C488" s="244">
        <v>317.45</v>
      </c>
      <c r="D488" s="245">
        <v>314.16666666666669</v>
      </c>
      <c r="E488" s="245">
        <v>308.33333333333337</v>
      </c>
      <c r="F488" s="245">
        <v>299.2166666666667</v>
      </c>
      <c r="G488" s="245">
        <v>293.38333333333338</v>
      </c>
      <c r="H488" s="245">
        <v>323.28333333333336</v>
      </c>
      <c r="I488" s="245">
        <v>329.11666666666673</v>
      </c>
      <c r="J488" s="245">
        <v>338.23333333333335</v>
      </c>
      <c r="K488" s="244">
        <v>320</v>
      </c>
      <c r="L488" s="244">
        <v>305.05</v>
      </c>
      <c r="M488" s="244">
        <v>1.72522</v>
      </c>
      <c r="N488" s="1"/>
      <c r="O488" s="1"/>
    </row>
    <row r="489" spans="1:15" ht="12.75" customHeight="1">
      <c r="A489" s="30">
        <v>479</v>
      </c>
      <c r="B489" s="254" t="s">
        <v>505</v>
      </c>
      <c r="C489" s="255">
        <v>310.05</v>
      </c>
      <c r="D489" s="255">
        <v>304.58333333333331</v>
      </c>
      <c r="E489" s="245">
        <v>296.96666666666664</v>
      </c>
      <c r="F489" s="245">
        <v>283.88333333333333</v>
      </c>
      <c r="G489" s="245">
        <v>276.26666666666665</v>
      </c>
      <c r="H489" s="245">
        <v>317.66666666666663</v>
      </c>
      <c r="I489" s="245">
        <v>325.2833333333333</v>
      </c>
      <c r="J489" s="245">
        <v>338.36666666666662</v>
      </c>
      <c r="K489" s="244">
        <v>312.2</v>
      </c>
      <c r="L489" s="244">
        <v>291.5</v>
      </c>
      <c r="M489" s="244">
        <v>2.0192299999999999</v>
      </c>
      <c r="N489" s="1"/>
      <c r="O489" s="1"/>
    </row>
    <row r="490" spans="1:15" ht="12.75" customHeight="1">
      <c r="A490" s="30">
        <v>480</v>
      </c>
      <c r="B490" s="254" t="s">
        <v>506</v>
      </c>
      <c r="C490" s="244">
        <v>296.5</v>
      </c>
      <c r="D490" s="245">
        <v>294.45</v>
      </c>
      <c r="E490" s="245">
        <v>290.09999999999997</v>
      </c>
      <c r="F490" s="245">
        <v>283.7</v>
      </c>
      <c r="G490" s="245">
        <v>279.34999999999997</v>
      </c>
      <c r="H490" s="245">
        <v>300.84999999999997</v>
      </c>
      <c r="I490" s="245">
        <v>305.2</v>
      </c>
      <c r="J490" s="245">
        <v>311.59999999999997</v>
      </c>
      <c r="K490" s="244">
        <v>298.8</v>
      </c>
      <c r="L490" s="244">
        <v>288.05</v>
      </c>
      <c r="M490" s="244">
        <v>0.92952999999999997</v>
      </c>
      <c r="N490" s="1"/>
      <c r="O490" s="1"/>
    </row>
    <row r="491" spans="1:15" ht="12.75" customHeight="1">
      <c r="A491" s="30">
        <v>481</v>
      </c>
      <c r="B491" s="254" t="s">
        <v>278</v>
      </c>
      <c r="C491" s="255">
        <v>1352.7</v>
      </c>
      <c r="D491" s="255">
        <v>1327.5333333333335</v>
      </c>
      <c r="E491" s="245">
        <v>1285.366666666667</v>
      </c>
      <c r="F491" s="245">
        <v>1218.0333333333335</v>
      </c>
      <c r="G491" s="245">
        <v>1175.866666666667</v>
      </c>
      <c r="H491" s="245">
        <v>1394.866666666667</v>
      </c>
      <c r="I491" s="245">
        <v>1437.0333333333335</v>
      </c>
      <c r="J491" s="245">
        <v>1504.366666666667</v>
      </c>
      <c r="K491" s="244">
        <v>1369.7</v>
      </c>
      <c r="L491" s="244">
        <v>1260.2</v>
      </c>
      <c r="M491" s="244">
        <v>10.637930000000001</v>
      </c>
      <c r="N491" s="1"/>
      <c r="O491" s="1"/>
    </row>
    <row r="492" spans="1:15" ht="12.75" customHeight="1">
      <c r="A492" s="30">
        <v>482</v>
      </c>
      <c r="B492" s="227" t="s">
        <v>873</v>
      </c>
      <c r="C492" s="244">
        <v>1301.5999999999999</v>
      </c>
      <c r="D492" s="245">
        <v>1300.3333333333333</v>
      </c>
      <c r="E492" s="245">
        <v>1271.6666666666665</v>
      </c>
      <c r="F492" s="245">
        <v>1241.7333333333333</v>
      </c>
      <c r="G492" s="245">
        <v>1213.0666666666666</v>
      </c>
      <c r="H492" s="245">
        <v>1330.2666666666664</v>
      </c>
      <c r="I492" s="245">
        <v>1358.9333333333329</v>
      </c>
      <c r="J492" s="245">
        <v>1388.8666666666663</v>
      </c>
      <c r="K492" s="244">
        <v>1329</v>
      </c>
      <c r="L492" s="244">
        <v>1270.4000000000001</v>
      </c>
      <c r="M492" s="244">
        <v>0.69008999999999998</v>
      </c>
      <c r="N492" s="1"/>
      <c r="O492" s="1"/>
    </row>
    <row r="493" spans="1:15" ht="12.75" customHeight="1">
      <c r="A493" s="30">
        <v>483</v>
      </c>
      <c r="B493" s="227" t="s">
        <v>209</v>
      </c>
      <c r="C493" s="255">
        <v>296.10000000000002</v>
      </c>
      <c r="D493" s="255">
        <v>291.7833333333333</v>
      </c>
      <c r="E493" s="245">
        <v>286.11666666666662</v>
      </c>
      <c r="F493" s="245">
        <v>276.13333333333333</v>
      </c>
      <c r="G493" s="245">
        <v>270.46666666666664</v>
      </c>
      <c r="H493" s="245">
        <v>301.76666666666659</v>
      </c>
      <c r="I493" s="245">
        <v>307.43333333333334</v>
      </c>
      <c r="J493" s="245">
        <v>317.41666666666657</v>
      </c>
      <c r="K493" s="244">
        <v>297.45</v>
      </c>
      <c r="L493" s="244">
        <v>281.8</v>
      </c>
      <c r="M493" s="244">
        <v>76.699399999999997</v>
      </c>
      <c r="N493" s="1"/>
      <c r="O493" s="1"/>
    </row>
    <row r="494" spans="1:15" ht="12.75" customHeight="1">
      <c r="A494" s="30">
        <v>484</v>
      </c>
      <c r="B494" s="227" t="s">
        <v>839</v>
      </c>
      <c r="C494" s="244">
        <v>433.1</v>
      </c>
      <c r="D494" s="245">
        <v>441.36666666666662</v>
      </c>
      <c r="E494" s="245">
        <v>421.73333333333323</v>
      </c>
      <c r="F494" s="245">
        <v>410.36666666666662</v>
      </c>
      <c r="G494" s="245">
        <v>390.73333333333323</v>
      </c>
      <c r="H494" s="245">
        <v>452.73333333333323</v>
      </c>
      <c r="I494" s="245">
        <v>472.36666666666656</v>
      </c>
      <c r="J494" s="245">
        <v>483.73333333333323</v>
      </c>
      <c r="K494" s="244">
        <v>461</v>
      </c>
      <c r="L494" s="244">
        <v>430</v>
      </c>
      <c r="M494" s="244">
        <v>3.9055300000000002</v>
      </c>
      <c r="N494" s="1"/>
      <c r="O494" s="1"/>
    </row>
    <row r="495" spans="1:15" ht="12.75" customHeight="1">
      <c r="A495" s="30">
        <v>485</v>
      </c>
      <c r="B495" s="227" t="s">
        <v>507</v>
      </c>
      <c r="C495" s="255">
        <v>1929</v>
      </c>
      <c r="D495" s="255">
        <v>1900.1333333333332</v>
      </c>
      <c r="E495" s="245">
        <v>1864.8666666666663</v>
      </c>
      <c r="F495" s="245">
        <v>1800.7333333333331</v>
      </c>
      <c r="G495" s="245">
        <v>1765.4666666666662</v>
      </c>
      <c r="H495" s="245">
        <v>1964.2666666666664</v>
      </c>
      <c r="I495" s="245">
        <v>1999.5333333333333</v>
      </c>
      <c r="J495" s="245">
        <v>2063.6666666666665</v>
      </c>
      <c r="K495" s="244">
        <v>1935.4</v>
      </c>
      <c r="L495" s="244">
        <v>1836</v>
      </c>
      <c r="M495" s="244">
        <v>0.21908</v>
      </c>
      <c r="N495" s="1"/>
      <c r="O495" s="1"/>
    </row>
    <row r="496" spans="1:15" ht="12.75" customHeight="1">
      <c r="A496" s="30">
        <v>486</v>
      </c>
      <c r="B496" s="227" t="s">
        <v>127</v>
      </c>
      <c r="C496" s="255">
        <v>7.85</v>
      </c>
      <c r="D496" s="255">
        <v>7.8</v>
      </c>
      <c r="E496" s="245">
        <v>7.6499999999999995</v>
      </c>
      <c r="F496" s="245">
        <v>7.4499999999999993</v>
      </c>
      <c r="G496" s="245">
        <v>7.2999999999999989</v>
      </c>
      <c r="H496" s="245">
        <v>8</v>
      </c>
      <c r="I496" s="245">
        <v>8.15</v>
      </c>
      <c r="J496" s="245">
        <v>8.3500000000000014</v>
      </c>
      <c r="K496" s="244">
        <v>7.95</v>
      </c>
      <c r="L496" s="244">
        <v>7.6</v>
      </c>
      <c r="M496" s="244">
        <v>932.61357999999996</v>
      </c>
      <c r="N496" s="1"/>
      <c r="O496" s="1"/>
    </row>
    <row r="497" spans="1:15" ht="12.75" customHeight="1">
      <c r="A497" s="30">
        <v>487</v>
      </c>
      <c r="B497" s="227" t="s">
        <v>210</v>
      </c>
      <c r="C497" s="255">
        <v>786.5</v>
      </c>
      <c r="D497" s="255">
        <v>781.9666666666667</v>
      </c>
      <c r="E497" s="245">
        <v>774.53333333333342</v>
      </c>
      <c r="F497" s="245">
        <v>762.56666666666672</v>
      </c>
      <c r="G497" s="245">
        <v>755.13333333333344</v>
      </c>
      <c r="H497" s="245">
        <v>793.93333333333339</v>
      </c>
      <c r="I497" s="245">
        <v>801.36666666666679</v>
      </c>
      <c r="J497" s="245">
        <v>813.33333333333337</v>
      </c>
      <c r="K497" s="244">
        <v>789.4</v>
      </c>
      <c r="L497" s="244">
        <v>770</v>
      </c>
      <c r="M497" s="244">
        <v>4.5478300000000003</v>
      </c>
      <c r="N497" s="1"/>
      <c r="O497" s="1"/>
    </row>
    <row r="498" spans="1:15" ht="12.75" customHeight="1">
      <c r="A498" s="30">
        <v>488</v>
      </c>
      <c r="B498" s="227" t="s">
        <v>508</v>
      </c>
      <c r="C498" s="255">
        <v>216.7</v>
      </c>
      <c r="D498" s="255">
        <v>212.25</v>
      </c>
      <c r="E498" s="245">
        <v>206.05</v>
      </c>
      <c r="F498" s="245">
        <v>195.4</v>
      </c>
      <c r="G498" s="245">
        <v>189.20000000000002</v>
      </c>
      <c r="H498" s="245">
        <v>222.9</v>
      </c>
      <c r="I498" s="245">
        <v>229.1</v>
      </c>
      <c r="J498" s="245">
        <v>239.75</v>
      </c>
      <c r="K498" s="244">
        <v>218.45</v>
      </c>
      <c r="L498" s="244">
        <v>201.6</v>
      </c>
      <c r="M498" s="244">
        <v>8.8724000000000007</v>
      </c>
      <c r="N498" s="1"/>
      <c r="O498" s="1"/>
    </row>
    <row r="499" spans="1:15" ht="12.75" customHeight="1">
      <c r="A499" s="30">
        <v>489</v>
      </c>
      <c r="B499" s="227" t="s">
        <v>509</v>
      </c>
      <c r="C499" s="255">
        <v>72.099999999999994</v>
      </c>
      <c r="D499" s="255">
        <v>71.066666666666677</v>
      </c>
      <c r="E499" s="245">
        <v>69.433333333333351</v>
      </c>
      <c r="F499" s="245">
        <v>66.76666666666668</v>
      </c>
      <c r="G499" s="245">
        <v>65.133333333333354</v>
      </c>
      <c r="H499" s="245">
        <v>73.733333333333348</v>
      </c>
      <c r="I499" s="245">
        <v>75.366666666666674</v>
      </c>
      <c r="J499" s="245">
        <v>78.033333333333346</v>
      </c>
      <c r="K499" s="244">
        <v>72.7</v>
      </c>
      <c r="L499" s="244">
        <v>68.400000000000006</v>
      </c>
      <c r="M499" s="244">
        <v>8.7251399999999997</v>
      </c>
      <c r="N499" s="1"/>
      <c r="O499" s="1"/>
    </row>
    <row r="500" spans="1:15" ht="12.75" customHeight="1">
      <c r="A500" s="30">
        <v>490</v>
      </c>
      <c r="B500" s="227" t="s">
        <v>510</v>
      </c>
      <c r="C500" s="255">
        <v>762.65</v>
      </c>
      <c r="D500" s="255">
        <v>760.86666666666667</v>
      </c>
      <c r="E500" s="245">
        <v>746.83333333333337</v>
      </c>
      <c r="F500" s="245">
        <v>731.01666666666665</v>
      </c>
      <c r="G500" s="245">
        <v>716.98333333333335</v>
      </c>
      <c r="H500" s="245">
        <v>776.68333333333339</v>
      </c>
      <c r="I500" s="245">
        <v>790.7166666666667</v>
      </c>
      <c r="J500" s="245">
        <v>806.53333333333342</v>
      </c>
      <c r="K500" s="244">
        <v>774.9</v>
      </c>
      <c r="L500" s="244">
        <v>745.05</v>
      </c>
      <c r="M500" s="244">
        <v>1.9213100000000001</v>
      </c>
      <c r="N500" s="1"/>
      <c r="O500" s="1"/>
    </row>
    <row r="501" spans="1:15" ht="12.75" customHeight="1">
      <c r="A501" s="30">
        <v>491</v>
      </c>
      <c r="B501" s="227" t="s">
        <v>279</v>
      </c>
      <c r="C501" s="255">
        <v>1485.85</v>
      </c>
      <c r="D501" s="255">
        <v>1480.95</v>
      </c>
      <c r="E501" s="245">
        <v>1466.9</v>
      </c>
      <c r="F501" s="245">
        <v>1447.95</v>
      </c>
      <c r="G501" s="245">
        <v>1433.9</v>
      </c>
      <c r="H501" s="245">
        <v>1499.9</v>
      </c>
      <c r="I501" s="245">
        <v>1513.9499999999998</v>
      </c>
      <c r="J501" s="245">
        <v>1532.9</v>
      </c>
      <c r="K501" s="244">
        <v>1495</v>
      </c>
      <c r="L501" s="244">
        <v>1462</v>
      </c>
      <c r="M501" s="244">
        <v>0.81864999999999999</v>
      </c>
      <c r="N501" s="1"/>
      <c r="O501" s="1"/>
    </row>
    <row r="502" spans="1:15" ht="12.75" customHeight="1">
      <c r="A502" s="30">
        <v>492</v>
      </c>
      <c r="B502" s="227" t="s">
        <v>211</v>
      </c>
      <c r="C502" s="227">
        <v>380.5</v>
      </c>
      <c r="D502" s="255">
        <v>379.4666666666667</v>
      </c>
      <c r="E502" s="245">
        <v>377.33333333333337</v>
      </c>
      <c r="F502" s="245">
        <v>374.16666666666669</v>
      </c>
      <c r="G502" s="245">
        <v>372.03333333333336</v>
      </c>
      <c r="H502" s="245">
        <v>382.63333333333338</v>
      </c>
      <c r="I502" s="245">
        <v>384.76666666666671</v>
      </c>
      <c r="J502" s="245">
        <v>387.93333333333339</v>
      </c>
      <c r="K502" s="244">
        <v>381.6</v>
      </c>
      <c r="L502" s="244">
        <v>376.3</v>
      </c>
      <c r="M502" s="244">
        <v>36.30574</v>
      </c>
      <c r="N502" s="1"/>
      <c r="O502" s="1"/>
    </row>
    <row r="503" spans="1:15" ht="12.75" customHeight="1">
      <c r="A503" s="30">
        <v>493</v>
      </c>
      <c r="B503" s="227" t="s">
        <v>511</v>
      </c>
      <c r="C503" s="227">
        <v>226.5</v>
      </c>
      <c r="D503" s="255">
        <v>227.53333333333333</v>
      </c>
      <c r="E503" s="245">
        <v>224.06666666666666</v>
      </c>
      <c r="F503" s="245">
        <v>221.63333333333333</v>
      </c>
      <c r="G503" s="245">
        <v>218.16666666666666</v>
      </c>
      <c r="H503" s="245">
        <v>229.96666666666667</v>
      </c>
      <c r="I503" s="245">
        <v>233.43333333333331</v>
      </c>
      <c r="J503" s="245">
        <v>235.86666666666667</v>
      </c>
      <c r="K503" s="244">
        <v>231</v>
      </c>
      <c r="L503" s="244">
        <v>225.1</v>
      </c>
      <c r="M503" s="244">
        <v>10.45702</v>
      </c>
      <c r="N503" s="1"/>
      <c r="O503" s="1"/>
    </row>
    <row r="504" spans="1:15" ht="12.75" customHeight="1">
      <c r="A504" s="30">
        <v>494</v>
      </c>
      <c r="B504" s="227" t="s">
        <v>280</v>
      </c>
      <c r="C504" s="227">
        <v>19.600000000000001</v>
      </c>
      <c r="D504" s="255">
        <v>19.033333333333331</v>
      </c>
      <c r="E504" s="245">
        <v>18.116666666666664</v>
      </c>
      <c r="F504" s="245">
        <v>16.633333333333333</v>
      </c>
      <c r="G504" s="245">
        <v>15.716666666666665</v>
      </c>
      <c r="H504" s="245">
        <v>20.516666666666662</v>
      </c>
      <c r="I504" s="245">
        <v>21.433333333333334</v>
      </c>
      <c r="J504" s="245">
        <v>22.916666666666661</v>
      </c>
      <c r="K504" s="244">
        <v>19.95</v>
      </c>
      <c r="L504" s="244">
        <v>17.55</v>
      </c>
      <c r="M504" s="244">
        <v>5533.0126</v>
      </c>
      <c r="N504" s="1"/>
      <c r="O504" s="1"/>
    </row>
    <row r="505" spans="1:15" ht="12.75" customHeight="1">
      <c r="A505" s="30">
        <v>495</v>
      </c>
      <c r="B505" s="227" t="s">
        <v>840</v>
      </c>
      <c r="C505" s="227">
        <v>8854.2000000000007</v>
      </c>
      <c r="D505" s="255">
        <v>8825.9166666666661</v>
      </c>
      <c r="E505" s="245">
        <v>8683.4333333333325</v>
      </c>
      <c r="F505" s="245">
        <v>8512.6666666666661</v>
      </c>
      <c r="G505" s="245">
        <v>8370.1833333333325</v>
      </c>
      <c r="H505" s="245">
        <v>8996.6833333333325</v>
      </c>
      <c r="I505" s="245">
        <v>9139.1666666666661</v>
      </c>
      <c r="J505" s="245">
        <v>9309.9333333333325</v>
      </c>
      <c r="K505" s="244">
        <v>8968.4</v>
      </c>
      <c r="L505" s="244">
        <v>8655.15</v>
      </c>
      <c r="M505" s="244">
        <v>3.7569999999999999E-2</v>
      </c>
      <c r="N505" s="1"/>
      <c r="O505" s="1"/>
    </row>
    <row r="506" spans="1:15" ht="12.75" customHeight="1">
      <c r="A506" s="30">
        <v>496</v>
      </c>
      <c r="B506" s="227" t="s">
        <v>212</v>
      </c>
      <c r="C506" s="255">
        <v>239.05</v>
      </c>
      <c r="D506" s="245">
        <v>237.13333333333333</v>
      </c>
      <c r="E506" s="245">
        <v>232.56666666666666</v>
      </c>
      <c r="F506" s="245">
        <v>226.08333333333334</v>
      </c>
      <c r="G506" s="245">
        <v>221.51666666666668</v>
      </c>
      <c r="H506" s="245">
        <v>243.61666666666665</v>
      </c>
      <c r="I506" s="245">
        <v>248.18333333333331</v>
      </c>
      <c r="J506" s="244">
        <v>254.66666666666663</v>
      </c>
      <c r="K506" s="244">
        <v>241.7</v>
      </c>
      <c r="L506" s="244">
        <v>230.65</v>
      </c>
      <c r="M506" s="227">
        <v>50.52693</v>
      </c>
      <c r="N506" s="1"/>
      <c r="O506" s="1"/>
    </row>
    <row r="507" spans="1:15" ht="12.75" customHeight="1">
      <c r="A507" s="30">
        <v>497</v>
      </c>
      <c r="B507" s="227" t="s">
        <v>512</v>
      </c>
      <c r="C507" s="255">
        <v>211.25</v>
      </c>
      <c r="D507" s="245">
        <v>208.66666666666666</v>
      </c>
      <c r="E507" s="245">
        <v>205.33333333333331</v>
      </c>
      <c r="F507" s="245">
        <v>199.41666666666666</v>
      </c>
      <c r="G507" s="245">
        <v>196.08333333333331</v>
      </c>
      <c r="H507" s="245">
        <v>214.58333333333331</v>
      </c>
      <c r="I507" s="245">
        <v>217.91666666666663</v>
      </c>
      <c r="J507" s="244">
        <v>223.83333333333331</v>
      </c>
      <c r="K507" s="244">
        <v>212</v>
      </c>
      <c r="L507" s="244">
        <v>202.75</v>
      </c>
      <c r="M507" s="227">
        <v>12.124499999999999</v>
      </c>
      <c r="N507" s="1"/>
      <c r="O507" s="1"/>
    </row>
    <row r="508" spans="1:15" ht="12.75" customHeight="1">
      <c r="A508" s="30">
        <v>498</v>
      </c>
      <c r="B508" s="227" t="s">
        <v>813</v>
      </c>
      <c r="C508" s="227">
        <v>58.15</v>
      </c>
      <c r="D508" s="255">
        <v>57.116666666666674</v>
      </c>
      <c r="E508" s="245">
        <v>54.483333333333348</v>
      </c>
      <c r="F508" s="245">
        <v>50.816666666666677</v>
      </c>
      <c r="G508" s="245">
        <v>48.183333333333351</v>
      </c>
      <c r="H508" s="245">
        <v>60.783333333333346</v>
      </c>
      <c r="I508" s="245">
        <v>63.416666666666671</v>
      </c>
      <c r="J508" s="245">
        <v>67.083333333333343</v>
      </c>
      <c r="K508" s="244">
        <v>59.75</v>
      </c>
      <c r="L508" s="244">
        <v>53.45</v>
      </c>
      <c r="M508" s="244">
        <v>835.71451000000002</v>
      </c>
      <c r="N508" s="1"/>
      <c r="O508" s="1"/>
    </row>
    <row r="509" spans="1:15" ht="12.75" customHeight="1">
      <c r="A509" s="30">
        <v>499</v>
      </c>
      <c r="B509" s="227" t="s">
        <v>804</v>
      </c>
      <c r="C509" s="227">
        <v>420.75</v>
      </c>
      <c r="D509" s="255">
        <v>420.08333333333331</v>
      </c>
      <c r="E509" s="245">
        <v>416.81666666666661</v>
      </c>
      <c r="F509" s="245">
        <v>412.88333333333327</v>
      </c>
      <c r="G509" s="245">
        <v>409.61666666666656</v>
      </c>
      <c r="H509" s="245">
        <v>424.01666666666665</v>
      </c>
      <c r="I509" s="245">
        <v>427.28333333333342</v>
      </c>
      <c r="J509" s="245">
        <v>431.2166666666667</v>
      </c>
      <c r="K509" s="244">
        <v>423.35</v>
      </c>
      <c r="L509" s="244">
        <v>416.15</v>
      </c>
      <c r="M509" s="244">
        <v>7.62148</v>
      </c>
      <c r="N509" s="1"/>
      <c r="O509" s="1"/>
    </row>
    <row r="510" spans="1:15" ht="12.75" customHeight="1">
      <c r="A510" s="293">
        <v>500</v>
      </c>
      <c r="B510" s="227" t="s">
        <v>513</v>
      </c>
      <c r="C510" s="255">
        <v>1527.85</v>
      </c>
      <c r="D510" s="245">
        <v>1517.6166666666668</v>
      </c>
      <c r="E510" s="245">
        <v>1505.2333333333336</v>
      </c>
      <c r="F510" s="245">
        <v>1482.6166666666668</v>
      </c>
      <c r="G510" s="245">
        <v>1470.2333333333336</v>
      </c>
      <c r="H510" s="245">
        <v>1540.2333333333336</v>
      </c>
      <c r="I510" s="245">
        <v>1552.6166666666668</v>
      </c>
      <c r="J510" s="244">
        <v>1575.2333333333336</v>
      </c>
      <c r="K510" s="244">
        <v>1530</v>
      </c>
      <c r="L510" s="244">
        <v>1495</v>
      </c>
      <c r="M510" s="227">
        <v>6.5430000000000002E-2</v>
      </c>
      <c r="N510" s="1"/>
      <c r="O510" s="1"/>
    </row>
    <row r="511" spans="1:15" ht="12.75" customHeight="1">
      <c r="A511" s="227">
        <v>501</v>
      </c>
      <c r="B511" s="227" t="s">
        <v>514</v>
      </c>
      <c r="C511" s="227">
        <v>1330.45</v>
      </c>
      <c r="D511" s="255">
        <v>1306.45</v>
      </c>
      <c r="E511" s="245">
        <v>1245</v>
      </c>
      <c r="F511" s="245">
        <v>1159.55</v>
      </c>
      <c r="G511" s="245">
        <v>1098.0999999999999</v>
      </c>
      <c r="H511" s="245">
        <v>1391.9</v>
      </c>
      <c r="I511" s="245">
        <v>1453.3500000000004</v>
      </c>
      <c r="J511" s="245">
        <v>1538.8000000000002</v>
      </c>
      <c r="K511" s="244">
        <v>1367.9</v>
      </c>
      <c r="L511" s="244">
        <v>1221</v>
      </c>
      <c r="M511" s="244">
        <v>1.1869799999999999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9"/>
      <c r="B5" s="390"/>
      <c r="C5" s="389"/>
      <c r="D5" s="39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53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91" t="s">
        <v>516</v>
      </c>
      <c r="C7" s="390"/>
      <c r="D7" s="7">
        <f>Main!B10</f>
        <v>44922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44921</v>
      </c>
      <c r="B10" s="29">
        <v>538812</v>
      </c>
      <c r="C10" s="28" t="s">
        <v>1122</v>
      </c>
      <c r="D10" s="28" t="s">
        <v>1123</v>
      </c>
      <c r="E10" s="28" t="s">
        <v>525</v>
      </c>
      <c r="F10" s="85">
        <v>178468</v>
      </c>
      <c r="G10" s="29">
        <v>18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44921</v>
      </c>
      <c r="B11" s="29">
        <v>538812</v>
      </c>
      <c r="C11" s="28" t="s">
        <v>1122</v>
      </c>
      <c r="D11" s="28" t="s">
        <v>1124</v>
      </c>
      <c r="E11" s="28" t="s">
        <v>525</v>
      </c>
      <c r="F11" s="85">
        <v>3363</v>
      </c>
      <c r="G11" s="29">
        <v>18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44921</v>
      </c>
      <c r="B12" s="29">
        <v>538812</v>
      </c>
      <c r="C12" s="28" t="s">
        <v>1122</v>
      </c>
      <c r="D12" s="28" t="s">
        <v>1124</v>
      </c>
      <c r="E12" s="28" t="s">
        <v>526</v>
      </c>
      <c r="F12" s="85">
        <v>251003</v>
      </c>
      <c r="G12" s="29">
        <v>18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44921</v>
      </c>
      <c r="B13" s="29">
        <v>539506</v>
      </c>
      <c r="C13" s="28" t="s">
        <v>1053</v>
      </c>
      <c r="D13" s="28" t="s">
        <v>1101</v>
      </c>
      <c r="E13" s="28" t="s">
        <v>525</v>
      </c>
      <c r="F13" s="85">
        <v>25000</v>
      </c>
      <c r="G13" s="29">
        <v>2.4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44921</v>
      </c>
      <c r="B14" s="29">
        <v>539506</v>
      </c>
      <c r="C14" s="28" t="s">
        <v>1053</v>
      </c>
      <c r="D14" s="28" t="s">
        <v>1101</v>
      </c>
      <c r="E14" s="28" t="s">
        <v>526</v>
      </c>
      <c r="F14" s="85">
        <v>588215</v>
      </c>
      <c r="G14" s="29">
        <v>2.25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44921</v>
      </c>
      <c r="B15" s="29">
        <v>539506</v>
      </c>
      <c r="C15" s="28" t="s">
        <v>1053</v>
      </c>
      <c r="D15" s="28" t="s">
        <v>1117</v>
      </c>
      <c r="E15" s="28" t="s">
        <v>526</v>
      </c>
      <c r="F15" s="85">
        <v>200000</v>
      </c>
      <c r="G15" s="29">
        <v>2.25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44921</v>
      </c>
      <c r="B16" s="29">
        <v>539506</v>
      </c>
      <c r="C16" s="28" t="s">
        <v>1053</v>
      </c>
      <c r="D16" s="28" t="s">
        <v>1125</v>
      </c>
      <c r="E16" s="28" t="s">
        <v>525</v>
      </c>
      <c r="F16" s="85">
        <v>200000</v>
      </c>
      <c r="G16" s="29">
        <v>2.25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44921</v>
      </c>
      <c r="B17" s="29">
        <v>539506</v>
      </c>
      <c r="C17" s="28" t="s">
        <v>1053</v>
      </c>
      <c r="D17" s="28" t="s">
        <v>1126</v>
      </c>
      <c r="E17" s="28" t="s">
        <v>526</v>
      </c>
      <c r="F17" s="85">
        <v>230000</v>
      </c>
      <c r="G17" s="29">
        <v>2.25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44921</v>
      </c>
      <c r="B18" s="29">
        <v>539506</v>
      </c>
      <c r="C18" s="28" t="s">
        <v>1053</v>
      </c>
      <c r="D18" s="28" t="s">
        <v>1127</v>
      </c>
      <c r="E18" s="28" t="s">
        <v>525</v>
      </c>
      <c r="F18" s="85">
        <v>1000000</v>
      </c>
      <c r="G18" s="29">
        <v>2.25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44921</v>
      </c>
      <c r="B19" s="29">
        <v>539506</v>
      </c>
      <c r="C19" s="28" t="s">
        <v>1053</v>
      </c>
      <c r="D19" s="28" t="s">
        <v>1128</v>
      </c>
      <c r="E19" s="28" t="s">
        <v>526</v>
      </c>
      <c r="F19" s="85">
        <v>2190000</v>
      </c>
      <c r="G19" s="29">
        <v>2.38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44921</v>
      </c>
      <c r="B20" s="29">
        <v>539506</v>
      </c>
      <c r="C20" s="28" t="s">
        <v>1053</v>
      </c>
      <c r="D20" s="28" t="s">
        <v>880</v>
      </c>
      <c r="E20" s="28" t="s">
        <v>525</v>
      </c>
      <c r="F20" s="85">
        <v>1550000</v>
      </c>
      <c r="G20" s="29">
        <v>2.4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44921</v>
      </c>
      <c r="B21" s="29">
        <v>538351</v>
      </c>
      <c r="C21" s="28" t="s">
        <v>1129</v>
      </c>
      <c r="D21" s="28" t="s">
        <v>880</v>
      </c>
      <c r="E21" s="28" t="s">
        <v>525</v>
      </c>
      <c r="F21" s="85">
        <v>111349</v>
      </c>
      <c r="G21" s="29">
        <v>17.010000000000002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44921</v>
      </c>
      <c r="B22" s="29">
        <v>538351</v>
      </c>
      <c r="C22" s="28" t="s">
        <v>1129</v>
      </c>
      <c r="D22" s="28" t="s">
        <v>880</v>
      </c>
      <c r="E22" s="28" t="s">
        <v>526</v>
      </c>
      <c r="F22" s="85">
        <v>22243</v>
      </c>
      <c r="G22" s="29">
        <v>17.88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44921</v>
      </c>
      <c r="B23" s="29">
        <v>526851</v>
      </c>
      <c r="C23" s="28" t="s">
        <v>1130</v>
      </c>
      <c r="D23" s="28" t="s">
        <v>1131</v>
      </c>
      <c r="E23" s="28" t="s">
        <v>525</v>
      </c>
      <c r="F23" s="85">
        <v>40001</v>
      </c>
      <c r="G23" s="29">
        <v>113.5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44921</v>
      </c>
      <c r="B24" s="29">
        <v>526851</v>
      </c>
      <c r="C24" s="28" t="s">
        <v>1130</v>
      </c>
      <c r="D24" s="28" t="s">
        <v>1132</v>
      </c>
      <c r="E24" s="28" t="s">
        <v>526</v>
      </c>
      <c r="F24" s="85">
        <v>40001</v>
      </c>
      <c r="G24" s="29">
        <v>113.5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44921</v>
      </c>
      <c r="B25" s="29">
        <v>543516</v>
      </c>
      <c r="C25" s="28" t="s">
        <v>1103</v>
      </c>
      <c r="D25" s="28" t="s">
        <v>1104</v>
      </c>
      <c r="E25" s="28" t="s">
        <v>525</v>
      </c>
      <c r="F25" s="85">
        <v>12000</v>
      </c>
      <c r="G25" s="29">
        <v>68.25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44921</v>
      </c>
      <c r="B26" s="29">
        <v>541299</v>
      </c>
      <c r="C26" s="28" t="s">
        <v>1133</v>
      </c>
      <c r="D26" s="28" t="s">
        <v>1134</v>
      </c>
      <c r="E26" s="28" t="s">
        <v>525</v>
      </c>
      <c r="F26" s="85">
        <v>24000</v>
      </c>
      <c r="G26" s="29">
        <v>27.92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44921</v>
      </c>
      <c r="B27" s="29">
        <v>530077</v>
      </c>
      <c r="C27" s="28" t="s">
        <v>1135</v>
      </c>
      <c r="D27" s="28" t="s">
        <v>1136</v>
      </c>
      <c r="E27" s="28" t="s">
        <v>526</v>
      </c>
      <c r="F27" s="85">
        <v>56946</v>
      </c>
      <c r="G27" s="29">
        <v>89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44921</v>
      </c>
      <c r="B28" s="29">
        <v>530077</v>
      </c>
      <c r="C28" s="28" t="s">
        <v>1135</v>
      </c>
      <c r="D28" s="28" t="s">
        <v>1137</v>
      </c>
      <c r="E28" s="28" t="s">
        <v>525</v>
      </c>
      <c r="F28" s="85">
        <v>56000</v>
      </c>
      <c r="G28" s="29">
        <v>89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44921</v>
      </c>
      <c r="B29" s="29">
        <v>543324</v>
      </c>
      <c r="C29" s="28" t="s">
        <v>1138</v>
      </c>
      <c r="D29" s="28" t="s">
        <v>1139</v>
      </c>
      <c r="E29" s="28" t="s">
        <v>526</v>
      </c>
      <c r="F29" s="85">
        <v>86400</v>
      </c>
      <c r="G29" s="29">
        <v>94.43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44921</v>
      </c>
      <c r="B30" s="29">
        <v>543324</v>
      </c>
      <c r="C30" s="28" t="s">
        <v>1138</v>
      </c>
      <c r="D30" s="28" t="s">
        <v>1140</v>
      </c>
      <c r="E30" s="28" t="s">
        <v>525</v>
      </c>
      <c r="F30" s="85">
        <v>86400</v>
      </c>
      <c r="G30" s="29">
        <v>94.43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44921</v>
      </c>
      <c r="B31" s="29">
        <v>540936</v>
      </c>
      <c r="C31" s="28" t="s">
        <v>1009</v>
      </c>
      <c r="D31" s="28" t="s">
        <v>1010</v>
      </c>
      <c r="E31" s="28" t="s">
        <v>525</v>
      </c>
      <c r="F31" s="85">
        <v>79695</v>
      </c>
      <c r="G31" s="29">
        <v>17.899999999999999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44921</v>
      </c>
      <c r="B32" s="29">
        <v>540266</v>
      </c>
      <c r="C32" s="28" t="s">
        <v>1141</v>
      </c>
      <c r="D32" s="28" t="s">
        <v>1142</v>
      </c>
      <c r="E32" s="28" t="s">
        <v>525</v>
      </c>
      <c r="F32" s="85">
        <v>25327</v>
      </c>
      <c r="G32" s="29">
        <v>43.2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44921</v>
      </c>
      <c r="B33" s="29">
        <v>540266</v>
      </c>
      <c r="C33" s="28" t="s">
        <v>1141</v>
      </c>
      <c r="D33" s="28" t="s">
        <v>1143</v>
      </c>
      <c r="E33" s="28" t="s">
        <v>526</v>
      </c>
      <c r="F33" s="85">
        <v>18286</v>
      </c>
      <c r="G33" s="29">
        <v>43.2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44921</v>
      </c>
      <c r="B34" s="29">
        <v>524238</v>
      </c>
      <c r="C34" s="28" t="s">
        <v>1144</v>
      </c>
      <c r="D34" s="28" t="s">
        <v>1128</v>
      </c>
      <c r="E34" s="28" t="s">
        <v>526</v>
      </c>
      <c r="F34" s="85">
        <v>49000</v>
      </c>
      <c r="G34" s="29">
        <v>11.03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44921</v>
      </c>
      <c r="B35" s="29">
        <v>532145</v>
      </c>
      <c r="C35" s="28" t="s">
        <v>1145</v>
      </c>
      <c r="D35" s="28" t="s">
        <v>1146</v>
      </c>
      <c r="E35" s="28" t="s">
        <v>526</v>
      </c>
      <c r="F35" s="85">
        <v>90000</v>
      </c>
      <c r="G35" s="29">
        <v>16.690000000000001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44921</v>
      </c>
      <c r="B36" s="29">
        <v>532145</v>
      </c>
      <c r="C36" s="28" t="s">
        <v>1145</v>
      </c>
      <c r="D36" s="28" t="s">
        <v>880</v>
      </c>
      <c r="E36" s="28" t="s">
        <v>525</v>
      </c>
      <c r="F36" s="85">
        <v>111073</v>
      </c>
      <c r="G36" s="29">
        <v>14.74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44921</v>
      </c>
      <c r="B37" s="29">
        <v>532145</v>
      </c>
      <c r="C37" s="28" t="s">
        <v>1145</v>
      </c>
      <c r="D37" s="28" t="s">
        <v>880</v>
      </c>
      <c r="E37" s="28" t="s">
        <v>526</v>
      </c>
      <c r="F37" s="85">
        <v>24990</v>
      </c>
      <c r="G37" s="29">
        <v>14.74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44921</v>
      </c>
      <c r="B38" s="29">
        <v>532145</v>
      </c>
      <c r="C38" s="28" t="s">
        <v>1145</v>
      </c>
      <c r="D38" s="28" t="s">
        <v>1147</v>
      </c>
      <c r="E38" s="28" t="s">
        <v>526</v>
      </c>
      <c r="F38" s="85">
        <v>133807</v>
      </c>
      <c r="G38" s="29">
        <v>15.76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44921</v>
      </c>
      <c r="B39" s="29">
        <v>532145</v>
      </c>
      <c r="C39" s="28" t="s">
        <v>1145</v>
      </c>
      <c r="D39" s="28" t="s">
        <v>1147</v>
      </c>
      <c r="E39" s="28" t="s">
        <v>525</v>
      </c>
      <c r="F39" s="85">
        <v>131807</v>
      </c>
      <c r="G39" s="29">
        <v>16.97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44921</v>
      </c>
      <c r="B40" s="29">
        <v>500264</v>
      </c>
      <c r="C40" s="28" t="s">
        <v>1148</v>
      </c>
      <c r="D40" s="28" t="s">
        <v>1149</v>
      </c>
      <c r="E40" s="28" t="s">
        <v>525</v>
      </c>
      <c r="F40" s="85">
        <v>11500000</v>
      </c>
      <c r="G40" s="29">
        <v>55.2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44921</v>
      </c>
      <c r="B41" s="29">
        <v>500264</v>
      </c>
      <c r="C41" s="28" t="s">
        <v>1148</v>
      </c>
      <c r="D41" s="28" t="s">
        <v>1150</v>
      </c>
      <c r="E41" s="28" t="s">
        <v>526</v>
      </c>
      <c r="F41" s="85">
        <v>11500000</v>
      </c>
      <c r="G41" s="29">
        <v>55.2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44921</v>
      </c>
      <c r="B42" s="29">
        <v>541337</v>
      </c>
      <c r="C42" s="28" t="s">
        <v>1151</v>
      </c>
      <c r="D42" s="28" t="s">
        <v>1152</v>
      </c>
      <c r="E42" s="28" t="s">
        <v>526</v>
      </c>
      <c r="F42" s="85">
        <v>132000</v>
      </c>
      <c r="G42" s="29">
        <v>3.5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44921</v>
      </c>
      <c r="B43" s="29">
        <v>539767</v>
      </c>
      <c r="C43" s="28" t="s">
        <v>1153</v>
      </c>
      <c r="D43" s="28" t="s">
        <v>1154</v>
      </c>
      <c r="E43" s="28" t="s">
        <v>525</v>
      </c>
      <c r="F43" s="85">
        <v>4606</v>
      </c>
      <c r="G43" s="29">
        <v>22.57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44921</v>
      </c>
      <c r="B44" s="29">
        <v>539767</v>
      </c>
      <c r="C44" s="28" t="s">
        <v>1153</v>
      </c>
      <c r="D44" s="28" t="s">
        <v>1154</v>
      </c>
      <c r="E44" s="28" t="s">
        <v>526</v>
      </c>
      <c r="F44" s="85">
        <v>32305</v>
      </c>
      <c r="G44" s="29">
        <v>22.26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44921</v>
      </c>
      <c r="B45" s="29">
        <v>530047</v>
      </c>
      <c r="C45" s="28" t="s">
        <v>1155</v>
      </c>
      <c r="D45" s="28" t="s">
        <v>1156</v>
      </c>
      <c r="E45" s="28" t="s">
        <v>525</v>
      </c>
      <c r="F45" s="85">
        <v>90000</v>
      </c>
      <c r="G45" s="29">
        <v>5.43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44921</v>
      </c>
      <c r="B46" s="29">
        <v>530047</v>
      </c>
      <c r="C46" s="28" t="s">
        <v>1155</v>
      </c>
      <c r="D46" s="28" t="s">
        <v>1157</v>
      </c>
      <c r="E46" s="28" t="s">
        <v>526</v>
      </c>
      <c r="F46" s="85">
        <v>90700</v>
      </c>
      <c r="G46" s="29">
        <v>5.43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44921</v>
      </c>
      <c r="B47" s="29">
        <v>530095</v>
      </c>
      <c r="C47" s="28" t="s">
        <v>1081</v>
      </c>
      <c r="D47" s="28" t="s">
        <v>1017</v>
      </c>
      <c r="E47" s="28" t="s">
        <v>525</v>
      </c>
      <c r="F47" s="85">
        <v>10697</v>
      </c>
      <c r="G47" s="29">
        <v>51.13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44921</v>
      </c>
      <c r="B48" s="29">
        <v>530095</v>
      </c>
      <c r="C48" s="28" t="s">
        <v>1081</v>
      </c>
      <c r="D48" s="28" t="s">
        <v>1017</v>
      </c>
      <c r="E48" s="28" t="s">
        <v>526</v>
      </c>
      <c r="F48" s="85">
        <v>21784</v>
      </c>
      <c r="G48" s="29">
        <v>52.31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44921</v>
      </c>
      <c r="B49" s="29">
        <v>530095</v>
      </c>
      <c r="C49" s="28" t="s">
        <v>1081</v>
      </c>
      <c r="D49" s="28" t="s">
        <v>1158</v>
      </c>
      <c r="E49" s="28" t="s">
        <v>526</v>
      </c>
      <c r="F49" s="85">
        <v>27111</v>
      </c>
      <c r="G49" s="29">
        <v>55.25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44921</v>
      </c>
      <c r="B50" s="29">
        <v>530095</v>
      </c>
      <c r="C50" s="28" t="s">
        <v>1081</v>
      </c>
      <c r="D50" s="28" t="s">
        <v>1158</v>
      </c>
      <c r="E50" s="28" t="s">
        <v>525</v>
      </c>
      <c r="F50" s="85">
        <v>33648</v>
      </c>
      <c r="G50" s="29">
        <v>53.81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44921</v>
      </c>
      <c r="B51" s="29">
        <v>530095</v>
      </c>
      <c r="C51" s="28" t="s">
        <v>1081</v>
      </c>
      <c r="D51" s="28" t="s">
        <v>1105</v>
      </c>
      <c r="E51" s="28" t="s">
        <v>525</v>
      </c>
      <c r="F51" s="85">
        <v>20000</v>
      </c>
      <c r="G51" s="29">
        <v>55.25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44921</v>
      </c>
      <c r="B52" s="29">
        <v>512197</v>
      </c>
      <c r="C52" s="28" t="s">
        <v>1106</v>
      </c>
      <c r="D52" s="28" t="s">
        <v>1159</v>
      </c>
      <c r="E52" s="28" t="s">
        <v>526</v>
      </c>
      <c r="F52" s="85">
        <v>15000</v>
      </c>
      <c r="G52" s="29">
        <v>2.95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44921</v>
      </c>
      <c r="B53" s="29">
        <v>512197</v>
      </c>
      <c r="C53" s="28" t="s">
        <v>1106</v>
      </c>
      <c r="D53" s="28" t="s">
        <v>1160</v>
      </c>
      <c r="E53" s="28" t="s">
        <v>525</v>
      </c>
      <c r="F53" s="85">
        <v>21114</v>
      </c>
      <c r="G53" s="29">
        <v>2.95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44921</v>
      </c>
      <c r="B54" s="29">
        <v>538923</v>
      </c>
      <c r="C54" s="28" t="s">
        <v>1082</v>
      </c>
      <c r="D54" s="28" t="s">
        <v>1161</v>
      </c>
      <c r="E54" s="28" t="s">
        <v>525</v>
      </c>
      <c r="F54" s="85">
        <v>21000</v>
      </c>
      <c r="G54" s="29">
        <v>91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44921</v>
      </c>
      <c r="B55" s="29">
        <v>530611</v>
      </c>
      <c r="C55" s="28" t="s">
        <v>1162</v>
      </c>
      <c r="D55" s="28" t="s">
        <v>1163</v>
      </c>
      <c r="E55" s="28" t="s">
        <v>526</v>
      </c>
      <c r="F55" s="85">
        <v>1271227</v>
      </c>
      <c r="G55" s="29">
        <v>0.51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44921</v>
      </c>
      <c r="B56" s="29">
        <v>521188</v>
      </c>
      <c r="C56" s="28" t="s">
        <v>1107</v>
      </c>
      <c r="D56" s="28" t="s">
        <v>1108</v>
      </c>
      <c r="E56" s="28" t="s">
        <v>525</v>
      </c>
      <c r="F56" s="85">
        <v>16863</v>
      </c>
      <c r="G56" s="29">
        <v>11.82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44921</v>
      </c>
      <c r="B57" s="29">
        <v>543545</v>
      </c>
      <c r="C57" s="28" t="s">
        <v>1164</v>
      </c>
      <c r="D57" s="28" t="s">
        <v>1165</v>
      </c>
      <c r="E57" s="28" t="s">
        <v>526</v>
      </c>
      <c r="F57" s="85">
        <v>40000</v>
      </c>
      <c r="G57" s="29">
        <v>81.03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44921</v>
      </c>
      <c r="B58" s="29">
        <v>512229</v>
      </c>
      <c r="C58" s="28" t="s">
        <v>1166</v>
      </c>
      <c r="D58" s="28" t="s">
        <v>1167</v>
      </c>
      <c r="E58" s="28" t="s">
        <v>525</v>
      </c>
      <c r="F58" s="85">
        <v>1110000</v>
      </c>
      <c r="G58" s="29">
        <v>179.55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44921</v>
      </c>
      <c r="B59" s="29">
        <v>512229</v>
      </c>
      <c r="C59" s="28" t="s">
        <v>1166</v>
      </c>
      <c r="D59" s="28" t="s">
        <v>1168</v>
      </c>
      <c r="E59" s="28" t="s">
        <v>526</v>
      </c>
      <c r="F59" s="85">
        <v>1110000</v>
      </c>
      <c r="G59" s="29">
        <v>179.55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44921</v>
      </c>
      <c r="B60" s="29" t="s">
        <v>1169</v>
      </c>
      <c r="C60" s="28" t="s">
        <v>1170</v>
      </c>
      <c r="D60" s="28" t="s">
        <v>1171</v>
      </c>
      <c r="E60" s="28" t="s">
        <v>525</v>
      </c>
      <c r="F60" s="85">
        <v>100000</v>
      </c>
      <c r="G60" s="29">
        <v>24.82</v>
      </c>
      <c r="H60" s="29" t="s">
        <v>796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44921</v>
      </c>
      <c r="B61" s="29" t="s">
        <v>1109</v>
      </c>
      <c r="C61" s="28" t="s">
        <v>1110</v>
      </c>
      <c r="D61" s="28" t="s">
        <v>1172</v>
      </c>
      <c r="E61" s="28" t="s">
        <v>525</v>
      </c>
      <c r="F61" s="85">
        <v>279581</v>
      </c>
      <c r="G61" s="29">
        <v>202.14</v>
      </c>
      <c r="H61" s="29" t="s">
        <v>796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44921</v>
      </c>
      <c r="B62" s="29" t="s">
        <v>1173</v>
      </c>
      <c r="C62" s="28" t="s">
        <v>1174</v>
      </c>
      <c r="D62" s="28" t="s">
        <v>1175</v>
      </c>
      <c r="E62" s="28" t="s">
        <v>525</v>
      </c>
      <c r="F62" s="85">
        <v>557465</v>
      </c>
      <c r="G62" s="29">
        <v>6.38</v>
      </c>
      <c r="H62" s="29" t="s">
        <v>796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44921</v>
      </c>
      <c r="B63" s="29" t="s">
        <v>1176</v>
      </c>
      <c r="C63" s="28" t="s">
        <v>1177</v>
      </c>
      <c r="D63" s="28" t="s">
        <v>1178</v>
      </c>
      <c r="E63" s="28" t="s">
        <v>525</v>
      </c>
      <c r="F63" s="85">
        <v>108000</v>
      </c>
      <c r="G63" s="29">
        <v>65.650000000000006</v>
      </c>
      <c r="H63" s="29" t="s">
        <v>796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44921</v>
      </c>
      <c r="B64" s="29" t="s">
        <v>1111</v>
      </c>
      <c r="C64" s="28" t="s">
        <v>1112</v>
      </c>
      <c r="D64" s="28" t="s">
        <v>1116</v>
      </c>
      <c r="E64" s="28" t="s">
        <v>525</v>
      </c>
      <c r="F64" s="85">
        <v>105600</v>
      </c>
      <c r="G64" s="29">
        <v>74.03</v>
      </c>
      <c r="H64" s="29" t="s">
        <v>796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44921</v>
      </c>
      <c r="B65" s="29" t="s">
        <v>1179</v>
      </c>
      <c r="C65" s="28" t="s">
        <v>1180</v>
      </c>
      <c r="D65" s="28" t="s">
        <v>1131</v>
      </c>
      <c r="E65" s="28" t="s">
        <v>525</v>
      </c>
      <c r="F65" s="85">
        <v>156000</v>
      </c>
      <c r="G65" s="29">
        <v>112.25</v>
      </c>
      <c r="H65" s="29" t="s">
        <v>796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44921</v>
      </c>
      <c r="B66" s="29" t="s">
        <v>1179</v>
      </c>
      <c r="C66" s="28" t="s">
        <v>1180</v>
      </c>
      <c r="D66" s="28" t="s">
        <v>1131</v>
      </c>
      <c r="E66" s="28" t="s">
        <v>525</v>
      </c>
      <c r="F66" s="85">
        <v>192000</v>
      </c>
      <c r="G66" s="29">
        <v>105.91</v>
      </c>
      <c r="H66" s="29" t="s">
        <v>796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44921</v>
      </c>
      <c r="B67" s="29" t="s">
        <v>1181</v>
      </c>
      <c r="C67" s="28" t="s">
        <v>1182</v>
      </c>
      <c r="D67" s="28" t="s">
        <v>1102</v>
      </c>
      <c r="E67" s="28" t="s">
        <v>525</v>
      </c>
      <c r="F67" s="85">
        <v>1145014</v>
      </c>
      <c r="G67" s="29">
        <v>12.5</v>
      </c>
      <c r="H67" s="29" t="s">
        <v>796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44921</v>
      </c>
      <c r="B68" s="29" t="s">
        <v>1113</v>
      </c>
      <c r="C68" s="28" t="s">
        <v>1114</v>
      </c>
      <c r="D68" s="28" t="s">
        <v>1115</v>
      </c>
      <c r="E68" s="28" t="s">
        <v>525</v>
      </c>
      <c r="F68" s="85">
        <v>25200</v>
      </c>
      <c r="G68" s="29">
        <v>217.5</v>
      </c>
      <c r="H68" s="29" t="s">
        <v>796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44921</v>
      </c>
      <c r="B69" s="29" t="s">
        <v>1183</v>
      </c>
      <c r="C69" s="28" t="s">
        <v>1184</v>
      </c>
      <c r="D69" s="28" t="s">
        <v>1185</v>
      </c>
      <c r="E69" s="28" t="s">
        <v>525</v>
      </c>
      <c r="F69" s="85">
        <v>2430710</v>
      </c>
      <c r="G69" s="29">
        <v>2.78</v>
      </c>
      <c r="H69" s="29" t="s">
        <v>796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44921</v>
      </c>
      <c r="B70" s="29" t="s">
        <v>1183</v>
      </c>
      <c r="C70" s="28" t="s">
        <v>1184</v>
      </c>
      <c r="D70" s="28" t="s">
        <v>1186</v>
      </c>
      <c r="E70" s="28" t="s">
        <v>525</v>
      </c>
      <c r="F70" s="85">
        <v>1500000</v>
      </c>
      <c r="G70" s="29">
        <v>2.8</v>
      </c>
      <c r="H70" s="29" t="s">
        <v>796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44921</v>
      </c>
      <c r="B71" s="29" t="s">
        <v>1183</v>
      </c>
      <c r="C71" s="28" t="s">
        <v>1184</v>
      </c>
      <c r="D71" s="28" t="s">
        <v>1187</v>
      </c>
      <c r="E71" s="28" t="s">
        <v>525</v>
      </c>
      <c r="F71" s="85">
        <v>3507703</v>
      </c>
      <c r="G71" s="29">
        <v>2.8</v>
      </c>
      <c r="H71" s="29" t="s">
        <v>796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44921</v>
      </c>
      <c r="B72" s="29" t="s">
        <v>1188</v>
      </c>
      <c r="C72" s="28" t="s">
        <v>1189</v>
      </c>
      <c r="D72" s="28" t="s">
        <v>1190</v>
      </c>
      <c r="E72" s="28" t="s">
        <v>525</v>
      </c>
      <c r="F72" s="85">
        <v>4770000</v>
      </c>
      <c r="G72" s="29">
        <v>2.97</v>
      </c>
      <c r="H72" s="29" t="s">
        <v>796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44921</v>
      </c>
      <c r="B73" s="29" t="s">
        <v>1191</v>
      </c>
      <c r="C73" s="28" t="s">
        <v>1192</v>
      </c>
      <c r="D73" s="28" t="s">
        <v>1193</v>
      </c>
      <c r="E73" s="28" t="s">
        <v>525</v>
      </c>
      <c r="F73" s="85">
        <v>65000</v>
      </c>
      <c r="G73" s="29">
        <v>69</v>
      </c>
      <c r="H73" s="29" t="s">
        <v>796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44921</v>
      </c>
      <c r="B74" s="29" t="s">
        <v>1194</v>
      </c>
      <c r="C74" s="28" t="s">
        <v>1195</v>
      </c>
      <c r="D74" s="28" t="s">
        <v>1131</v>
      </c>
      <c r="E74" s="28" t="s">
        <v>525</v>
      </c>
      <c r="F74" s="85">
        <v>126000</v>
      </c>
      <c r="G74" s="29">
        <v>29</v>
      </c>
      <c r="H74" s="29" t="s">
        <v>796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44921</v>
      </c>
      <c r="B75" s="29" t="s">
        <v>1083</v>
      </c>
      <c r="C75" s="28" t="s">
        <v>1084</v>
      </c>
      <c r="D75" s="28" t="s">
        <v>898</v>
      </c>
      <c r="E75" s="28" t="s">
        <v>525</v>
      </c>
      <c r="F75" s="85">
        <v>4320405</v>
      </c>
      <c r="G75" s="29">
        <v>41.68</v>
      </c>
      <c r="H75" s="29" t="s">
        <v>796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44921</v>
      </c>
      <c r="B76" s="29" t="s">
        <v>1085</v>
      </c>
      <c r="C76" s="28" t="s">
        <v>1086</v>
      </c>
      <c r="D76" s="28" t="s">
        <v>1011</v>
      </c>
      <c r="E76" s="28" t="s">
        <v>525</v>
      </c>
      <c r="F76" s="85">
        <v>54228</v>
      </c>
      <c r="G76" s="29">
        <v>543.79</v>
      </c>
      <c r="H76" s="29" t="s">
        <v>796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44921</v>
      </c>
      <c r="B77" s="29" t="s">
        <v>1085</v>
      </c>
      <c r="C77" s="28" t="s">
        <v>1086</v>
      </c>
      <c r="D77" s="28" t="s">
        <v>898</v>
      </c>
      <c r="E77" s="28" t="s">
        <v>525</v>
      </c>
      <c r="F77" s="85">
        <v>81289</v>
      </c>
      <c r="G77" s="29">
        <v>542.89</v>
      </c>
      <c r="H77" s="29" t="s">
        <v>796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44921</v>
      </c>
      <c r="B78" s="29" t="s">
        <v>1196</v>
      </c>
      <c r="C78" s="28" t="s">
        <v>1197</v>
      </c>
      <c r="D78" s="28" t="s">
        <v>880</v>
      </c>
      <c r="E78" s="28" t="s">
        <v>525</v>
      </c>
      <c r="F78" s="85">
        <v>534887</v>
      </c>
      <c r="G78" s="29">
        <v>7</v>
      </c>
      <c r="H78" s="29" t="s">
        <v>796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44921</v>
      </c>
      <c r="B79" s="29" t="s">
        <v>1173</v>
      </c>
      <c r="C79" s="28" t="s">
        <v>1174</v>
      </c>
      <c r="D79" s="28" t="s">
        <v>1175</v>
      </c>
      <c r="E79" s="28" t="s">
        <v>526</v>
      </c>
      <c r="F79" s="85">
        <v>741527</v>
      </c>
      <c r="G79" s="29">
        <v>6.16</v>
      </c>
      <c r="H79" s="29" t="s">
        <v>796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44921</v>
      </c>
      <c r="B80" s="29" t="s">
        <v>1179</v>
      </c>
      <c r="C80" s="28" t="s">
        <v>1180</v>
      </c>
      <c r="D80" s="28" t="s">
        <v>1132</v>
      </c>
      <c r="E80" s="28" t="s">
        <v>526</v>
      </c>
      <c r="F80" s="85">
        <v>156000</v>
      </c>
      <c r="G80" s="29">
        <v>112.25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44921</v>
      </c>
      <c r="B81" s="29" t="s">
        <v>1179</v>
      </c>
      <c r="C81" s="28" t="s">
        <v>1180</v>
      </c>
      <c r="D81" s="28" t="s">
        <v>1132</v>
      </c>
      <c r="E81" s="28" t="s">
        <v>526</v>
      </c>
      <c r="F81" s="85">
        <v>192000</v>
      </c>
      <c r="G81" s="29">
        <v>105.91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44921</v>
      </c>
      <c r="B82" s="29" t="s">
        <v>1181</v>
      </c>
      <c r="C82" s="28" t="s">
        <v>1182</v>
      </c>
      <c r="D82" s="28" t="s">
        <v>1102</v>
      </c>
      <c r="E82" s="28" t="s">
        <v>526</v>
      </c>
      <c r="F82" s="85">
        <v>950014</v>
      </c>
      <c r="G82" s="29">
        <v>12.69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44921</v>
      </c>
      <c r="B83" s="29" t="s">
        <v>1113</v>
      </c>
      <c r="C83" s="28" t="s">
        <v>1114</v>
      </c>
      <c r="D83" s="28" t="s">
        <v>1198</v>
      </c>
      <c r="E83" s="28" t="s">
        <v>526</v>
      </c>
      <c r="F83" s="85">
        <v>25200</v>
      </c>
      <c r="G83" s="29">
        <v>217.86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44921</v>
      </c>
      <c r="B84" s="29" t="s">
        <v>1183</v>
      </c>
      <c r="C84" s="28" t="s">
        <v>1184</v>
      </c>
      <c r="D84" s="28" t="s">
        <v>1185</v>
      </c>
      <c r="E84" s="28" t="s">
        <v>526</v>
      </c>
      <c r="F84" s="85">
        <v>1563930</v>
      </c>
      <c r="G84" s="29">
        <v>2.68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44921</v>
      </c>
      <c r="B85" s="29" t="s">
        <v>1183</v>
      </c>
      <c r="C85" s="28" t="s">
        <v>1184</v>
      </c>
      <c r="D85" s="28" t="s">
        <v>1199</v>
      </c>
      <c r="E85" s="28" t="s">
        <v>526</v>
      </c>
      <c r="F85" s="85">
        <v>10000000</v>
      </c>
      <c r="G85" s="29">
        <v>2.8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44921</v>
      </c>
      <c r="B86" s="29" t="s">
        <v>1188</v>
      </c>
      <c r="C86" s="28" t="s">
        <v>1189</v>
      </c>
      <c r="D86" s="28" t="s">
        <v>1190</v>
      </c>
      <c r="E86" s="28" t="s">
        <v>526</v>
      </c>
      <c r="F86" s="85">
        <v>3096001</v>
      </c>
      <c r="G86" s="29">
        <v>2.92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44921</v>
      </c>
      <c r="B87" s="29" t="s">
        <v>1191</v>
      </c>
      <c r="C87" s="28" t="s">
        <v>1192</v>
      </c>
      <c r="D87" s="28" t="s">
        <v>1200</v>
      </c>
      <c r="E87" s="28" t="s">
        <v>526</v>
      </c>
      <c r="F87" s="85">
        <v>145000</v>
      </c>
      <c r="G87" s="29">
        <v>69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44921</v>
      </c>
      <c r="B88" s="29" t="s">
        <v>1194</v>
      </c>
      <c r="C88" s="28" t="s">
        <v>1195</v>
      </c>
      <c r="D88" s="28" t="s">
        <v>1131</v>
      </c>
      <c r="E88" s="28" t="s">
        <v>526</v>
      </c>
      <c r="F88" s="85">
        <v>12000</v>
      </c>
      <c r="G88" s="29">
        <v>29.05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44921</v>
      </c>
      <c r="B89" s="29" t="s">
        <v>1194</v>
      </c>
      <c r="C89" s="28" t="s">
        <v>1195</v>
      </c>
      <c r="D89" s="28" t="s">
        <v>1132</v>
      </c>
      <c r="E89" s="28" t="s">
        <v>526</v>
      </c>
      <c r="F89" s="85">
        <v>114000</v>
      </c>
      <c r="G89" s="29">
        <v>28.91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44921</v>
      </c>
      <c r="B90" s="29" t="s">
        <v>1083</v>
      </c>
      <c r="C90" s="28" t="s">
        <v>1084</v>
      </c>
      <c r="D90" s="28" t="s">
        <v>898</v>
      </c>
      <c r="E90" s="28" t="s">
        <v>526</v>
      </c>
      <c r="F90" s="85">
        <v>4320405</v>
      </c>
      <c r="G90" s="29">
        <v>41.78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44921</v>
      </c>
      <c r="B91" s="29" t="s">
        <v>1085</v>
      </c>
      <c r="C91" s="28" t="s">
        <v>1086</v>
      </c>
      <c r="D91" s="28" t="s">
        <v>1011</v>
      </c>
      <c r="E91" s="28" t="s">
        <v>526</v>
      </c>
      <c r="F91" s="85">
        <v>52391</v>
      </c>
      <c r="G91" s="29">
        <v>547.11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44921</v>
      </c>
      <c r="B92" s="29" t="s">
        <v>1085</v>
      </c>
      <c r="C92" s="28" t="s">
        <v>1086</v>
      </c>
      <c r="D92" s="28" t="s">
        <v>898</v>
      </c>
      <c r="E92" s="28" t="s">
        <v>526</v>
      </c>
      <c r="F92" s="85">
        <v>81289</v>
      </c>
      <c r="G92" s="29">
        <v>543.95000000000005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44921</v>
      </c>
      <c r="B93" s="29" t="s">
        <v>1196</v>
      </c>
      <c r="C93" s="28" t="s">
        <v>1197</v>
      </c>
      <c r="D93" s="28" t="s">
        <v>880</v>
      </c>
      <c r="E93" s="28" t="s">
        <v>526</v>
      </c>
      <c r="F93" s="85">
        <v>124775</v>
      </c>
      <c r="G93" s="29">
        <v>7.17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44921</v>
      </c>
      <c r="B94" s="29" t="s">
        <v>1196</v>
      </c>
      <c r="C94" s="28" t="s">
        <v>1197</v>
      </c>
      <c r="D94" s="28" t="s">
        <v>1201</v>
      </c>
      <c r="E94" s="28" t="s">
        <v>526</v>
      </c>
      <c r="F94" s="85">
        <v>465468</v>
      </c>
      <c r="G94" s="29">
        <v>7.03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44921</v>
      </c>
      <c r="B95" s="29" t="s">
        <v>1202</v>
      </c>
      <c r="C95" s="28" t="s">
        <v>1203</v>
      </c>
      <c r="D95" s="28" t="s">
        <v>1204</v>
      </c>
      <c r="E95" s="28" t="s">
        <v>526</v>
      </c>
      <c r="F95" s="85">
        <v>105000</v>
      </c>
      <c r="G95" s="29">
        <v>108.55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504"/>
  <sheetViews>
    <sheetView zoomScale="85" zoomScaleNormal="85" workbookViewId="0">
      <selection activeCell="E18" sqref="E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52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949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44922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7" customFormat="1" ht="13.9" customHeight="1">
      <c r="A10" s="342">
        <v>1</v>
      </c>
      <c r="B10" s="343">
        <v>44810</v>
      </c>
      <c r="C10" s="344"/>
      <c r="D10" s="345" t="s">
        <v>88</v>
      </c>
      <c r="E10" s="346" t="s">
        <v>888</v>
      </c>
      <c r="F10" s="342">
        <v>1607</v>
      </c>
      <c r="G10" s="342">
        <v>1517</v>
      </c>
      <c r="H10" s="342">
        <v>1607</v>
      </c>
      <c r="I10" s="347" t="s">
        <v>843</v>
      </c>
      <c r="J10" s="348" t="s">
        <v>661</v>
      </c>
      <c r="K10" s="348">
        <f t="shared" ref="K10" si="0">H10-F10</f>
        <v>0</v>
      </c>
      <c r="L10" s="349">
        <f t="shared" ref="L10" si="1">(F10*-0.7)/100</f>
        <v>-11.248999999999999</v>
      </c>
      <c r="M10" s="350">
        <f t="shared" ref="M10" si="2">(K10+L10)/F10</f>
        <v>-6.9999999999999993E-3</v>
      </c>
      <c r="N10" s="348" t="s">
        <v>661</v>
      </c>
      <c r="O10" s="351">
        <v>44902</v>
      </c>
      <c r="P10" s="348"/>
      <c r="Q10" s="206"/>
      <c r="R10" s="206" t="s">
        <v>541</v>
      </c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</row>
    <row r="11" spans="1:56" s="207" customFormat="1" ht="13.9" customHeight="1">
      <c r="A11" s="314">
        <v>2</v>
      </c>
      <c r="B11" s="315">
        <v>44840</v>
      </c>
      <c r="C11" s="316"/>
      <c r="D11" s="317" t="s">
        <v>125</v>
      </c>
      <c r="E11" s="318" t="s">
        <v>888</v>
      </c>
      <c r="F11" s="319">
        <v>1150.5</v>
      </c>
      <c r="G11" s="319">
        <v>1075</v>
      </c>
      <c r="H11" s="319">
        <v>1217.5</v>
      </c>
      <c r="I11" s="320" t="s">
        <v>844</v>
      </c>
      <c r="J11" s="262" t="s">
        <v>637</v>
      </c>
      <c r="K11" s="262">
        <f t="shared" ref="K11" si="3">H11-F11</f>
        <v>67</v>
      </c>
      <c r="L11" s="321">
        <f t="shared" ref="L11" si="4">(F11*-0.7)/100</f>
        <v>-8.0534999999999997</v>
      </c>
      <c r="M11" s="322">
        <f t="shared" ref="M11" si="5">(K11+L11)/F11</f>
        <v>5.1235549760973491E-2</v>
      </c>
      <c r="N11" s="262" t="s">
        <v>540</v>
      </c>
      <c r="O11" s="323">
        <v>44896</v>
      </c>
      <c r="P11" s="262"/>
      <c r="Q11" s="206"/>
      <c r="R11" s="206" t="s">
        <v>541</v>
      </c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</row>
    <row r="12" spans="1:56" s="207" customFormat="1" ht="13.9" customHeight="1">
      <c r="A12" s="303">
        <v>3</v>
      </c>
      <c r="B12" s="304">
        <v>44861</v>
      </c>
      <c r="C12" s="305"/>
      <c r="D12" s="306" t="s">
        <v>55</v>
      </c>
      <c r="E12" s="307" t="s">
        <v>542</v>
      </c>
      <c r="F12" s="308">
        <v>147</v>
      </c>
      <c r="G12" s="308">
        <v>137</v>
      </c>
      <c r="H12" s="308">
        <v>154</v>
      </c>
      <c r="I12" s="309" t="s">
        <v>875</v>
      </c>
      <c r="J12" s="310" t="s">
        <v>876</v>
      </c>
      <c r="K12" s="310">
        <f t="shared" ref="K12:K13" si="6">H12-F12</f>
        <v>7</v>
      </c>
      <c r="L12" s="311">
        <f t="shared" ref="L12:L13" si="7">(F12*-0.7)/100</f>
        <v>-1.0289999999999999</v>
      </c>
      <c r="M12" s="312">
        <f t="shared" ref="M12:M13" si="8">(K12+L12)/F12</f>
        <v>4.0619047619047617E-2</v>
      </c>
      <c r="N12" s="310" t="s">
        <v>540</v>
      </c>
      <c r="O12" s="313">
        <v>44866</v>
      </c>
      <c r="P12" s="310"/>
      <c r="Q12" s="206"/>
      <c r="R12" s="206" t="s">
        <v>806</v>
      </c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</row>
    <row r="13" spans="1:56" s="207" customFormat="1" ht="13.9" customHeight="1">
      <c r="A13" s="314">
        <v>4</v>
      </c>
      <c r="B13" s="315">
        <v>44867</v>
      </c>
      <c r="C13" s="316"/>
      <c r="D13" s="317" t="s">
        <v>877</v>
      </c>
      <c r="E13" s="318" t="s">
        <v>542</v>
      </c>
      <c r="F13" s="319">
        <v>836</v>
      </c>
      <c r="G13" s="319">
        <v>790</v>
      </c>
      <c r="H13" s="319">
        <v>884.5</v>
      </c>
      <c r="I13" s="320" t="s">
        <v>878</v>
      </c>
      <c r="J13" s="262" t="s">
        <v>1013</v>
      </c>
      <c r="K13" s="262">
        <f t="shared" si="6"/>
        <v>48.5</v>
      </c>
      <c r="L13" s="321">
        <f t="shared" si="7"/>
        <v>-5.8519999999999994</v>
      </c>
      <c r="M13" s="322">
        <f t="shared" si="8"/>
        <v>5.1014354066985651E-2</v>
      </c>
      <c r="N13" s="262" t="s">
        <v>540</v>
      </c>
      <c r="O13" s="323">
        <v>44908</v>
      </c>
      <c r="P13" s="262"/>
      <c r="Q13" s="206"/>
      <c r="R13" s="206" t="s">
        <v>541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</row>
    <row r="14" spans="1:56" s="207" customFormat="1" ht="13.9" customHeight="1">
      <c r="A14" s="308">
        <v>5</v>
      </c>
      <c r="B14" s="335">
        <v>44876</v>
      </c>
      <c r="C14" s="305"/>
      <c r="D14" s="306" t="s">
        <v>207</v>
      </c>
      <c r="E14" s="307" t="s">
        <v>542</v>
      </c>
      <c r="F14" s="308">
        <v>6800</v>
      </c>
      <c r="G14" s="308">
        <v>6340</v>
      </c>
      <c r="H14" s="308">
        <v>7160</v>
      </c>
      <c r="I14" s="309" t="s">
        <v>881</v>
      </c>
      <c r="J14" s="310" t="s">
        <v>903</v>
      </c>
      <c r="K14" s="310">
        <f t="shared" ref="K14" si="9">H14-F14</f>
        <v>360</v>
      </c>
      <c r="L14" s="311">
        <f t="shared" ref="L14" si="10">(F14*-0.7)/100</f>
        <v>-47.6</v>
      </c>
      <c r="M14" s="312">
        <f t="shared" ref="M14" si="11">(K14+L14)/F14</f>
        <v>4.5941176470588235E-2</v>
      </c>
      <c r="N14" s="310" t="s">
        <v>540</v>
      </c>
      <c r="O14" s="313">
        <v>44896</v>
      </c>
      <c r="P14" s="310"/>
      <c r="Q14" s="206"/>
      <c r="R14" s="206" t="s">
        <v>541</v>
      </c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</row>
    <row r="15" spans="1:56" s="207" customFormat="1" ht="13.9" customHeight="1">
      <c r="A15" s="360">
        <v>6</v>
      </c>
      <c r="B15" s="339">
        <v>44880</v>
      </c>
      <c r="C15" s="353"/>
      <c r="D15" s="354" t="s">
        <v>364</v>
      </c>
      <c r="E15" s="355" t="s">
        <v>542</v>
      </c>
      <c r="F15" s="352">
        <v>3425</v>
      </c>
      <c r="G15" s="352">
        <v>3170</v>
      </c>
      <c r="H15" s="352">
        <f>(3575+3100)/2</f>
        <v>3337.5</v>
      </c>
      <c r="I15" s="356" t="s">
        <v>883</v>
      </c>
      <c r="J15" s="296" t="s">
        <v>1039</v>
      </c>
      <c r="K15" s="296">
        <f t="shared" ref="K15:K16" si="12">H15-F15</f>
        <v>-87.5</v>
      </c>
      <c r="L15" s="357">
        <f t="shared" ref="L15:L16" si="13">(F15*-0.7)/100</f>
        <v>-23.975000000000001</v>
      </c>
      <c r="M15" s="358">
        <f t="shared" ref="M15:M16" si="14">(K15+L15)/F15</f>
        <v>-3.2547445255474448E-2</v>
      </c>
      <c r="N15" s="296" t="s">
        <v>552</v>
      </c>
      <c r="O15" s="359">
        <v>44911</v>
      </c>
      <c r="P15" s="296"/>
      <c r="Q15" s="206"/>
      <c r="R15" s="206" t="s">
        <v>541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</row>
    <row r="16" spans="1:56" s="207" customFormat="1" ht="13.9" customHeight="1">
      <c r="A16" s="314">
        <v>7</v>
      </c>
      <c r="B16" s="315">
        <v>44883</v>
      </c>
      <c r="C16" s="316"/>
      <c r="D16" s="317" t="s">
        <v>804</v>
      </c>
      <c r="E16" s="318" t="s">
        <v>542</v>
      </c>
      <c r="F16" s="319">
        <v>401</v>
      </c>
      <c r="G16" s="319">
        <v>369</v>
      </c>
      <c r="H16" s="319">
        <v>427</v>
      </c>
      <c r="I16" s="320" t="s">
        <v>885</v>
      </c>
      <c r="J16" s="262" t="s">
        <v>1063</v>
      </c>
      <c r="K16" s="262">
        <f t="shared" si="12"/>
        <v>26</v>
      </c>
      <c r="L16" s="321">
        <f t="shared" si="13"/>
        <v>-2.8069999999999999</v>
      </c>
      <c r="M16" s="322">
        <f t="shared" si="14"/>
        <v>5.7837905236907731E-2</v>
      </c>
      <c r="N16" s="262" t="s">
        <v>540</v>
      </c>
      <c r="O16" s="323">
        <v>44917</v>
      </c>
      <c r="P16" s="262"/>
      <c r="Q16" s="206"/>
      <c r="R16" s="206" t="s">
        <v>541</v>
      </c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6" s="207" customFormat="1" ht="13.9" customHeight="1">
      <c r="A17" s="314">
        <v>8</v>
      </c>
      <c r="B17" s="315">
        <v>44886</v>
      </c>
      <c r="C17" s="316"/>
      <c r="D17" s="317" t="s">
        <v>146</v>
      </c>
      <c r="E17" s="318" t="s">
        <v>542</v>
      </c>
      <c r="F17" s="319">
        <v>4800</v>
      </c>
      <c r="G17" s="319">
        <v>4540</v>
      </c>
      <c r="H17" s="319">
        <v>5095</v>
      </c>
      <c r="I17" s="320" t="s">
        <v>887</v>
      </c>
      <c r="J17" s="262" t="s">
        <v>970</v>
      </c>
      <c r="K17" s="262">
        <f t="shared" ref="K17" si="15">H17-F17</f>
        <v>295</v>
      </c>
      <c r="L17" s="321">
        <f t="shared" ref="L17" si="16">(F17*-0.7)/100</f>
        <v>-33.6</v>
      </c>
      <c r="M17" s="322">
        <f t="shared" ref="M17" si="17">(K17+L17)/F17</f>
        <v>5.4458333333333331E-2</v>
      </c>
      <c r="N17" s="262" t="s">
        <v>540</v>
      </c>
      <c r="O17" s="323">
        <v>44897</v>
      </c>
      <c r="P17" s="262"/>
      <c r="Q17" s="206"/>
      <c r="R17" s="206" t="s">
        <v>541</v>
      </c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</row>
    <row r="18" spans="1:56" s="207" customFormat="1" ht="13.9" customHeight="1">
      <c r="A18" s="265">
        <v>9</v>
      </c>
      <c r="B18" s="328">
        <v>44890</v>
      </c>
      <c r="C18" s="275"/>
      <c r="D18" s="276" t="s">
        <v>273</v>
      </c>
      <c r="E18" s="277" t="s">
        <v>542</v>
      </c>
      <c r="F18" s="267" t="s">
        <v>896</v>
      </c>
      <c r="G18" s="267">
        <v>5250</v>
      </c>
      <c r="H18" s="267"/>
      <c r="I18" s="278" t="s">
        <v>897</v>
      </c>
      <c r="J18" s="268" t="s">
        <v>543</v>
      </c>
      <c r="K18" s="268"/>
      <c r="L18" s="269"/>
      <c r="M18" s="270"/>
      <c r="N18" s="268"/>
      <c r="O18" s="271"/>
      <c r="P18" s="268"/>
      <c r="Q18" s="206"/>
      <c r="R18" s="206" t="s">
        <v>541</v>
      </c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</row>
    <row r="19" spans="1:56" s="207" customFormat="1" ht="13.9" customHeight="1">
      <c r="A19" s="314">
        <v>10</v>
      </c>
      <c r="B19" s="315">
        <v>44890</v>
      </c>
      <c r="C19" s="316"/>
      <c r="D19" s="317" t="s">
        <v>868</v>
      </c>
      <c r="E19" s="318" t="s">
        <v>542</v>
      </c>
      <c r="F19" s="319">
        <v>413</v>
      </c>
      <c r="G19" s="319">
        <v>379</v>
      </c>
      <c r="H19" s="319">
        <v>440</v>
      </c>
      <c r="I19" s="320" t="s">
        <v>893</v>
      </c>
      <c r="J19" s="262" t="s">
        <v>918</v>
      </c>
      <c r="K19" s="262">
        <f t="shared" ref="K19:K20" si="18">H19-F19</f>
        <v>27</v>
      </c>
      <c r="L19" s="321">
        <f t="shared" ref="L19:L20" si="19">(F19*-0.7)/100</f>
        <v>-2.8909999999999996</v>
      </c>
      <c r="M19" s="322">
        <f t="shared" ref="M19:M20" si="20">(K19+L19)/F19</f>
        <v>5.837530266343826E-2</v>
      </c>
      <c r="N19" s="262" t="s">
        <v>540</v>
      </c>
      <c r="O19" s="323">
        <v>44897</v>
      </c>
      <c r="P19" s="262"/>
      <c r="Q19" s="206"/>
      <c r="R19" s="206" t="s">
        <v>541</v>
      </c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</row>
    <row r="20" spans="1:56" s="207" customFormat="1" ht="13.9" customHeight="1">
      <c r="A20" s="360">
        <v>11</v>
      </c>
      <c r="B20" s="338">
        <v>44896</v>
      </c>
      <c r="C20" s="353"/>
      <c r="D20" s="354" t="s">
        <v>129</v>
      </c>
      <c r="E20" s="355" t="s">
        <v>542</v>
      </c>
      <c r="F20" s="352">
        <v>438</v>
      </c>
      <c r="G20" s="352">
        <v>412</v>
      </c>
      <c r="H20" s="352">
        <v>412</v>
      </c>
      <c r="I20" s="356" t="s">
        <v>904</v>
      </c>
      <c r="J20" s="296" t="s">
        <v>1087</v>
      </c>
      <c r="K20" s="296">
        <f t="shared" si="18"/>
        <v>-26</v>
      </c>
      <c r="L20" s="357">
        <f t="shared" si="19"/>
        <v>-3.0659999999999998</v>
      </c>
      <c r="M20" s="358">
        <f t="shared" si="20"/>
        <v>-6.6360730593607309E-2</v>
      </c>
      <c r="N20" s="296" t="s">
        <v>552</v>
      </c>
      <c r="O20" s="359">
        <v>44918</v>
      </c>
      <c r="P20" s="296"/>
      <c r="Q20" s="206"/>
      <c r="R20" s="206" t="s">
        <v>541</v>
      </c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</row>
    <row r="21" spans="1:56" s="207" customFormat="1" ht="13.9" customHeight="1">
      <c r="A21" s="314">
        <v>12</v>
      </c>
      <c r="B21" s="315">
        <v>44896</v>
      </c>
      <c r="C21" s="316"/>
      <c r="D21" s="317" t="s">
        <v>258</v>
      </c>
      <c r="E21" s="318" t="s">
        <v>542</v>
      </c>
      <c r="F21" s="319">
        <v>265</v>
      </c>
      <c r="G21" s="319">
        <v>247</v>
      </c>
      <c r="H21" s="319">
        <v>284</v>
      </c>
      <c r="I21" s="320" t="s">
        <v>905</v>
      </c>
      <c r="J21" s="262" t="s">
        <v>1012</v>
      </c>
      <c r="K21" s="262">
        <f t="shared" ref="K21" si="21">H21-F21</f>
        <v>19</v>
      </c>
      <c r="L21" s="321">
        <f t="shared" ref="L21" si="22">(F21*-0.7)/100</f>
        <v>-1.855</v>
      </c>
      <c r="M21" s="322">
        <f t="shared" ref="M21" si="23">(K21+L21)/F21</f>
        <v>6.4698113207547162E-2</v>
      </c>
      <c r="N21" s="262" t="s">
        <v>540</v>
      </c>
      <c r="O21" s="323">
        <v>44908</v>
      </c>
      <c r="P21" s="262"/>
      <c r="Q21" s="206"/>
      <c r="R21" s="206" t="s">
        <v>541</v>
      </c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</row>
    <row r="22" spans="1:56" s="207" customFormat="1" ht="13.9" customHeight="1">
      <c r="A22" s="265">
        <v>13</v>
      </c>
      <c r="B22" s="328">
        <v>44896</v>
      </c>
      <c r="C22" s="275"/>
      <c r="D22" s="276" t="s">
        <v>199</v>
      </c>
      <c r="E22" s="277" t="s">
        <v>542</v>
      </c>
      <c r="F22" s="267" t="s">
        <v>906</v>
      </c>
      <c r="G22" s="267">
        <v>3140</v>
      </c>
      <c r="H22" s="267"/>
      <c r="I22" s="278" t="s">
        <v>883</v>
      </c>
      <c r="J22" s="268" t="s">
        <v>543</v>
      </c>
      <c r="K22" s="268"/>
      <c r="L22" s="269"/>
      <c r="M22" s="270"/>
      <c r="N22" s="268"/>
      <c r="O22" s="271"/>
      <c r="P22" s="268"/>
      <c r="Q22" s="206"/>
      <c r="R22" s="206" t="s">
        <v>541</v>
      </c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</row>
    <row r="23" spans="1:56" s="207" customFormat="1" ht="13.9" customHeight="1">
      <c r="A23" s="360">
        <v>14</v>
      </c>
      <c r="B23" s="339">
        <v>44900</v>
      </c>
      <c r="C23" s="353"/>
      <c r="D23" s="354" t="s">
        <v>200</v>
      </c>
      <c r="E23" s="355" t="s">
        <v>542</v>
      </c>
      <c r="F23" s="352">
        <v>1105</v>
      </c>
      <c r="G23" s="352">
        <v>1055</v>
      </c>
      <c r="H23" s="352">
        <v>1050</v>
      </c>
      <c r="I23" s="356" t="s">
        <v>940</v>
      </c>
      <c r="J23" s="296" t="s">
        <v>975</v>
      </c>
      <c r="K23" s="296">
        <f t="shared" ref="K23:K24" si="24">H23-F23</f>
        <v>-55</v>
      </c>
      <c r="L23" s="357">
        <f t="shared" ref="L23:L24" si="25">(F23*-0.7)/100</f>
        <v>-7.7350000000000003</v>
      </c>
      <c r="M23" s="358">
        <f t="shared" ref="M23:M24" si="26">(K23+L23)/F23</f>
        <v>-5.67737556561086E-2</v>
      </c>
      <c r="N23" s="296" t="s">
        <v>552</v>
      </c>
      <c r="O23" s="359">
        <v>44904</v>
      </c>
      <c r="P23" s="296"/>
      <c r="Q23" s="206"/>
      <c r="R23" s="206" t="s">
        <v>541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</row>
    <row r="24" spans="1:56" s="207" customFormat="1" ht="13.9" customHeight="1">
      <c r="A24" s="360">
        <v>15</v>
      </c>
      <c r="B24" s="339">
        <v>44901</v>
      </c>
      <c r="C24" s="353"/>
      <c r="D24" s="354" t="s">
        <v>365</v>
      </c>
      <c r="E24" s="355" t="s">
        <v>542</v>
      </c>
      <c r="F24" s="352">
        <v>594</v>
      </c>
      <c r="G24" s="352">
        <v>545</v>
      </c>
      <c r="H24" s="352">
        <v>545</v>
      </c>
      <c r="I24" s="356" t="s">
        <v>957</v>
      </c>
      <c r="J24" s="296" t="s">
        <v>1090</v>
      </c>
      <c r="K24" s="296">
        <f t="shared" si="24"/>
        <v>-49</v>
      </c>
      <c r="L24" s="357">
        <f t="shared" si="25"/>
        <v>-4.1579999999999995</v>
      </c>
      <c r="M24" s="358">
        <f t="shared" si="26"/>
        <v>-8.9491582491582497E-2</v>
      </c>
      <c r="N24" s="296" t="s">
        <v>552</v>
      </c>
      <c r="O24" s="359">
        <v>44918</v>
      </c>
      <c r="P24" s="296"/>
      <c r="Q24" s="206"/>
      <c r="R24" s="206" t="s">
        <v>541</v>
      </c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</row>
    <row r="25" spans="1:56" s="207" customFormat="1" ht="13.9" customHeight="1">
      <c r="A25" s="360">
        <v>16</v>
      </c>
      <c r="B25" s="339">
        <v>44901</v>
      </c>
      <c r="C25" s="353"/>
      <c r="D25" s="354" t="s">
        <v>446</v>
      </c>
      <c r="E25" s="355" t="s">
        <v>542</v>
      </c>
      <c r="F25" s="352">
        <v>122</v>
      </c>
      <c r="G25" s="352">
        <v>114.5</v>
      </c>
      <c r="H25" s="352">
        <v>113</v>
      </c>
      <c r="I25" s="356" t="s">
        <v>958</v>
      </c>
      <c r="J25" s="296" t="s">
        <v>1054</v>
      </c>
      <c r="K25" s="296">
        <f t="shared" ref="K25:K27" si="27">H25-F25</f>
        <v>-9</v>
      </c>
      <c r="L25" s="357">
        <f t="shared" ref="L25:L27" si="28">(F25*-0.7)/100</f>
        <v>-0.85399999999999987</v>
      </c>
      <c r="M25" s="358">
        <f t="shared" ref="M25:M27" si="29">(K25+L25)/F25</f>
        <v>-8.0770491803278679E-2</v>
      </c>
      <c r="N25" s="296" t="s">
        <v>552</v>
      </c>
      <c r="O25" s="359">
        <v>44916</v>
      </c>
      <c r="P25" s="296"/>
      <c r="Q25" s="206"/>
      <c r="R25" s="206" t="s">
        <v>541</v>
      </c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</row>
    <row r="26" spans="1:56" s="207" customFormat="1" ht="13.9" customHeight="1">
      <c r="A26" s="360">
        <v>17</v>
      </c>
      <c r="B26" s="339">
        <v>44902</v>
      </c>
      <c r="C26" s="353"/>
      <c r="D26" s="354" t="s">
        <v>198</v>
      </c>
      <c r="E26" s="355" t="s">
        <v>542</v>
      </c>
      <c r="F26" s="352">
        <v>111</v>
      </c>
      <c r="G26" s="352">
        <v>104.5</v>
      </c>
      <c r="H26" s="352">
        <v>104.5</v>
      </c>
      <c r="I26" s="356" t="s">
        <v>964</v>
      </c>
      <c r="J26" s="296" t="s">
        <v>1089</v>
      </c>
      <c r="K26" s="296">
        <f t="shared" si="27"/>
        <v>-6.5</v>
      </c>
      <c r="L26" s="357">
        <f t="shared" si="28"/>
        <v>-0.77699999999999991</v>
      </c>
      <c r="M26" s="358">
        <f t="shared" si="29"/>
        <v>-6.5558558558558563E-2</v>
      </c>
      <c r="N26" s="296" t="s">
        <v>552</v>
      </c>
      <c r="O26" s="359">
        <v>44918</v>
      </c>
      <c r="P26" s="296"/>
      <c r="Q26" s="206"/>
      <c r="R26" s="206" t="s">
        <v>541</v>
      </c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</row>
    <row r="27" spans="1:56" s="207" customFormat="1" ht="13.9" customHeight="1">
      <c r="A27" s="360">
        <v>18</v>
      </c>
      <c r="B27" s="339">
        <v>44903</v>
      </c>
      <c r="C27" s="353"/>
      <c r="D27" s="354" t="s">
        <v>950</v>
      </c>
      <c r="E27" s="355" t="s">
        <v>542</v>
      </c>
      <c r="F27" s="352">
        <v>4625</v>
      </c>
      <c r="G27" s="352">
        <v>4270</v>
      </c>
      <c r="H27" s="352">
        <v>4270</v>
      </c>
      <c r="I27" s="356" t="s">
        <v>969</v>
      </c>
      <c r="J27" s="296" t="s">
        <v>1088</v>
      </c>
      <c r="K27" s="296">
        <f t="shared" si="27"/>
        <v>-355</v>
      </c>
      <c r="L27" s="357">
        <f t="shared" si="28"/>
        <v>-32.375</v>
      </c>
      <c r="M27" s="358">
        <f t="shared" si="29"/>
        <v>-8.3756756756756756E-2</v>
      </c>
      <c r="N27" s="296" t="s">
        <v>552</v>
      </c>
      <c r="O27" s="359">
        <v>44918</v>
      </c>
      <c r="P27" s="296"/>
      <c r="Q27" s="206"/>
      <c r="R27" s="206" t="s">
        <v>541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</row>
    <row r="28" spans="1:56" s="207" customFormat="1" ht="13.9" customHeight="1">
      <c r="A28" s="360">
        <v>19</v>
      </c>
      <c r="B28" s="338">
        <v>44904</v>
      </c>
      <c r="C28" s="353"/>
      <c r="D28" s="354" t="s">
        <v>505</v>
      </c>
      <c r="E28" s="355" t="s">
        <v>542</v>
      </c>
      <c r="F28" s="352">
        <v>336.5</v>
      </c>
      <c r="G28" s="352">
        <v>310</v>
      </c>
      <c r="H28" s="352">
        <v>310</v>
      </c>
      <c r="I28" s="356" t="s">
        <v>976</v>
      </c>
      <c r="J28" s="296" t="s">
        <v>1064</v>
      </c>
      <c r="K28" s="296">
        <f t="shared" ref="K28" si="30">H28-F28</f>
        <v>-26.5</v>
      </c>
      <c r="L28" s="357">
        <f t="shared" ref="L28" si="31">(F28*-0.7)/100</f>
        <v>-2.3554999999999997</v>
      </c>
      <c r="M28" s="358">
        <f t="shared" ref="M28" si="32">(K28+L28)/F28</f>
        <v>-8.5751857355126304E-2</v>
      </c>
      <c r="N28" s="296" t="s">
        <v>552</v>
      </c>
      <c r="O28" s="359">
        <v>44917</v>
      </c>
      <c r="P28" s="296"/>
      <c r="Q28" s="206"/>
      <c r="R28" s="206" t="s">
        <v>541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</row>
    <row r="29" spans="1:56" ht="13.9" customHeight="1">
      <c r="A29" s="267"/>
      <c r="B29" s="266"/>
      <c r="C29" s="275"/>
      <c r="D29" s="276"/>
      <c r="E29" s="277"/>
      <c r="F29" s="267"/>
      <c r="G29" s="267"/>
      <c r="H29" s="267"/>
      <c r="I29" s="278"/>
      <c r="J29" s="268"/>
      <c r="K29" s="268"/>
      <c r="L29" s="269"/>
      <c r="M29" s="270"/>
      <c r="N29" s="268"/>
      <c r="O29" s="271"/>
      <c r="P29" s="269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544</v>
      </c>
      <c r="B32" s="110"/>
      <c r="C32" s="111"/>
      <c r="E32" s="112"/>
      <c r="F32" s="112"/>
      <c r="G32" s="112"/>
      <c r="H32" s="112"/>
      <c r="I32" s="112"/>
      <c r="J32" s="113"/>
      <c r="K32" s="112"/>
      <c r="L32" s="114"/>
      <c r="M32" s="54"/>
      <c r="N32" s="113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5" t="s">
        <v>545</v>
      </c>
      <c r="B33" s="109"/>
      <c r="C33" s="109"/>
      <c r="D33" s="109"/>
      <c r="E33" s="41"/>
      <c r="F33" s="116" t="s">
        <v>546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547</v>
      </c>
      <c r="B34" s="109"/>
      <c r="C34" s="109"/>
      <c r="D34" s="109" t="s">
        <v>795</v>
      </c>
      <c r="E34" s="6"/>
      <c r="F34" s="116" t="s">
        <v>548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8"/>
      <c r="M35" s="6"/>
      <c r="N35" s="122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3" t="s">
        <v>549</v>
      </c>
      <c r="C36" s="123"/>
      <c r="D36" s="123"/>
      <c r="E36" s="123"/>
      <c r="F36" s="124"/>
      <c r="G36" s="6"/>
      <c r="H36" s="6"/>
      <c r="I36" s="125"/>
      <c r="J36" s="126"/>
      <c r="K36" s="127"/>
      <c r="L36" s="126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294" t="s">
        <v>16</v>
      </c>
      <c r="B37" s="294" t="s">
        <v>517</v>
      </c>
      <c r="C37" s="294"/>
      <c r="D37" s="238" t="s">
        <v>528</v>
      </c>
      <c r="E37" s="294" t="s">
        <v>529</v>
      </c>
      <c r="F37" s="294" t="s">
        <v>530</v>
      </c>
      <c r="G37" s="294" t="s">
        <v>550</v>
      </c>
      <c r="H37" s="294" t="s">
        <v>532</v>
      </c>
      <c r="I37" s="294" t="s">
        <v>533</v>
      </c>
      <c r="J37" s="96" t="s">
        <v>534</v>
      </c>
      <c r="K37" s="94" t="s">
        <v>551</v>
      </c>
      <c r="L37" s="129" t="s">
        <v>536</v>
      </c>
      <c r="M37" s="96" t="s">
        <v>537</v>
      </c>
      <c r="N37" s="93" t="s">
        <v>538</v>
      </c>
      <c r="O37" s="238" t="s">
        <v>539</v>
      </c>
      <c r="P37" s="41"/>
      <c r="Q37" s="1"/>
      <c r="R37" s="54"/>
      <c r="S37" s="54"/>
      <c r="T37" s="54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274" customFormat="1" ht="13.5" customHeight="1">
      <c r="A38" s="319">
        <v>1</v>
      </c>
      <c r="B38" s="324">
        <v>44888</v>
      </c>
      <c r="C38" s="316"/>
      <c r="D38" s="317" t="s">
        <v>767</v>
      </c>
      <c r="E38" s="318" t="s">
        <v>542</v>
      </c>
      <c r="F38" s="319">
        <v>1490</v>
      </c>
      <c r="G38" s="319">
        <v>1440</v>
      </c>
      <c r="H38" s="319">
        <v>1530</v>
      </c>
      <c r="I38" s="320" t="s">
        <v>874</v>
      </c>
      <c r="J38" s="262" t="s">
        <v>583</v>
      </c>
      <c r="K38" s="262">
        <f t="shared" ref="K38:K39" si="33">H38-F38</f>
        <v>40</v>
      </c>
      <c r="L38" s="321">
        <f t="shared" ref="L38:L39" si="34">(F38*-0.7)/100</f>
        <v>-10.43</v>
      </c>
      <c r="M38" s="322">
        <f t="shared" ref="M38:M39" si="35">(K38+L38)/F38</f>
        <v>1.9845637583892618E-2</v>
      </c>
      <c r="N38" s="262" t="s">
        <v>540</v>
      </c>
      <c r="O38" s="323">
        <v>44900</v>
      </c>
      <c r="P38" s="329"/>
      <c r="Q38" s="207"/>
      <c r="R38" s="237" t="s">
        <v>806</v>
      </c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72"/>
      <c r="AJ38" s="273"/>
      <c r="AK38" s="273"/>
      <c r="AL38" s="273"/>
    </row>
    <row r="39" spans="1:38" s="274" customFormat="1" ht="13.5" customHeight="1">
      <c r="A39" s="352">
        <v>2</v>
      </c>
      <c r="B39" s="338">
        <v>44888</v>
      </c>
      <c r="C39" s="353"/>
      <c r="D39" s="354" t="s">
        <v>64</v>
      </c>
      <c r="E39" s="355" t="s">
        <v>542</v>
      </c>
      <c r="F39" s="352">
        <v>1645</v>
      </c>
      <c r="G39" s="352">
        <v>1595</v>
      </c>
      <c r="H39" s="352">
        <v>1595</v>
      </c>
      <c r="I39" s="356" t="s">
        <v>891</v>
      </c>
      <c r="J39" s="296" t="s">
        <v>974</v>
      </c>
      <c r="K39" s="296">
        <f t="shared" si="33"/>
        <v>-50</v>
      </c>
      <c r="L39" s="357">
        <f t="shared" si="34"/>
        <v>-11.515000000000001</v>
      </c>
      <c r="M39" s="358">
        <f t="shared" si="35"/>
        <v>-3.7395136778115505E-2</v>
      </c>
      <c r="N39" s="296" t="s">
        <v>552</v>
      </c>
      <c r="O39" s="359">
        <v>44904</v>
      </c>
      <c r="P39" s="329"/>
      <c r="Q39" s="207"/>
      <c r="R39" s="237" t="s">
        <v>541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72"/>
      <c r="AJ39" s="273"/>
      <c r="AK39" s="273"/>
      <c r="AL39" s="273"/>
    </row>
    <row r="40" spans="1:38" s="274" customFormat="1" ht="13.5" customHeight="1">
      <c r="A40" s="352">
        <v>3</v>
      </c>
      <c r="B40" s="338">
        <v>44888</v>
      </c>
      <c r="C40" s="353"/>
      <c r="D40" s="354" t="s">
        <v>71</v>
      </c>
      <c r="E40" s="355" t="s">
        <v>542</v>
      </c>
      <c r="F40" s="352">
        <v>106.5</v>
      </c>
      <c r="G40" s="352">
        <v>103.5</v>
      </c>
      <c r="H40" s="352">
        <v>103.5</v>
      </c>
      <c r="I40" s="356" t="s">
        <v>892</v>
      </c>
      <c r="J40" s="296" t="s">
        <v>1035</v>
      </c>
      <c r="K40" s="296">
        <f t="shared" ref="K40" si="36">H40-F40</f>
        <v>-3</v>
      </c>
      <c r="L40" s="357">
        <f t="shared" ref="L40" si="37">(F40*-0.7)/100</f>
        <v>-0.74549999999999994</v>
      </c>
      <c r="M40" s="358">
        <f t="shared" ref="M40" si="38">(K40+L40)/F40</f>
        <v>-3.5169014084507039E-2</v>
      </c>
      <c r="N40" s="296" t="s">
        <v>552</v>
      </c>
      <c r="O40" s="359">
        <v>44910</v>
      </c>
      <c r="P40" s="329"/>
      <c r="Q40" s="207"/>
      <c r="R40" s="237" t="s">
        <v>541</v>
      </c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72"/>
      <c r="AJ40" s="273"/>
      <c r="AK40" s="273"/>
      <c r="AL40" s="273"/>
    </row>
    <row r="41" spans="1:38" s="274" customFormat="1" ht="13.5" customHeight="1">
      <c r="A41" s="319">
        <v>4</v>
      </c>
      <c r="B41" s="324">
        <v>44897</v>
      </c>
      <c r="C41" s="316"/>
      <c r="D41" s="317" t="s">
        <v>208</v>
      </c>
      <c r="E41" s="318" t="s">
        <v>542</v>
      </c>
      <c r="F41" s="319">
        <v>773</v>
      </c>
      <c r="G41" s="319">
        <v>748</v>
      </c>
      <c r="H41" s="319">
        <v>795.5</v>
      </c>
      <c r="I41" s="320" t="s">
        <v>922</v>
      </c>
      <c r="J41" s="262" t="s">
        <v>944</v>
      </c>
      <c r="K41" s="262">
        <f t="shared" ref="K41" si="39">H41-F41</f>
        <v>22.5</v>
      </c>
      <c r="L41" s="321">
        <f t="shared" ref="L41" si="40">(F41*-0.7)/100</f>
        <v>-5.4109999999999987</v>
      </c>
      <c r="M41" s="322">
        <f t="shared" ref="M41" si="41">(K41+L41)/F41</f>
        <v>2.2107373868046575E-2</v>
      </c>
      <c r="N41" s="262" t="s">
        <v>540</v>
      </c>
      <c r="O41" s="323">
        <v>44900</v>
      </c>
      <c r="P41" s="329"/>
      <c r="Q41" s="207"/>
      <c r="R41" s="237" t="s">
        <v>806</v>
      </c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72"/>
      <c r="AJ41" s="273"/>
      <c r="AK41" s="273"/>
      <c r="AL41" s="273"/>
    </row>
    <row r="42" spans="1:38" s="274" customFormat="1" ht="13.5" customHeight="1">
      <c r="A42" s="319">
        <v>5</v>
      </c>
      <c r="B42" s="324">
        <v>44900</v>
      </c>
      <c r="C42" s="316"/>
      <c r="D42" s="317" t="s">
        <v>300</v>
      </c>
      <c r="E42" s="318" t="s">
        <v>542</v>
      </c>
      <c r="F42" s="319">
        <v>2035</v>
      </c>
      <c r="G42" s="319">
        <v>1960</v>
      </c>
      <c r="H42" s="319">
        <v>2090</v>
      </c>
      <c r="I42" s="320" t="s">
        <v>945</v>
      </c>
      <c r="J42" s="262" t="s">
        <v>678</v>
      </c>
      <c r="K42" s="262">
        <f t="shared" ref="K42" si="42">H42-F42</f>
        <v>55</v>
      </c>
      <c r="L42" s="321">
        <f t="shared" ref="L42" si="43">(F42*-0.7)/100</f>
        <v>-14.244999999999999</v>
      </c>
      <c r="M42" s="322">
        <f t="shared" ref="M42" si="44">(K42+L42)/F42</f>
        <v>2.0027027027027029E-2</v>
      </c>
      <c r="N42" s="262" t="s">
        <v>540</v>
      </c>
      <c r="O42" s="323">
        <v>44904</v>
      </c>
      <c r="P42" s="329"/>
      <c r="Q42" s="207"/>
      <c r="R42" s="237" t="s">
        <v>541</v>
      </c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72"/>
      <c r="AJ42" s="273"/>
      <c r="AK42" s="273"/>
      <c r="AL42" s="273"/>
    </row>
    <row r="43" spans="1:38" s="274" customFormat="1" ht="13.5" customHeight="1">
      <c r="A43" s="319">
        <v>6</v>
      </c>
      <c r="B43" s="324">
        <v>44904</v>
      </c>
      <c r="C43" s="316"/>
      <c r="D43" s="317" t="s">
        <v>240</v>
      </c>
      <c r="E43" s="318" t="s">
        <v>980</v>
      </c>
      <c r="F43" s="319">
        <v>157.5</v>
      </c>
      <c r="G43" s="319">
        <v>162.5</v>
      </c>
      <c r="H43" s="319">
        <v>154.75</v>
      </c>
      <c r="I43" s="320" t="s">
        <v>983</v>
      </c>
      <c r="J43" s="262" t="s">
        <v>984</v>
      </c>
      <c r="K43" s="262">
        <f>F43-H43</f>
        <v>2.75</v>
      </c>
      <c r="L43" s="321">
        <f>(F43*-0.07)/100</f>
        <v>-0.11025</v>
      </c>
      <c r="M43" s="322">
        <f t="shared" ref="M43:M45" si="45">(K43+L43)/F43</f>
        <v>1.6760317460317458E-2</v>
      </c>
      <c r="N43" s="262" t="s">
        <v>540</v>
      </c>
      <c r="O43" s="323">
        <v>44904</v>
      </c>
      <c r="P43" s="329"/>
      <c r="Q43" s="207"/>
      <c r="R43" s="237" t="s">
        <v>541</v>
      </c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72"/>
      <c r="AJ43" s="273"/>
      <c r="AK43" s="273"/>
      <c r="AL43" s="273"/>
    </row>
    <row r="44" spans="1:38" s="364" customFormat="1" ht="13.5" customHeight="1">
      <c r="A44" s="319">
        <v>7</v>
      </c>
      <c r="B44" s="324">
        <v>44907</v>
      </c>
      <c r="C44" s="316"/>
      <c r="D44" s="317" t="s">
        <v>147</v>
      </c>
      <c r="E44" s="318" t="s">
        <v>542</v>
      </c>
      <c r="F44" s="319">
        <v>3900</v>
      </c>
      <c r="G44" s="319">
        <v>3780</v>
      </c>
      <c r="H44" s="319">
        <v>4012.5</v>
      </c>
      <c r="I44" s="320" t="s">
        <v>1000</v>
      </c>
      <c r="J44" s="262" t="s">
        <v>1018</v>
      </c>
      <c r="K44" s="262">
        <f t="shared" ref="K44:K45" si="46">H44-F44</f>
        <v>112.5</v>
      </c>
      <c r="L44" s="321">
        <f t="shared" ref="L44:L45" si="47">(F44*-0.7)/100</f>
        <v>-27.3</v>
      </c>
      <c r="M44" s="322">
        <f t="shared" si="45"/>
        <v>2.1846153846153848E-2</v>
      </c>
      <c r="N44" s="262" t="s">
        <v>540</v>
      </c>
      <c r="O44" s="323">
        <v>44909</v>
      </c>
      <c r="P44" s="329"/>
      <c r="Q44" s="207"/>
      <c r="R44" s="237" t="s">
        <v>541</v>
      </c>
      <c r="S44" s="206"/>
      <c r="T44" s="361"/>
      <c r="U44" s="361"/>
      <c r="V44" s="361"/>
      <c r="W44" s="361"/>
      <c r="X44" s="361"/>
      <c r="Y44" s="361"/>
      <c r="Z44" s="361"/>
      <c r="AA44" s="361"/>
      <c r="AB44" s="361"/>
      <c r="AC44" s="361"/>
      <c r="AD44" s="361"/>
      <c r="AE44" s="361"/>
      <c r="AF44" s="361"/>
      <c r="AG44" s="361"/>
      <c r="AH44" s="361"/>
      <c r="AI44" s="362"/>
      <c r="AJ44" s="363"/>
      <c r="AK44" s="363"/>
      <c r="AL44" s="363"/>
    </row>
    <row r="45" spans="1:38" s="364" customFormat="1" ht="13.5" customHeight="1">
      <c r="A45" s="352">
        <v>8</v>
      </c>
      <c r="B45" s="338">
        <v>44907</v>
      </c>
      <c r="C45" s="353"/>
      <c r="D45" s="354" t="s">
        <v>1001</v>
      </c>
      <c r="E45" s="355" t="s">
        <v>542</v>
      </c>
      <c r="F45" s="352">
        <v>1505</v>
      </c>
      <c r="G45" s="352">
        <v>1460</v>
      </c>
      <c r="H45" s="352">
        <v>1460</v>
      </c>
      <c r="I45" s="356" t="s">
        <v>1002</v>
      </c>
      <c r="J45" s="296" t="s">
        <v>1032</v>
      </c>
      <c r="K45" s="296">
        <f t="shared" si="46"/>
        <v>-45</v>
      </c>
      <c r="L45" s="357">
        <f t="shared" si="47"/>
        <v>-10.535</v>
      </c>
      <c r="M45" s="358">
        <f t="shared" si="45"/>
        <v>-3.6900332225913622E-2</v>
      </c>
      <c r="N45" s="296" t="s">
        <v>552</v>
      </c>
      <c r="O45" s="359">
        <v>44910</v>
      </c>
      <c r="P45" s="329"/>
      <c r="Q45" s="207"/>
      <c r="R45" s="237" t="s">
        <v>806</v>
      </c>
      <c r="S45" s="206"/>
      <c r="T45" s="361"/>
      <c r="U45" s="361"/>
      <c r="V45" s="361"/>
      <c r="W45" s="361"/>
      <c r="X45" s="361"/>
      <c r="Y45" s="361"/>
      <c r="Z45" s="361"/>
      <c r="AA45" s="361"/>
      <c r="AB45" s="361"/>
      <c r="AC45" s="361"/>
      <c r="AD45" s="361"/>
      <c r="AE45" s="361"/>
      <c r="AF45" s="361"/>
      <c r="AG45" s="361"/>
      <c r="AH45" s="361"/>
      <c r="AI45" s="362"/>
      <c r="AJ45" s="363"/>
      <c r="AK45" s="363"/>
      <c r="AL45" s="363"/>
    </row>
    <row r="46" spans="1:38" s="364" customFormat="1" ht="13.5" customHeight="1">
      <c r="A46" s="319">
        <v>9</v>
      </c>
      <c r="B46" s="324">
        <v>44907</v>
      </c>
      <c r="C46" s="316"/>
      <c r="D46" s="317" t="s">
        <v>300</v>
      </c>
      <c r="E46" s="318" t="s">
        <v>542</v>
      </c>
      <c r="F46" s="319">
        <v>2030</v>
      </c>
      <c r="G46" s="319">
        <v>1960</v>
      </c>
      <c r="H46" s="319">
        <v>2120</v>
      </c>
      <c r="I46" s="320" t="s">
        <v>945</v>
      </c>
      <c r="J46" s="262" t="s">
        <v>1014</v>
      </c>
      <c r="K46" s="262">
        <f t="shared" ref="K46:K47" si="48">H46-F46</f>
        <v>90</v>
      </c>
      <c r="L46" s="321">
        <f t="shared" ref="L46:L47" si="49">(F46*-0.7)/100</f>
        <v>-14.21</v>
      </c>
      <c r="M46" s="322">
        <f t="shared" ref="M46:M47" si="50">(K46+L46)/F46</f>
        <v>3.7334975369458123E-2</v>
      </c>
      <c r="N46" s="262" t="s">
        <v>540</v>
      </c>
      <c r="O46" s="323">
        <v>44908</v>
      </c>
      <c r="P46" s="329"/>
      <c r="Q46" s="207"/>
      <c r="R46" s="237" t="s">
        <v>541</v>
      </c>
      <c r="S46" s="206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  <c r="AG46" s="361"/>
      <c r="AH46" s="361"/>
      <c r="AI46" s="362"/>
      <c r="AJ46" s="363"/>
      <c r="AK46" s="363"/>
      <c r="AL46" s="363"/>
    </row>
    <row r="47" spans="1:38" s="364" customFormat="1" ht="13.5" customHeight="1">
      <c r="A47" s="352">
        <v>10</v>
      </c>
      <c r="B47" s="338">
        <v>44908</v>
      </c>
      <c r="C47" s="353"/>
      <c r="D47" s="354" t="s">
        <v>208</v>
      </c>
      <c r="E47" s="355" t="s">
        <v>542</v>
      </c>
      <c r="F47" s="352">
        <v>762.5</v>
      </c>
      <c r="G47" s="352">
        <v>744</v>
      </c>
      <c r="H47" s="352">
        <v>744</v>
      </c>
      <c r="I47" s="356" t="s">
        <v>650</v>
      </c>
      <c r="J47" s="296" t="s">
        <v>1066</v>
      </c>
      <c r="K47" s="296">
        <f t="shared" si="48"/>
        <v>-18.5</v>
      </c>
      <c r="L47" s="357">
        <f t="shared" si="49"/>
        <v>-5.3375000000000004</v>
      </c>
      <c r="M47" s="358">
        <f t="shared" si="50"/>
        <v>-3.1262295081967213E-2</v>
      </c>
      <c r="N47" s="296" t="s">
        <v>552</v>
      </c>
      <c r="O47" s="359">
        <v>44917</v>
      </c>
      <c r="P47" s="329"/>
      <c r="Q47" s="207"/>
      <c r="R47" s="237" t="s">
        <v>541</v>
      </c>
      <c r="S47" s="206"/>
      <c r="T47" s="361"/>
      <c r="U47" s="361"/>
      <c r="V47" s="361"/>
      <c r="W47" s="361"/>
      <c r="X47" s="361"/>
      <c r="Y47" s="361"/>
      <c r="Z47" s="361"/>
      <c r="AA47" s="361"/>
      <c r="AB47" s="361"/>
      <c r="AC47" s="361"/>
      <c r="AD47" s="361"/>
      <c r="AE47" s="361"/>
      <c r="AF47" s="361"/>
      <c r="AG47" s="361"/>
      <c r="AH47" s="361"/>
      <c r="AI47" s="362"/>
      <c r="AJ47" s="363"/>
      <c r="AK47" s="363"/>
      <c r="AL47" s="363"/>
    </row>
    <row r="48" spans="1:38" s="364" customFormat="1" ht="13.5" customHeight="1">
      <c r="A48" s="352">
        <v>11</v>
      </c>
      <c r="B48" s="338">
        <v>44910</v>
      </c>
      <c r="C48" s="353"/>
      <c r="D48" s="354" t="s">
        <v>102</v>
      </c>
      <c r="E48" s="355" t="s">
        <v>542</v>
      </c>
      <c r="F48" s="352">
        <v>141.5</v>
      </c>
      <c r="G48" s="352">
        <v>137.4</v>
      </c>
      <c r="H48" s="352">
        <v>137.4</v>
      </c>
      <c r="I48" s="356" t="s">
        <v>1025</v>
      </c>
      <c r="J48" s="296" t="s">
        <v>1036</v>
      </c>
      <c r="K48" s="296">
        <f t="shared" ref="K48:K49" si="51">H48-F48</f>
        <v>-4.0999999999999943</v>
      </c>
      <c r="L48" s="357">
        <f t="shared" ref="L48:L49" si="52">(F48*-0.7)/100</f>
        <v>-0.99049999999999994</v>
      </c>
      <c r="M48" s="358">
        <f t="shared" ref="M48:M49" si="53">(K48+L48)/F48</f>
        <v>-3.5975265017667804E-2</v>
      </c>
      <c r="N48" s="296" t="s">
        <v>552</v>
      </c>
      <c r="O48" s="359">
        <v>44911</v>
      </c>
      <c r="P48" s="329"/>
      <c r="Q48" s="207"/>
      <c r="R48" s="237" t="s">
        <v>541</v>
      </c>
      <c r="S48" s="206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D48" s="361"/>
      <c r="AE48" s="361"/>
      <c r="AF48" s="361"/>
      <c r="AG48" s="361"/>
      <c r="AH48" s="361"/>
      <c r="AI48" s="362"/>
      <c r="AJ48" s="363"/>
      <c r="AK48" s="363"/>
      <c r="AL48" s="363"/>
    </row>
    <row r="49" spans="1:38" s="364" customFormat="1" ht="13.5" customHeight="1">
      <c r="A49" s="319">
        <v>12</v>
      </c>
      <c r="B49" s="324">
        <v>44910</v>
      </c>
      <c r="C49" s="316"/>
      <c r="D49" s="317" t="s">
        <v>767</v>
      </c>
      <c r="E49" s="318" t="s">
        <v>542</v>
      </c>
      <c r="F49" s="319">
        <v>1412.5</v>
      </c>
      <c r="G49" s="319">
        <v>1370</v>
      </c>
      <c r="H49" s="319">
        <v>1458</v>
      </c>
      <c r="I49" s="320" t="s">
        <v>1026</v>
      </c>
      <c r="J49" s="262" t="s">
        <v>1037</v>
      </c>
      <c r="K49" s="262">
        <f t="shared" si="51"/>
        <v>45.5</v>
      </c>
      <c r="L49" s="321">
        <f t="shared" si="52"/>
        <v>-9.8874999999999993</v>
      </c>
      <c r="M49" s="322">
        <f t="shared" si="53"/>
        <v>2.5212389380530973E-2</v>
      </c>
      <c r="N49" s="262" t="s">
        <v>540</v>
      </c>
      <c r="O49" s="323">
        <v>44911</v>
      </c>
      <c r="P49" s="329"/>
      <c r="Q49" s="207"/>
      <c r="R49" s="237" t="s">
        <v>541</v>
      </c>
      <c r="S49" s="206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1"/>
      <c r="AE49" s="361"/>
      <c r="AF49" s="361"/>
      <c r="AG49" s="361"/>
      <c r="AH49" s="361"/>
      <c r="AI49" s="362"/>
      <c r="AJ49" s="363"/>
      <c r="AK49" s="363"/>
      <c r="AL49" s="363"/>
    </row>
    <row r="50" spans="1:38" s="364" customFormat="1" ht="13.5" customHeight="1">
      <c r="A50" s="352">
        <v>13</v>
      </c>
      <c r="B50" s="338">
        <v>44911</v>
      </c>
      <c r="C50" s="353"/>
      <c r="D50" s="354" t="s">
        <v>136</v>
      </c>
      <c r="E50" s="355" t="s">
        <v>542</v>
      </c>
      <c r="F50" s="352">
        <v>670</v>
      </c>
      <c r="G50" s="352">
        <v>649</v>
      </c>
      <c r="H50" s="352">
        <v>649</v>
      </c>
      <c r="I50" s="356" t="s">
        <v>1038</v>
      </c>
      <c r="J50" s="296" t="s">
        <v>1065</v>
      </c>
      <c r="K50" s="296">
        <f t="shared" ref="K50" si="54">H50-F50</f>
        <v>-21</v>
      </c>
      <c r="L50" s="357">
        <f t="shared" ref="L50" si="55">(F50*-0.7)/100</f>
        <v>-4.6899999999999995</v>
      </c>
      <c r="M50" s="358">
        <f t="shared" ref="M50" si="56">(K50+L50)/F50</f>
        <v>-3.8343283582089549E-2</v>
      </c>
      <c r="N50" s="296" t="s">
        <v>552</v>
      </c>
      <c r="O50" s="359">
        <v>44917</v>
      </c>
      <c r="P50" s="329"/>
      <c r="Q50" s="207"/>
      <c r="R50" s="237"/>
      <c r="S50" s="206"/>
      <c r="T50" s="361"/>
      <c r="U50" s="361"/>
      <c r="V50" s="361"/>
      <c r="W50" s="361"/>
      <c r="X50" s="361"/>
      <c r="Y50" s="361"/>
      <c r="Z50" s="361"/>
      <c r="AA50" s="361"/>
      <c r="AB50" s="361"/>
      <c r="AC50" s="361"/>
      <c r="AD50" s="361"/>
      <c r="AE50" s="361"/>
      <c r="AF50" s="361"/>
      <c r="AG50" s="361"/>
      <c r="AH50" s="361"/>
      <c r="AI50" s="362"/>
      <c r="AJ50" s="363"/>
      <c r="AK50" s="363"/>
      <c r="AL50" s="363"/>
    </row>
    <row r="51" spans="1:38" s="364" customFormat="1" ht="13.5" customHeight="1">
      <c r="A51" s="352">
        <v>14</v>
      </c>
      <c r="B51" s="338">
        <v>44915</v>
      </c>
      <c r="C51" s="353"/>
      <c r="D51" s="354" t="s">
        <v>300</v>
      </c>
      <c r="E51" s="355" t="s">
        <v>542</v>
      </c>
      <c r="F51" s="352">
        <v>1985</v>
      </c>
      <c r="G51" s="352">
        <v>1920</v>
      </c>
      <c r="H51" s="352">
        <v>1920</v>
      </c>
      <c r="I51" s="356" t="s">
        <v>1046</v>
      </c>
      <c r="J51" s="296" t="s">
        <v>1092</v>
      </c>
      <c r="K51" s="296">
        <f t="shared" ref="K51:K52" si="57">H51-F51</f>
        <v>-65</v>
      </c>
      <c r="L51" s="357">
        <f t="shared" ref="L51:L52" si="58">(F51*-0.7)/100</f>
        <v>-13.895</v>
      </c>
      <c r="M51" s="358">
        <f t="shared" ref="M51:M52" si="59">(K51+L51)/F51</f>
        <v>-3.9745591939546597E-2</v>
      </c>
      <c r="N51" s="296" t="s">
        <v>552</v>
      </c>
      <c r="O51" s="359">
        <v>44918</v>
      </c>
      <c r="P51" s="329"/>
      <c r="Q51" s="207"/>
      <c r="R51" s="237"/>
      <c r="S51" s="206"/>
      <c r="T51" s="361"/>
      <c r="U51" s="361"/>
      <c r="V51" s="361"/>
      <c r="W51" s="361"/>
      <c r="X51" s="361"/>
      <c r="Y51" s="361"/>
      <c r="Z51" s="361"/>
      <c r="AA51" s="361"/>
      <c r="AB51" s="361"/>
      <c r="AC51" s="361"/>
      <c r="AD51" s="361"/>
      <c r="AE51" s="361"/>
      <c r="AF51" s="361"/>
      <c r="AG51" s="361"/>
      <c r="AH51" s="361"/>
      <c r="AI51" s="362"/>
      <c r="AJ51" s="363"/>
      <c r="AK51" s="363"/>
      <c r="AL51" s="363"/>
    </row>
    <row r="52" spans="1:38" s="364" customFormat="1" ht="13.5" customHeight="1">
      <c r="A52" s="352">
        <v>15</v>
      </c>
      <c r="B52" s="338">
        <v>44916</v>
      </c>
      <c r="C52" s="353"/>
      <c r="D52" s="354" t="s">
        <v>263</v>
      </c>
      <c r="E52" s="355" t="s">
        <v>542</v>
      </c>
      <c r="F52" s="352">
        <v>895</v>
      </c>
      <c r="G52" s="352">
        <v>870</v>
      </c>
      <c r="H52" s="352">
        <v>870</v>
      </c>
      <c r="I52" s="356" t="s">
        <v>1060</v>
      </c>
      <c r="J52" s="296" t="s">
        <v>1091</v>
      </c>
      <c r="K52" s="296">
        <f t="shared" si="57"/>
        <v>-25</v>
      </c>
      <c r="L52" s="357">
        <f t="shared" si="58"/>
        <v>-6.2649999999999997</v>
      </c>
      <c r="M52" s="358">
        <f t="shared" si="59"/>
        <v>-3.4932960893854746E-2</v>
      </c>
      <c r="N52" s="296" t="s">
        <v>552</v>
      </c>
      <c r="O52" s="359">
        <v>44918</v>
      </c>
      <c r="P52" s="329"/>
      <c r="Q52" s="207"/>
      <c r="R52" s="237"/>
      <c r="S52" s="206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2"/>
      <c r="AJ52" s="363"/>
      <c r="AK52" s="363"/>
      <c r="AL52" s="363"/>
    </row>
    <row r="53" spans="1:38" s="364" customFormat="1" ht="13.5" customHeight="1">
      <c r="A53" s="267">
        <v>16</v>
      </c>
      <c r="B53" s="266">
        <v>44917</v>
      </c>
      <c r="C53" s="275"/>
      <c r="D53" s="276" t="s">
        <v>767</v>
      </c>
      <c r="E53" s="277" t="s">
        <v>542</v>
      </c>
      <c r="F53" s="267" t="s">
        <v>1067</v>
      </c>
      <c r="G53" s="267">
        <v>1445</v>
      </c>
      <c r="H53" s="267"/>
      <c r="I53" s="278" t="s">
        <v>1068</v>
      </c>
      <c r="J53" s="268" t="s">
        <v>543</v>
      </c>
      <c r="K53" s="268"/>
      <c r="L53" s="269"/>
      <c r="M53" s="270"/>
      <c r="N53" s="268"/>
      <c r="O53" s="271"/>
      <c r="P53" s="329"/>
      <c r="Q53" s="207"/>
      <c r="R53" s="237"/>
      <c r="S53" s="206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2"/>
      <c r="AJ53" s="363"/>
      <c r="AK53" s="363"/>
      <c r="AL53" s="363"/>
    </row>
    <row r="54" spans="1:38" s="364" customFormat="1" ht="13.5" customHeight="1">
      <c r="A54" s="319">
        <v>17</v>
      </c>
      <c r="B54" s="324">
        <v>44917</v>
      </c>
      <c r="C54" s="316"/>
      <c r="D54" s="317" t="s">
        <v>457</v>
      </c>
      <c r="E54" s="318" t="s">
        <v>542</v>
      </c>
      <c r="F54" s="319">
        <v>179</v>
      </c>
      <c r="G54" s="319">
        <v>174.5</v>
      </c>
      <c r="H54" s="319">
        <v>182.5</v>
      </c>
      <c r="I54" s="320" t="s">
        <v>1069</v>
      </c>
      <c r="J54" s="262" t="s">
        <v>1070</v>
      </c>
      <c r="K54" s="262">
        <f t="shared" ref="K54:K55" si="60">H54-F54</f>
        <v>3.5</v>
      </c>
      <c r="L54" s="321">
        <f>(F54*-0.07)/100</f>
        <v>-0.12530000000000002</v>
      </c>
      <c r="M54" s="322">
        <f t="shared" ref="M54:M55" si="61">(K54+L54)/F54</f>
        <v>1.8853072625698322E-2</v>
      </c>
      <c r="N54" s="262" t="s">
        <v>540</v>
      </c>
      <c r="O54" s="323">
        <v>44917</v>
      </c>
      <c r="P54" s="329"/>
      <c r="Q54" s="207"/>
      <c r="R54" s="237"/>
      <c r="S54" s="206"/>
      <c r="T54" s="361"/>
      <c r="U54" s="361"/>
      <c r="V54" s="361"/>
      <c r="W54" s="361"/>
      <c r="X54" s="361"/>
      <c r="Y54" s="361"/>
      <c r="Z54" s="361"/>
      <c r="AA54" s="361"/>
      <c r="AB54" s="361"/>
      <c r="AC54" s="361"/>
      <c r="AD54" s="361"/>
      <c r="AE54" s="361"/>
      <c r="AF54" s="361"/>
      <c r="AG54" s="361"/>
      <c r="AH54" s="361"/>
      <c r="AI54" s="362"/>
      <c r="AJ54" s="363"/>
      <c r="AK54" s="363"/>
      <c r="AL54" s="363"/>
    </row>
    <row r="55" spans="1:38" s="274" customFormat="1" ht="15" customHeight="1">
      <c r="A55" s="352">
        <v>18</v>
      </c>
      <c r="B55" s="338">
        <v>44918</v>
      </c>
      <c r="D55" s="354" t="s">
        <v>457</v>
      </c>
      <c r="E55" s="355" t="s">
        <v>542</v>
      </c>
      <c r="F55" s="352">
        <v>177</v>
      </c>
      <c r="G55" s="352">
        <v>172</v>
      </c>
      <c r="H55" s="352">
        <v>172</v>
      </c>
      <c r="I55" s="356" t="s">
        <v>1098</v>
      </c>
      <c r="J55" s="296" t="s">
        <v>1099</v>
      </c>
      <c r="K55" s="296">
        <f t="shared" si="60"/>
        <v>-5</v>
      </c>
      <c r="L55" s="357">
        <f>(F55*-0.07)/100</f>
        <v>-0.12390000000000001</v>
      </c>
      <c r="M55" s="358">
        <f t="shared" si="61"/>
        <v>-2.8948587570621468E-2</v>
      </c>
      <c r="N55" s="296" t="s">
        <v>552</v>
      </c>
      <c r="O55" s="359">
        <v>44918</v>
      </c>
      <c r="P55" s="329"/>
      <c r="Q55" s="207"/>
      <c r="R55" s="274" t="s">
        <v>541</v>
      </c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72"/>
      <c r="AJ55" s="273"/>
      <c r="AK55" s="273"/>
      <c r="AL55" s="273"/>
    </row>
    <row r="56" spans="1:38" s="364" customFormat="1" ht="13.5" customHeight="1">
      <c r="A56" s="267">
        <v>17</v>
      </c>
      <c r="B56" s="266">
        <v>44921</v>
      </c>
      <c r="C56" s="275"/>
      <c r="D56" s="276" t="s">
        <v>149</v>
      </c>
      <c r="E56" s="277" t="s">
        <v>542</v>
      </c>
      <c r="F56" s="267" t="s">
        <v>1120</v>
      </c>
      <c r="G56" s="267">
        <v>1200</v>
      </c>
      <c r="H56" s="267"/>
      <c r="I56" s="278" t="s">
        <v>1121</v>
      </c>
      <c r="J56" s="268" t="s">
        <v>543</v>
      </c>
      <c r="K56" s="268"/>
      <c r="L56" s="269"/>
      <c r="M56" s="270"/>
      <c r="N56" s="268"/>
      <c r="O56" s="271"/>
      <c r="P56" s="329"/>
      <c r="Q56" s="207"/>
      <c r="R56" s="237"/>
      <c r="S56" s="206"/>
      <c r="T56" s="361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361"/>
      <c r="AI56" s="362"/>
      <c r="AJ56" s="363"/>
      <c r="AK56" s="363"/>
      <c r="AL56" s="363"/>
    </row>
    <row r="57" spans="1:38" ht="44.25" customHeight="1">
      <c r="A57" s="109" t="s">
        <v>544</v>
      </c>
      <c r="B57" s="130"/>
      <c r="C57" s="130"/>
      <c r="D57" s="1"/>
      <c r="E57" s="6"/>
      <c r="F57" s="6"/>
      <c r="G57" s="6"/>
      <c r="H57" s="6" t="s">
        <v>556</v>
      </c>
      <c r="I57" s="6"/>
      <c r="J57" s="6"/>
      <c r="K57" s="105"/>
      <c r="L57" s="132"/>
      <c r="M57" s="105"/>
      <c r="N57" s="106"/>
      <c r="O57" s="105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15" t="s">
        <v>545</v>
      </c>
      <c r="B58" s="109"/>
      <c r="C58" s="109"/>
      <c r="D58" s="109"/>
      <c r="E58" s="41"/>
      <c r="F58" s="116" t="s">
        <v>546</v>
      </c>
      <c r="G58" s="54"/>
      <c r="H58" s="41"/>
      <c r="I58" s="54"/>
      <c r="J58" s="6"/>
      <c r="K58" s="133"/>
      <c r="L58" s="134"/>
      <c r="M58" s="6"/>
      <c r="N58" s="99"/>
      <c r="O58" s="135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15"/>
      <c r="B59" s="109"/>
      <c r="C59" s="109"/>
      <c r="D59" s="109"/>
      <c r="E59" s="6"/>
      <c r="F59" s="116" t="s">
        <v>548</v>
      </c>
      <c r="G59" s="54"/>
      <c r="H59" s="41"/>
      <c r="I59" s="54"/>
      <c r="J59" s="6"/>
      <c r="K59" s="133"/>
      <c r="L59" s="134"/>
      <c r="M59" s="6"/>
      <c r="N59" s="99"/>
      <c r="O59" s="135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09"/>
      <c r="B60" s="109"/>
      <c r="C60" s="109"/>
      <c r="D60" s="109"/>
      <c r="E60" s="6"/>
      <c r="F60" s="6"/>
      <c r="G60" s="6"/>
      <c r="H60" s="6"/>
      <c r="I60" s="6"/>
      <c r="J60" s="121"/>
      <c r="K60" s="118"/>
      <c r="L60" s="119"/>
      <c r="M60" s="6"/>
      <c r="N60" s="122"/>
      <c r="O60" s="1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36" t="s">
        <v>557</v>
      </c>
      <c r="B61" s="136"/>
      <c r="C61" s="136"/>
      <c r="D61" s="136"/>
      <c r="E61" s="6"/>
      <c r="F61" s="6"/>
      <c r="G61" s="6"/>
      <c r="H61" s="6"/>
      <c r="I61" s="6"/>
      <c r="J61" s="6"/>
      <c r="K61" s="6"/>
      <c r="L61" s="6"/>
      <c r="M61" s="6"/>
      <c r="N61" s="6"/>
      <c r="O61" s="2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94" t="s">
        <v>16</v>
      </c>
      <c r="B62" s="94" t="s">
        <v>517</v>
      </c>
      <c r="C62" s="94"/>
      <c r="D62" s="95" t="s">
        <v>528</v>
      </c>
      <c r="E62" s="94" t="s">
        <v>529</v>
      </c>
      <c r="F62" s="94" t="s">
        <v>530</v>
      </c>
      <c r="G62" s="94" t="s">
        <v>550</v>
      </c>
      <c r="H62" s="94" t="s">
        <v>532</v>
      </c>
      <c r="I62" s="94" t="s">
        <v>533</v>
      </c>
      <c r="J62" s="93" t="s">
        <v>534</v>
      </c>
      <c r="K62" s="137" t="s">
        <v>558</v>
      </c>
      <c r="L62" s="96" t="s">
        <v>536</v>
      </c>
      <c r="M62" s="137" t="s">
        <v>559</v>
      </c>
      <c r="N62" s="94" t="s">
        <v>560</v>
      </c>
      <c r="O62" s="93" t="s">
        <v>538</v>
      </c>
      <c r="P62" s="95" t="s">
        <v>539</v>
      </c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s="207" customFormat="1" ht="12.75" customHeight="1">
      <c r="A63" s="295">
        <v>1</v>
      </c>
      <c r="B63" s="300">
        <v>44888</v>
      </c>
      <c r="C63" s="340"/>
      <c r="D63" s="340" t="s">
        <v>889</v>
      </c>
      <c r="E63" s="295" t="s">
        <v>542</v>
      </c>
      <c r="F63" s="295">
        <v>1960</v>
      </c>
      <c r="G63" s="295">
        <v>1920</v>
      </c>
      <c r="H63" s="341">
        <v>1925</v>
      </c>
      <c r="I63" s="341" t="s">
        <v>890</v>
      </c>
      <c r="J63" s="296" t="s">
        <v>973</v>
      </c>
      <c r="K63" s="297">
        <f t="shared" ref="K63" si="62">H63-F63</f>
        <v>-35</v>
      </c>
      <c r="L63" s="298">
        <f t="shared" ref="L63" si="63">(H63*N63)*0.07%</f>
        <v>539.00000000000011</v>
      </c>
      <c r="M63" s="299">
        <f t="shared" ref="M63" si="64">(K63*N63)-L63</f>
        <v>-14539</v>
      </c>
      <c r="N63" s="297">
        <v>400</v>
      </c>
      <c r="O63" s="296" t="s">
        <v>552</v>
      </c>
      <c r="P63" s="300">
        <v>44902</v>
      </c>
      <c r="Q63" s="209"/>
      <c r="R63" s="212" t="s">
        <v>541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40"/>
      <c r="AG63" s="239"/>
      <c r="AH63" s="209"/>
      <c r="AI63" s="209"/>
      <c r="AJ63" s="240"/>
      <c r="AK63" s="240"/>
      <c r="AL63" s="240"/>
    </row>
    <row r="64" spans="1:38" s="207" customFormat="1" ht="12.75" customHeight="1">
      <c r="A64" s="282">
        <v>2</v>
      </c>
      <c r="B64" s="324">
        <v>44890</v>
      </c>
      <c r="C64" s="288"/>
      <c r="D64" s="288" t="s">
        <v>894</v>
      </c>
      <c r="E64" s="282" t="s">
        <v>542</v>
      </c>
      <c r="F64" s="282">
        <v>2088</v>
      </c>
      <c r="G64" s="282">
        <v>2045</v>
      </c>
      <c r="H64" s="283">
        <v>2121</v>
      </c>
      <c r="I64" s="283" t="s">
        <v>895</v>
      </c>
      <c r="J64" s="262" t="s">
        <v>899</v>
      </c>
      <c r="K64" s="261">
        <f t="shared" ref="K64:K65" si="65">H64-F64</f>
        <v>33</v>
      </c>
      <c r="L64" s="263">
        <f t="shared" ref="L64:L65" si="66">(H64*N64)*0.07%</f>
        <v>445.41000000000008</v>
      </c>
      <c r="M64" s="264">
        <f t="shared" ref="M64:M65" si="67">(K64*N64)-L64</f>
        <v>9454.59</v>
      </c>
      <c r="N64" s="261">
        <v>300</v>
      </c>
      <c r="O64" s="262" t="s">
        <v>540</v>
      </c>
      <c r="P64" s="260">
        <v>44896</v>
      </c>
      <c r="Q64" s="209"/>
      <c r="R64" s="212" t="s">
        <v>806</v>
      </c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0"/>
      <c r="AG64" s="239"/>
      <c r="AH64" s="209"/>
      <c r="AI64" s="209"/>
      <c r="AJ64" s="240"/>
      <c r="AK64" s="240"/>
      <c r="AL64" s="240"/>
    </row>
    <row r="65" spans="1:38" s="207" customFormat="1" ht="12.75" customHeight="1">
      <c r="A65" s="282">
        <v>3</v>
      </c>
      <c r="B65" s="324">
        <v>44895</v>
      </c>
      <c r="C65" s="288"/>
      <c r="D65" s="288" t="s">
        <v>901</v>
      </c>
      <c r="E65" s="282" t="s">
        <v>542</v>
      </c>
      <c r="F65" s="282">
        <v>741.5</v>
      </c>
      <c r="G65" s="282">
        <v>730</v>
      </c>
      <c r="H65" s="283">
        <v>754</v>
      </c>
      <c r="I65" s="283" t="s">
        <v>902</v>
      </c>
      <c r="J65" s="262" t="s">
        <v>916</v>
      </c>
      <c r="K65" s="261">
        <f t="shared" si="65"/>
        <v>12.5</v>
      </c>
      <c r="L65" s="263">
        <f t="shared" si="66"/>
        <v>712.53000000000009</v>
      </c>
      <c r="M65" s="264">
        <f t="shared" si="67"/>
        <v>16162.47</v>
      </c>
      <c r="N65" s="261">
        <v>1350</v>
      </c>
      <c r="O65" s="262" t="s">
        <v>540</v>
      </c>
      <c r="P65" s="260">
        <v>44896</v>
      </c>
      <c r="Q65" s="209"/>
      <c r="R65" s="212" t="s">
        <v>806</v>
      </c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40"/>
      <c r="AG65" s="239"/>
      <c r="AH65" s="209"/>
      <c r="AI65" s="209"/>
      <c r="AJ65" s="240"/>
      <c r="AK65" s="240"/>
      <c r="AL65" s="240"/>
    </row>
    <row r="66" spans="1:38" s="207" customFormat="1" ht="12.75" customHeight="1">
      <c r="A66" s="282">
        <v>4</v>
      </c>
      <c r="B66" s="315">
        <v>44896</v>
      </c>
      <c r="C66" s="288"/>
      <c r="D66" s="288" t="s">
        <v>907</v>
      </c>
      <c r="E66" s="282" t="s">
        <v>542</v>
      </c>
      <c r="F66" s="282">
        <v>1631</v>
      </c>
      <c r="G66" s="282">
        <v>1595</v>
      </c>
      <c r="H66" s="283">
        <v>1649</v>
      </c>
      <c r="I66" s="283" t="s">
        <v>966</v>
      </c>
      <c r="J66" s="262" t="s">
        <v>967</v>
      </c>
      <c r="K66" s="261">
        <f t="shared" ref="K66:K67" si="68">H66-F66</f>
        <v>18</v>
      </c>
      <c r="L66" s="263">
        <f t="shared" ref="L66:L67" si="69">(H66*N66)*0.07%</f>
        <v>404.00500000000005</v>
      </c>
      <c r="M66" s="264">
        <f t="shared" ref="M66:M67" si="70">(K66*N66)-L66</f>
        <v>5895.9949999999999</v>
      </c>
      <c r="N66" s="261">
        <v>350</v>
      </c>
      <c r="O66" s="262" t="s">
        <v>540</v>
      </c>
      <c r="P66" s="260">
        <v>44903</v>
      </c>
      <c r="Q66" s="209"/>
      <c r="R66" s="212" t="s">
        <v>541</v>
      </c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40"/>
      <c r="AG66" s="239"/>
      <c r="AH66" s="209"/>
      <c r="AI66" s="209"/>
      <c r="AJ66" s="240"/>
      <c r="AK66" s="240"/>
      <c r="AL66" s="240"/>
    </row>
    <row r="67" spans="1:38" s="207" customFormat="1" ht="12.75" customHeight="1">
      <c r="A67" s="282">
        <v>5</v>
      </c>
      <c r="B67" s="324">
        <v>44897</v>
      </c>
      <c r="C67" s="288"/>
      <c r="D67" s="288" t="s">
        <v>932</v>
      </c>
      <c r="E67" s="282" t="s">
        <v>542</v>
      </c>
      <c r="F67" s="282">
        <v>943</v>
      </c>
      <c r="G67" s="282">
        <v>922</v>
      </c>
      <c r="H67" s="283">
        <v>955</v>
      </c>
      <c r="I67" s="283" t="s">
        <v>933</v>
      </c>
      <c r="J67" s="262" t="s">
        <v>937</v>
      </c>
      <c r="K67" s="261">
        <f t="shared" si="68"/>
        <v>12</v>
      </c>
      <c r="L67" s="263">
        <f t="shared" si="69"/>
        <v>417.81250000000006</v>
      </c>
      <c r="M67" s="264">
        <f t="shared" si="70"/>
        <v>7082.1875</v>
      </c>
      <c r="N67" s="261">
        <v>625</v>
      </c>
      <c r="O67" s="262" t="s">
        <v>540</v>
      </c>
      <c r="P67" s="260">
        <v>44904</v>
      </c>
      <c r="Q67" s="209"/>
      <c r="R67" s="212" t="s">
        <v>806</v>
      </c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40"/>
      <c r="AG67" s="239"/>
      <c r="AH67" s="209"/>
      <c r="AI67" s="209"/>
      <c r="AJ67" s="240"/>
      <c r="AK67" s="240"/>
      <c r="AL67" s="240"/>
    </row>
    <row r="68" spans="1:38" s="207" customFormat="1" ht="12.75" customHeight="1">
      <c r="A68" s="282">
        <v>6</v>
      </c>
      <c r="B68" s="324">
        <v>44897</v>
      </c>
      <c r="C68" s="288"/>
      <c r="D68" s="288" t="s">
        <v>934</v>
      </c>
      <c r="E68" s="282" t="s">
        <v>542</v>
      </c>
      <c r="F68" s="282">
        <v>803.5</v>
      </c>
      <c r="G68" s="282">
        <v>788</v>
      </c>
      <c r="H68" s="283">
        <v>814</v>
      </c>
      <c r="I68" s="283" t="s">
        <v>935</v>
      </c>
      <c r="J68" s="262" t="s">
        <v>937</v>
      </c>
      <c r="K68" s="261">
        <f t="shared" ref="K68" si="71">H68-F68</f>
        <v>10.5</v>
      </c>
      <c r="L68" s="263">
        <f t="shared" ref="L68" si="72">(H68*N68)*0.07%</f>
        <v>541.31000000000006</v>
      </c>
      <c r="M68" s="264">
        <f t="shared" ref="M68" si="73">(K68*N68)-L68</f>
        <v>9433.69</v>
      </c>
      <c r="N68" s="261">
        <v>950</v>
      </c>
      <c r="O68" s="262" t="s">
        <v>540</v>
      </c>
      <c r="P68" s="260">
        <v>44904</v>
      </c>
      <c r="Q68" s="209"/>
      <c r="R68" s="212" t="s">
        <v>541</v>
      </c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40"/>
      <c r="AG68" s="239"/>
      <c r="AH68" s="209"/>
      <c r="AI68" s="209"/>
      <c r="AJ68" s="240"/>
      <c r="AK68" s="240"/>
      <c r="AL68" s="240"/>
    </row>
    <row r="69" spans="1:38" s="207" customFormat="1" ht="12.75" customHeight="1">
      <c r="A69" s="282">
        <v>7</v>
      </c>
      <c r="B69" s="324">
        <v>44900</v>
      </c>
      <c r="C69" s="288"/>
      <c r="D69" s="288" t="s">
        <v>941</v>
      </c>
      <c r="E69" s="282" t="s">
        <v>542</v>
      </c>
      <c r="F69" s="282">
        <v>18735</v>
      </c>
      <c r="G69" s="282">
        <v>18590</v>
      </c>
      <c r="H69" s="283">
        <v>18850</v>
      </c>
      <c r="I69" s="283" t="s">
        <v>942</v>
      </c>
      <c r="J69" s="262" t="s">
        <v>943</v>
      </c>
      <c r="K69" s="261">
        <f t="shared" ref="K69" si="74">H69-F69</f>
        <v>115</v>
      </c>
      <c r="L69" s="263">
        <f t="shared" ref="L69" si="75">(H69*N69)*0.07%</f>
        <v>659.75000000000011</v>
      </c>
      <c r="M69" s="264">
        <f t="shared" ref="M69" si="76">(K69*N69)-L69</f>
        <v>5090.25</v>
      </c>
      <c r="N69" s="261">
        <v>50</v>
      </c>
      <c r="O69" s="262" t="s">
        <v>540</v>
      </c>
      <c r="P69" s="260">
        <v>44900</v>
      </c>
      <c r="Q69" s="209"/>
      <c r="R69" s="212" t="s">
        <v>541</v>
      </c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40"/>
      <c r="AG69" s="239"/>
      <c r="AH69" s="209"/>
      <c r="AI69" s="209"/>
      <c r="AJ69" s="240"/>
      <c r="AK69" s="240"/>
      <c r="AL69" s="240"/>
    </row>
    <row r="70" spans="1:38" s="207" customFormat="1" ht="12.75" customHeight="1">
      <c r="A70" s="295">
        <v>8</v>
      </c>
      <c r="B70" s="339">
        <v>44901</v>
      </c>
      <c r="C70" s="340"/>
      <c r="D70" s="340" t="s">
        <v>953</v>
      </c>
      <c r="E70" s="295" t="s">
        <v>542</v>
      </c>
      <c r="F70" s="295">
        <v>6770</v>
      </c>
      <c r="G70" s="295">
        <v>6650</v>
      </c>
      <c r="H70" s="341">
        <v>6660</v>
      </c>
      <c r="I70" s="341" t="s">
        <v>954</v>
      </c>
      <c r="J70" s="296" t="s">
        <v>959</v>
      </c>
      <c r="K70" s="297">
        <f t="shared" ref="K70" si="77">H70-F70</f>
        <v>-110</v>
      </c>
      <c r="L70" s="298">
        <f t="shared" ref="L70" si="78">(H70*N70)*0.07%</f>
        <v>582.75000000000011</v>
      </c>
      <c r="M70" s="299">
        <f t="shared" ref="M70" si="79">(K70*N70)-L70</f>
        <v>-14332.75</v>
      </c>
      <c r="N70" s="297">
        <v>125</v>
      </c>
      <c r="O70" s="296" t="s">
        <v>552</v>
      </c>
      <c r="P70" s="300">
        <v>44902</v>
      </c>
      <c r="Q70" s="209"/>
      <c r="R70" s="212" t="s">
        <v>541</v>
      </c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40"/>
      <c r="AG70" s="239"/>
      <c r="AH70" s="209"/>
      <c r="AI70" s="209"/>
      <c r="AJ70" s="240"/>
      <c r="AK70" s="240"/>
      <c r="AL70" s="240"/>
    </row>
    <row r="71" spans="1:38" s="207" customFormat="1" ht="12.75" customHeight="1">
      <c r="A71" s="295">
        <v>9</v>
      </c>
      <c r="B71" s="339">
        <v>44901</v>
      </c>
      <c r="C71" s="340"/>
      <c r="D71" s="340" t="s">
        <v>955</v>
      </c>
      <c r="E71" s="295" t="s">
        <v>542</v>
      </c>
      <c r="F71" s="295">
        <v>1730</v>
      </c>
      <c r="G71" s="295">
        <v>1679</v>
      </c>
      <c r="H71" s="341">
        <v>1679</v>
      </c>
      <c r="I71" s="341" t="s">
        <v>956</v>
      </c>
      <c r="J71" s="296" t="s">
        <v>999</v>
      </c>
      <c r="K71" s="297">
        <f t="shared" ref="K71" si="80">H71-F71</f>
        <v>-51</v>
      </c>
      <c r="L71" s="298">
        <f t="shared" ref="L71" si="81">(H71*N71)*0.07%</f>
        <v>323.20750000000004</v>
      </c>
      <c r="M71" s="299">
        <f t="shared" ref="M71" si="82">(K71*N71)-L71</f>
        <v>-14348.2075</v>
      </c>
      <c r="N71" s="297">
        <v>275</v>
      </c>
      <c r="O71" s="296" t="s">
        <v>552</v>
      </c>
      <c r="P71" s="300">
        <v>44907</v>
      </c>
      <c r="Q71" s="209"/>
      <c r="R71" s="212" t="s">
        <v>541</v>
      </c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40"/>
      <c r="AG71" s="239"/>
      <c r="AH71" s="209"/>
      <c r="AI71" s="209"/>
      <c r="AJ71" s="240"/>
      <c r="AK71" s="240"/>
      <c r="AL71" s="240"/>
    </row>
    <row r="72" spans="1:38" s="207" customFormat="1" ht="12.75" customHeight="1">
      <c r="A72" s="282">
        <v>10</v>
      </c>
      <c r="B72" s="324">
        <v>44902</v>
      </c>
      <c r="C72" s="288"/>
      <c r="D72" s="288" t="s">
        <v>941</v>
      </c>
      <c r="E72" s="282" t="s">
        <v>542</v>
      </c>
      <c r="F72" s="282">
        <v>18680</v>
      </c>
      <c r="G72" s="282">
        <v>18490</v>
      </c>
      <c r="H72" s="283">
        <v>18730</v>
      </c>
      <c r="I72" s="283" t="s">
        <v>942</v>
      </c>
      <c r="J72" s="262" t="s">
        <v>968</v>
      </c>
      <c r="K72" s="261">
        <f t="shared" ref="K72:K73" si="83">H72-F72</f>
        <v>50</v>
      </c>
      <c r="L72" s="263">
        <f t="shared" ref="L72:L73" si="84">(H72*N72)*0.07%</f>
        <v>655.55000000000007</v>
      </c>
      <c r="M72" s="264">
        <f t="shared" ref="M72:M73" si="85">(K72*N72)-L72</f>
        <v>1844.4499999999998</v>
      </c>
      <c r="N72" s="261">
        <v>50</v>
      </c>
      <c r="O72" s="262" t="s">
        <v>540</v>
      </c>
      <c r="P72" s="260">
        <v>44903</v>
      </c>
      <c r="Q72" s="209"/>
      <c r="R72" s="212" t="s">
        <v>541</v>
      </c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40"/>
      <c r="AG72" s="239"/>
      <c r="AH72" s="209"/>
      <c r="AI72" s="209"/>
      <c r="AJ72" s="240"/>
      <c r="AK72" s="240"/>
      <c r="AL72" s="240"/>
    </row>
    <row r="73" spans="1:38" s="207" customFormat="1" ht="12.75" customHeight="1">
      <c r="A73" s="295">
        <v>11</v>
      </c>
      <c r="B73" s="338">
        <v>44904</v>
      </c>
      <c r="C73" s="340"/>
      <c r="D73" s="340" t="s">
        <v>977</v>
      </c>
      <c r="E73" s="295" t="s">
        <v>542</v>
      </c>
      <c r="F73" s="295">
        <v>4755</v>
      </c>
      <c r="G73" s="295">
        <v>4645</v>
      </c>
      <c r="H73" s="341">
        <v>4645</v>
      </c>
      <c r="I73" s="341" t="s">
        <v>978</v>
      </c>
      <c r="J73" s="296" t="s">
        <v>1031</v>
      </c>
      <c r="K73" s="297">
        <f t="shared" si="83"/>
        <v>-110</v>
      </c>
      <c r="L73" s="298">
        <f t="shared" si="84"/>
        <v>406.43750000000006</v>
      </c>
      <c r="M73" s="299">
        <f t="shared" si="85"/>
        <v>-14156.4375</v>
      </c>
      <c r="N73" s="297">
        <v>125</v>
      </c>
      <c r="O73" s="296" t="s">
        <v>552</v>
      </c>
      <c r="P73" s="300">
        <v>44910</v>
      </c>
      <c r="Q73" s="209"/>
      <c r="R73" s="212" t="s">
        <v>541</v>
      </c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40"/>
      <c r="AG73" s="239"/>
      <c r="AH73" s="209"/>
      <c r="AI73" s="209"/>
      <c r="AJ73" s="240"/>
      <c r="AK73" s="240"/>
      <c r="AL73" s="240"/>
    </row>
    <row r="74" spans="1:38" s="207" customFormat="1" ht="12.75" customHeight="1">
      <c r="A74" s="282">
        <v>12</v>
      </c>
      <c r="B74" s="324">
        <v>44904</v>
      </c>
      <c r="C74" s="288"/>
      <c r="D74" s="288" t="s">
        <v>988</v>
      </c>
      <c r="E74" s="282" t="s">
        <v>542</v>
      </c>
      <c r="F74" s="282">
        <v>341.5</v>
      </c>
      <c r="G74" s="282">
        <v>334</v>
      </c>
      <c r="H74" s="283">
        <v>347.5</v>
      </c>
      <c r="I74" s="283" t="s">
        <v>989</v>
      </c>
      <c r="J74" s="262" t="s">
        <v>939</v>
      </c>
      <c r="K74" s="261">
        <f t="shared" ref="K74" si="86">H74-F74</f>
        <v>6</v>
      </c>
      <c r="L74" s="263">
        <f t="shared" ref="L74" si="87">(H74*N74)*0.07%</f>
        <v>389.20000000000005</v>
      </c>
      <c r="M74" s="264">
        <f t="shared" ref="M74" si="88">(K74*N74)-L74</f>
        <v>9210.7999999999993</v>
      </c>
      <c r="N74" s="261">
        <v>1600</v>
      </c>
      <c r="O74" s="262" t="s">
        <v>540</v>
      </c>
      <c r="P74" s="260">
        <v>44908</v>
      </c>
      <c r="Q74" s="209"/>
      <c r="R74" s="212" t="s">
        <v>541</v>
      </c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40"/>
      <c r="AG74" s="239"/>
      <c r="AH74" s="209"/>
      <c r="AI74" s="209"/>
      <c r="AJ74" s="240"/>
      <c r="AK74" s="240"/>
      <c r="AL74" s="240"/>
    </row>
    <row r="75" spans="1:38" s="207" customFormat="1" ht="12.75" customHeight="1">
      <c r="A75" s="282">
        <v>13</v>
      </c>
      <c r="B75" s="324">
        <v>44904</v>
      </c>
      <c r="C75" s="288"/>
      <c r="D75" s="288" t="s">
        <v>990</v>
      </c>
      <c r="E75" s="282" t="s">
        <v>542</v>
      </c>
      <c r="F75" s="282">
        <v>722</v>
      </c>
      <c r="G75" s="282">
        <v>707</v>
      </c>
      <c r="H75" s="283">
        <v>732.5</v>
      </c>
      <c r="I75" s="283" t="s">
        <v>991</v>
      </c>
      <c r="J75" s="262" t="s">
        <v>937</v>
      </c>
      <c r="K75" s="261">
        <f t="shared" ref="K75:K76" si="89">H75-F75</f>
        <v>10.5</v>
      </c>
      <c r="L75" s="263">
        <f t="shared" ref="L75:L76" si="90">(H75*N75)*0.07%</f>
        <v>461.47500000000008</v>
      </c>
      <c r="M75" s="264">
        <f t="shared" ref="M75:M76" si="91">(K75*N75)-L75</f>
        <v>8988.5249999999996</v>
      </c>
      <c r="N75" s="261">
        <v>900</v>
      </c>
      <c r="O75" s="262" t="s">
        <v>540</v>
      </c>
      <c r="P75" s="260">
        <v>44909</v>
      </c>
      <c r="Q75" s="209"/>
      <c r="R75" s="212" t="s">
        <v>806</v>
      </c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40"/>
      <c r="AG75" s="239"/>
      <c r="AH75" s="209"/>
      <c r="AI75" s="209"/>
      <c r="AJ75" s="240"/>
      <c r="AK75" s="240"/>
      <c r="AL75" s="240"/>
    </row>
    <row r="76" spans="1:38" s="207" customFormat="1" ht="12.75" customHeight="1">
      <c r="A76" s="295">
        <v>14</v>
      </c>
      <c r="B76" s="338">
        <v>44904</v>
      </c>
      <c r="C76" s="340"/>
      <c r="D76" s="340" t="s">
        <v>932</v>
      </c>
      <c r="E76" s="295" t="s">
        <v>542</v>
      </c>
      <c r="F76" s="295">
        <v>938</v>
      </c>
      <c r="G76" s="295">
        <v>917</v>
      </c>
      <c r="H76" s="341">
        <v>917</v>
      </c>
      <c r="I76" s="341" t="s">
        <v>992</v>
      </c>
      <c r="J76" s="296" t="s">
        <v>1051</v>
      </c>
      <c r="K76" s="297">
        <f t="shared" si="89"/>
        <v>-21</v>
      </c>
      <c r="L76" s="298">
        <f t="shared" si="90"/>
        <v>401.18750000000006</v>
      </c>
      <c r="M76" s="299">
        <f t="shared" si="91"/>
        <v>-13526.1875</v>
      </c>
      <c r="N76" s="297">
        <v>625</v>
      </c>
      <c r="O76" s="296" t="s">
        <v>552</v>
      </c>
      <c r="P76" s="300">
        <v>44911</v>
      </c>
      <c r="Q76" s="209"/>
      <c r="R76" s="212" t="s">
        <v>806</v>
      </c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40"/>
      <c r="AG76" s="239"/>
      <c r="AH76" s="209"/>
      <c r="AI76" s="209"/>
      <c r="AJ76" s="240"/>
      <c r="AK76" s="240"/>
      <c r="AL76" s="240"/>
    </row>
    <row r="77" spans="1:38" s="207" customFormat="1" ht="12.75" customHeight="1">
      <c r="A77" s="295">
        <v>15</v>
      </c>
      <c r="B77" s="338">
        <v>44907</v>
      </c>
      <c r="C77" s="340"/>
      <c r="D77" s="340" t="s">
        <v>996</v>
      </c>
      <c r="E77" s="295" t="s">
        <v>542</v>
      </c>
      <c r="F77" s="295">
        <v>926</v>
      </c>
      <c r="G77" s="295">
        <v>914</v>
      </c>
      <c r="H77" s="341">
        <v>914</v>
      </c>
      <c r="I77" s="341" t="s">
        <v>997</v>
      </c>
      <c r="J77" s="296" t="s">
        <v>998</v>
      </c>
      <c r="K77" s="297">
        <f t="shared" ref="K77:K79" si="92">H77-F77</f>
        <v>-12</v>
      </c>
      <c r="L77" s="298">
        <f t="shared" ref="L77:L79" si="93">(H77*N77)*0.07%</f>
        <v>639.80000000000007</v>
      </c>
      <c r="M77" s="299">
        <f t="shared" ref="M77:M79" si="94">(K77*N77)-L77</f>
        <v>-12639.8</v>
      </c>
      <c r="N77" s="297">
        <v>1000</v>
      </c>
      <c r="O77" s="296" t="s">
        <v>552</v>
      </c>
      <c r="P77" s="300">
        <v>44907</v>
      </c>
      <c r="Q77" s="209"/>
      <c r="R77" s="212" t="s">
        <v>806</v>
      </c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40"/>
      <c r="AG77" s="239"/>
      <c r="AH77" s="209"/>
      <c r="AI77" s="209"/>
      <c r="AJ77" s="240"/>
      <c r="AK77" s="240"/>
      <c r="AL77" s="240"/>
    </row>
    <row r="78" spans="1:38" s="207" customFormat="1" ht="12.75" customHeight="1">
      <c r="A78" s="295">
        <v>16</v>
      </c>
      <c r="B78" s="338">
        <v>44907</v>
      </c>
      <c r="C78" s="340"/>
      <c r="D78" s="354" t="s">
        <v>1003</v>
      </c>
      <c r="E78" s="355" t="s">
        <v>542</v>
      </c>
      <c r="F78" s="352">
        <v>2634</v>
      </c>
      <c r="G78" s="352">
        <v>2584</v>
      </c>
      <c r="H78" s="352">
        <v>2584</v>
      </c>
      <c r="I78" s="356" t="s">
        <v>1004</v>
      </c>
      <c r="J78" s="296" t="s">
        <v>1033</v>
      </c>
      <c r="K78" s="297">
        <f t="shared" si="92"/>
        <v>-50</v>
      </c>
      <c r="L78" s="298">
        <f t="shared" si="93"/>
        <v>452.20000000000005</v>
      </c>
      <c r="M78" s="299">
        <f t="shared" si="94"/>
        <v>-12952.2</v>
      </c>
      <c r="N78" s="297">
        <v>250</v>
      </c>
      <c r="O78" s="296" t="s">
        <v>552</v>
      </c>
      <c r="P78" s="300">
        <v>44910</v>
      </c>
      <c r="Q78" s="209"/>
      <c r="R78" s="212" t="s">
        <v>541</v>
      </c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40"/>
      <c r="AG78" s="239"/>
      <c r="AH78" s="209"/>
      <c r="AI78" s="209"/>
      <c r="AJ78" s="240"/>
      <c r="AK78" s="240"/>
      <c r="AL78" s="240"/>
    </row>
    <row r="79" spans="1:38" s="207" customFormat="1" ht="12.75" customHeight="1">
      <c r="A79" s="295">
        <v>17</v>
      </c>
      <c r="B79" s="338">
        <v>44907</v>
      </c>
      <c r="C79" s="340"/>
      <c r="D79" s="340" t="s">
        <v>1005</v>
      </c>
      <c r="E79" s="295" t="s">
        <v>542</v>
      </c>
      <c r="F79" s="295">
        <v>1045</v>
      </c>
      <c r="G79" s="295">
        <v>1019</v>
      </c>
      <c r="H79" s="341">
        <v>1019</v>
      </c>
      <c r="I79" s="341" t="s">
        <v>1006</v>
      </c>
      <c r="J79" s="296" t="s">
        <v>1040</v>
      </c>
      <c r="K79" s="297">
        <f t="shared" si="92"/>
        <v>-26</v>
      </c>
      <c r="L79" s="298">
        <f t="shared" si="93"/>
        <v>356.65000000000003</v>
      </c>
      <c r="M79" s="299">
        <f t="shared" si="94"/>
        <v>-13356.65</v>
      </c>
      <c r="N79" s="297">
        <v>500</v>
      </c>
      <c r="O79" s="296" t="s">
        <v>552</v>
      </c>
      <c r="P79" s="300">
        <v>44911</v>
      </c>
      <c r="Q79" s="209"/>
      <c r="R79" s="212" t="s">
        <v>541</v>
      </c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40"/>
      <c r="AG79" s="239"/>
      <c r="AH79" s="209"/>
      <c r="AI79" s="209"/>
      <c r="AJ79" s="240"/>
      <c r="AK79" s="240"/>
      <c r="AL79" s="240"/>
    </row>
    <row r="80" spans="1:38" s="207" customFormat="1" ht="12.75" customHeight="1">
      <c r="A80" s="295">
        <v>18</v>
      </c>
      <c r="B80" s="338">
        <v>44908</v>
      </c>
      <c r="C80" s="340"/>
      <c r="D80" s="340" t="s">
        <v>1015</v>
      </c>
      <c r="E80" s="295" t="s">
        <v>542</v>
      </c>
      <c r="F80" s="295">
        <v>3015</v>
      </c>
      <c r="G80" s="295">
        <v>2965</v>
      </c>
      <c r="H80" s="341">
        <v>2965</v>
      </c>
      <c r="I80" s="341" t="s">
        <v>1016</v>
      </c>
      <c r="J80" s="296" t="s">
        <v>1033</v>
      </c>
      <c r="K80" s="297">
        <f t="shared" ref="K80:K82" si="95">H80-F80</f>
        <v>-50</v>
      </c>
      <c r="L80" s="298">
        <f t="shared" ref="L80:L82" si="96">(H80*N80)*0.07%</f>
        <v>518.87500000000011</v>
      </c>
      <c r="M80" s="299">
        <f t="shared" ref="M80:M82" si="97">(K80*N80)-L80</f>
        <v>-13018.875</v>
      </c>
      <c r="N80" s="297">
        <v>250</v>
      </c>
      <c r="O80" s="296" t="s">
        <v>552</v>
      </c>
      <c r="P80" s="300">
        <v>44910</v>
      </c>
      <c r="Q80" s="209"/>
      <c r="R80" s="212" t="s">
        <v>541</v>
      </c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40"/>
      <c r="AG80" s="239"/>
      <c r="AH80" s="209"/>
      <c r="AI80" s="209"/>
      <c r="AJ80" s="240"/>
      <c r="AK80" s="240"/>
      <c r="AL80" s="240"/>
    </row>
    <row r="81" spans="1:38" s="207" customFormat="1" ht="12.75" customHeight="1">
      <c r="A81" s="295">
        <v>19</v>
      </c>
      <c r="B81" s="338">
        <v>44909</v>
      </c>
      <c r="C81" s="340"/>
      <c r="D81" s="340" t="s">
        <v>907</v>
      </c>
      <c r="E81" s="295" t="s">
        <v>542</v>
      </c>
      <c r="F81" s="295">
        <v>1607.5</v>
      </c>
      <c r="G81" s="295">
        <v>1570</v>
      </c>
      <c r="H81" s="341">
        <v>1570</v>
      </c>
      <c r="I81" s="341" t="s">
        <v>1020</v>
      </c>
      <c r="J81" s="296" t="s">
        <v>1034</v>
      </c>
      <c r="K81" s="297">
        <f t="shared" si="95"/>
        <v>-37.5</v>
      </c>
      <c r="L81" s="298">
        <f t="shared" si="96"/>
        <v>384.65000000000003</v>
      </c>
      <c r="M81" s="299">
        <f t="shared" si="97"/>
        <v>-13509.65</v>
      </c>
      <c r="N81" s="297">
        <v>350</v>
      </c>
      <c r="O81" s="296" t="s">
        <v>552</v>
      </c>
      <c r="P81" s="300">
        <v>44910</v>
      </c>
      <c r="Q81" s="209"/>
      <c r="R81" s="212" t="s">
        <v>806</v>
      </c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40"/>
      <c r="AG81" s="239"/>
      <c r="AH81" s="209"/>
      <c r="AI81" s="209"/>
      <c r="AJ81" s="240"/>
      <c r="AK81" s="240"/>
      <c r="AL81" s="240"/>
    </row>
    <row r="82" spans="1:38" s="370" customFormat="1" ht="12.75" customHeight="1">
      <c r="A82" s="326">
        <v>20</v>
      </c>
      <c r="B82" s="260">
        <v>44915</v>
      </c>
      <c r="C82" s="325"/>
      <c r="D82" s="325" t="s">
        <v>1049</v>
      </c>
      <c r="E82" s="326" t="s">
        <v>542</v>
      </c>
      <c r="F82" s="326">
        <v>752</v>
      </c>
      <c r="G82" s="326">
        <v>742</v>
      </c>
      <c r="H82" s="261">
        <v>763</v>
      </c>
      <c r="I82" s="261" t="s">
        <v>1050</v>
      </c>
      <c r="J82" s="262" t="s">
        <v>936</v>
      </c>
      <c r="K82" s="261">
        <f t="shared" si="95"/>
        <v>11</v>
      </c>
      <c r="L82" s="263">
        <f t="shared" si="96"/>
        <v>694.33000000000015</v>
      </c>
      <c r="M82" s="264">
        <f t="shared" si="97"/>
        <v>13605.67</v>
      </c>
      <c r="N82" s="261">
        <v>1300</v>
      </c>
      <c r="O82" s="262" t="s">
        <v>540</v>
      </c>
      <c r="P82" s="260">
        <v>44916</v>
      </c>
      <c r="Q82" s="209"/>
      <c r="R82" s="212"/>
      <c r="S82" s="206"/>
      <c r="T82" s="361"/>
      <c r="U82" s="361"/>
      <c r="V82" s="361"/>
      <c r="W82" s="361"/>
      <c r="X82" s="361"/>
      <c r="Y82" s="361"/>
      <c r="Z82" s="361"/>
      <c r="AA82" s="361"/>
      <c r="AB82" s="361"/>
      <c r="AC82" s="361"/>
      <c r="AD82" s="361"/>
      <c r="AE82" s="361"/>
      <c r="AF82" s="368"/>
      <c r="AG82" s="369"/>
      <c r="AH82" s="367"/>
      <c r="AI82" s="367"/>
      <c r="AJ82" s="368"/>
      <c r="AK82" s="368"/>
      <c r="AL82" s="368"/>
    </row>
    <row r="83" spans="1:38" s="370" customFormat="1" ht="12.75" customHeight="1">
      <c r="A83" s="326">
        <v>21</v>
      </c>
      <c r="B83" s="260">
        <v>44916</v>
      </c>
      <c r="C83" s="325"/>
      <c r="D83" s="325" t="s">
        <v>1057</v>
      </c>
      <c r="E83" s="326" t="s">
        <v>542</v>
      </c>
      <c r="F83" s="326">
        <v>1093</v>
      </c>
      <c r="G83" s="326">
        <v>1075</v>
      </c>
      <c r="H83" s="261">
        <v>1109.5</v>
      </c>
      <c r="I83" s="261" t="s">
        <v>1058</v>
      </c>
      <c r="J83" s="262" t="s">
        <v>1059</v>
      </c>
      <c r="K83" s="261">
        <f t="shared" ref="K83" si="98">H83-F83</f>
        <v>16.5</v>
      </c>
      <c r="L83" s="263">
        <f t="shared" ref="L83" si="99">(H83*N83)*0.07%</f>
        <v>504.82250000000005</v>
      </c>
      <c r="M83" s="264">
        <f t="shared" ref="M83" si="100">(K83*N83)-L83</f>
        <v>10220.1775</v>
      </c>
      <c r="N83" s="261">
        <v>650</v>
      </c>
      <c r="O83" s="262" t="s">
        <v>540</v>
      </c>
      <c r="P83" s="260">
        <v>44916</v>
      </c>
      <c r="Q83" s="209"/>
      <c r="R83" s="212"/>
      <c r="S83" s="206"/>
      <c r="T83" s="361"/>
      <c r="U83" s="361"/>
      <c r="V83" s="361"/>
      <c r="W83" s="361"/>
      <c r="X83" s="361"/>
      <c r="Y83" s="361"/>
      <c r="Z83" s="361"/>
      <c r="AA83" s="361"/>
      <c r="AB83" s="361"/>
      <c r="AC83" s="361"/>
      <c r="AD83" s="361"/>
      <c r="AE83" s="361"/>
      <c r="AF83" s="368"/>
      <c r="AG83" s="369"/>
      <c r="AH83" s="367"/>
      <c r="AI83" s="367"/>
      <c r="AJ83" s="368"/>
      <c r="AK83" s="368"/>
      <c r="AL83" s="368"/>
    </row>
    <row r="84" spans="1:38" s="370" customFormat="1" ht="12.75" customHeight="1">
      <c r="A84" s="326">
        <v>22</v>
      </c>
      <c r="B84" s="260">
        <v>44917</v>
      </c>
      <c r="C84" s="325"/>
      <c r="D84" s="325" t="s">
        <v>1071</v>
      </c>
      <c r="E84" s="326" t="s">
        <v>542</v>
      </c>
      <c r="F84" s="326">
        <v>760</v>
      </c>
      <c r="G84" s="326">
        <v>745</v>
      </c>
      <c r="H84" s="261">
        <v>770</v>
      </c>
      <c r="I84" s="261" t="s">
        <v>1072</v>
      </c>
      <c r="J84" s="262" t="s">
        <v>1073</v>
      </c>
      <c r="K84" s="261">
        <f t="shared" ref="K84" si="101">H84-F84</f>
        <v>10</v>
      </c>
      <c r="L84" s="263">
        <f t="shared" ref="L84" si="102">(H84*N84)*0.07%</f>
        <v>458.15000000000009</v>
      </c>
      <c r="M84" s="264">
        <f t="shared" ref="M84" si="103">(K84*N84)-L84</f>
        <v>8041.85</v>
      </c>
      <c r="N84" s="261">
        <v>850</v>
      </c>
      <c r="O84" s="262" t="s">
        <v>540</v>
      </c>
      <c r="P84" s="260">
        <v>44917</v>
      </c>
      <c r="Q84" s="209"/>
      <c r="R84" s="212"/>
      <c r="S84" s="206"/>
      <c r="T84" s="361"/>
      <c r="U84" s="361"/>
      <c r="V84" s="361"/>
      <c r="W84" s="361"/>
      <c r="X84" s="361"/>
      <c r="Y84" s="361"/>
      <c r="Z84" s="361"/>
      <c r="AA84" s="361"/>
      <c r="AB84" s="361"/>
      <c r="AC84" s="361"/>
      <c r="AD84" s="361"/>
      <c r="AE84" s="361"/>
      <c r="AF84" s="368"/>
      <c r="AG84" s="369"/>
      <c r="AH84" s="367"/>
      <c r="AI84" s="367"/>
      <c r="AJ84" s="368"/>
      <c r="AK84" s="368"/>
      <c r="AL84" s="368"/>
    </row>
    <row r="85" spans="1:38" s="207" customFormat="1" ht="12.75" customHeight="1">
      <c r="A85" s="295">
        <v>23</v>
      </c>
      <c r="B85" s="338">
        <v>44921</v>
      </c>
      <c r="C85" s="340"/>
      <c r="D85" s="340" t="s">
        <v>1071</v>
      </c>
      <c r="E85" s="295" t="s">
        <v>542</v>
      </c>
      <c r="F85" s="295">
        <v>758</v>
      </c>
      <c r="G85" s="295">
        <v>743</v>
      </c>
      <c r="H85" s="341">
        <v>743</v>
      </c>
      <c r="I85" s="341" t="s">
        <v>1072</v>
      </c>
      <c r="J85" s="296" t="s">
        <v>1119</v>
      </c>
      <c r="K85" s="297">
        <f t="shared" ref="K85" si="104">H85-F85</f>
        <v>-15</v>
      </c>
      <c r="L85" s="298">
        <f t="shared" ref="L85" si="105">(H85*N85)*0.07%</f>
        <v>442.08500000000004</v>
      </c>
      <c r="M85" s="299">
        <f t="shared" ref="M85" si="106">(K85*N85)-L85</f>
        <v>-13192.084999999999</v>
      </c>
      <c r="N85" s="297">
        <v>850</v>
      </c>
      <c r="O85" s="296" t="s">
        <v>552</v>
      </c>
      <c r="P85" s="300">
        <v>44921</v>
      </c>
      <c r="Q85" s="209"/>
      <c r="R85" s="212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40"/>
      <c r="AG85" s="239"/>
      <c r="AH85" s="209"/>
      <c r="AI85" s="209"/>
      <c r="AJ85" s="240"/>
      <c r="AK85" s="240"/>
      <c r="AL85" s="240"/>
    </row>
    <row r="86" spans="1:38" s="207" customFormat="1" ht="12.75" customHeight="1">
      <c r="A86" s="210"/>
      <c r="B86" s="208"/>
      <c r="C86" s="248"/>
      <c r="D86" s="248"/>
      <c r="E86" s="210"/>
      <c r="F86" s="210"/>
      <c r="G86" s="210"/>
      <c r="H86" s="211"/>
      <c r="I86" s="211"/>
      <c r="J86" s="236"/>
      <c r="K86" s="248"/>
      <c r="L86" s="210"/>
      <c r="M86" s="210"/>
      <c r="N86" s="210"/>
      <c r="O86" s="211"/>
      <c r="P86" s="211"/>
      <c r="Q86" s="209"/>
      <c r="R86" s="212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40"/>
      <c r="AG86" s="239"/>
      <c r="AH86" s="209"/>
      <c r="AI86" s="209"/>
      <c r="AJ86" s="240"/>
      <c r="AK86" s="240"/>
      <c r="AL86" s="240"/>
    </row>
    <row r="87" spans="1:38" ht="13.5" customHeight="1">
      <c r="A87" s="240"/>
      <c r="B87" s="239"/>
      <c r="C87" s="209"/>
      <c r="D87" s="209"/>
      <c r="E87" s="240"/>
      <c r="F87" s="240"/>
      <c r="G87" s="240"/>
      <c r="H87" s="241"/>
      <c r="I87" s="241"/>
      <c r="J87" s="257"/>
      <c r="K87" s="241"/>
      <c r="L87" s="242"/>
      <c r="M87" s="258"/>
      <c r="N87" s="241"/>
      <c r="O87" s="259"/>
      <c r="P87" s="243"/>
      <c r="Q87" s="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97"/>
      <c r="B88" s="98"/>
      <c r="C88" s="130"/>
      <c r="D88" s="138"/>
      <c r="E88" s="139"/>
      <c r="F88" s="97"/>
      <c r="G88" s="97"/>
      <c r="H88" s="97"/>
      <c r="I88" s="131"/>
      <c r="J88" s="131"/>
      <c r="K88" s="131"/>
      <c r="L88" s="131"/>
      <c r="M88" s="131"/>
      <c r="N88" s="131"/>
      <c r="O88" s="131"/>
      <c r="P88" s="131"/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12.75" customHeight="1">
      <c r="A89" s="140"/>
      <c r="B89" s="98"/>
      <c r="C89" s="99"/>
      <c r="D89" s="141"/>
      <c r="E89" s="102"/>
      <c r="F89" s="102"/>
      <c r="G89" s="102"/>
      <c r="H89" s="102"/>
      <c r="I89" s="102"/>
      <c r="J89" s="6"/>
      <c r="K89" s="102"/>
      <c r="L89" s="102"/>
      <c r="M89" s="6"/>
      <c r="N89" s="1"/>
      <c r="O89" s="99"/>
      <c r="P89" s="41"/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ht="38.25" customHeight="1">
      <c r="A90" s="142" t="s">
        <v>562</v>
      </c>
      <c r="B90" s="142"/>
      <c r="C90" s="142"/>
      <c r="D90" s="142"/>
      <c r="E90" s="143"/>
      <c r="F90" s="102"/>
      <c r="G90" s="102"/>
      <c r="H90" s="102"/>
      <c r="I90" s="102"/>
      <c r="J90" s="1"/>
      <c r="K90" s="6"/>
      <c r="L90" s="6"/>
      <c r="M90" s="6"/>
      <c r="N90" s="1"/>
      <c r="O90" s="1"/>
      <c r="P90" s="41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38.25">
      <c r="A91" s="94" t="s">
        <v>16</v>
      </c>
      <c r="B91" s="94" t="s">
        <v>517</v>
      </c>
      <c r="C91" s="94"/>
      <c r="D91" s="95" t="s">
        <v>528</v>
      </c>
      <c r="E91" s="94" t="s">
        <v>529</v>
      </c>
      <c r="F91" s="94" t="s">
        <v>530</v>
      </c>
      <c r="G91" s="94" t="s">
        <v>550</v>
      </c>
      <c r="H91" s="94" t="s">
        <v>532</v>
      </c>
      <c r="I91" s="94" t="s">
        <v>533</v>
      </c>
      <c r="J91" s="93" t="s">
        <v>534</v>
      </c>
      <c r="K91" s="93" t="s">
        <v>563</v>
      </c>
      <c r="L91" s="96" t="s">
        <v>536</v>
      </c>
      <c r="M91" s="137" t="s">
        <v>559</v>
      </c>
      <c r="N91" s="94" t="s">
        <v>560</v>
      </c>
      <c r="O91" s="94" t="s">
        <v>538</v>
      </c>
      <c r="P91" s="95" t="s">
        <v>539</v>
      </c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s="207" customFormat="1" ht="15.6" customHeight="1">
      <c r="A92" s="295">
        <v>1</v>
      </c>
      <c r="B92" s="300">
        <v>44895</v>
      </c>
      <c r="C92" s="301"/>
      <c r="D92" s="301" t="s">
        <v>900</v>
      </c>
      <c r="E92" s="302" t="s">
        <v>542</v>
      </c>
      <c r="F92" s="302">
        <v>48</v>
      </c>
      <c r="G92" s="302">
        <v>10</v>
      </c>
      <c r="H92" s="297">
        <v>10</v>
      </c>
      <c r="I92" s="297" t="s">
        <v>879</v>
      </c>
      <c r="J92" s="296" t="s">
        <v>948</v>
      </c>
      <c r="K92" s="297">
        <f t="shared" ref="K92:K93" si="107">H92-F92</f>
        <v>-38</v>
      </c>
      <c r="L92" s="298">
        <v>100</v>
      </c>
      <c r="M92" s="299">
        <f t="shared" ref="M92:M93" si="108">(K92*N92)-L92</f>
        <v>-2000</v>
      </c>
      <c r="N92" s="297">
        <v>50</v>
      </c>
      <c r="O92" s="296" t="s">
        <v>552</v>
      </c>
      <c r="P92" s="300">
        <v>44896</v>
      </c>
      <c r="Q92" s="206"/>
      <c r="R92" s="212" t="s">
        <v>541</v>
      </c>
      <c r="S92" s="206"/>
      <c r="T92" s="206"/>
      <c r="U92" s="206"/>
      <c r="V92" s="206"/>
      <c r="W92" s="206"/>
      <c r="X92" s="212"/>
      <c r="Y92" s="206"/>
      <c r="Z92" s="206"/>
      <c r="AA92" s="206"/>
      <c r="AB92" s="206"/>
      <c r="AC92" s="206"/>
      <c r="AD92" s="212"/>
      <c r="AE92" s="206"/>
      <c r="AF92" s="206"/>
      <c r="AG92" s="206"/>
      <c r="AH92" s="206"/>
      <c r="AI92" s="206"/>
      <c r="AJ92" s="212"/>
      <c r="AK92" s="206"/>
      <c r="AL92" s="206"/>
    </row>
    <row r="93" spans="1:38" s="207" customFormat="1" ht="15.6" customHeight="1">
      <c r="A93" s="282">
        <v>2</v>
      </c>
      <c r="B93" s="337">
        <v>44896</v>
      </c>
      <c r="C93" s="325"/>
      <c r="D93" s="325" t="s">
        <v>908</v>
      </c>
      <c r="E93" s="326" t="s">
        <v>542</v>
      </c>
      <c r="F93" s="326">
        <v>78</v>
      </c>
      <c r="G93" s="326">
        <v>40</v>
      </c>
      <c r="H93" s="261">
        <v>99</v>
      </c>
      <c r="I93" s="261" t="s">
        <v>909</v>
      </c>
      <c r="J93" s="262" t="s">
        <v>553</v>
      </c>
      <c r="K93" s="261">
        <f t="shared" si="107"/>
        <v>21</v>
      </c>
      <c r="L93" s="263">
        <v>100</v>
      </c>
      <c r="M93" s="264">
        <f t="shared" si="108"/>
        <v>950</v>
      </c>
      <c r="N93" s="261">
        <v>50</v>
      </c>
      <c r="O93" s="262" t="s">
        <v>540</v>
      </c>
      <c r="P93" s="260">
        <v>44896</v>
      </c>
      <c r="Q93" s="206"/>
      <c r="R93" s="212" t="s">
        <v>541</v>
      </c>
      <c r="S93" s="206"/>
      <c r="T93" s="206"/>
      <c r="U93" s="206"/>
      <c r="V93" s="206"/>
      <c r="W93" s="206"/>
      <c r="X93" s="212"/>
      <c r="Y93" s="206"/>
      <c r="Z93" s="206"/>
      <c r="AA93" s="206"/>
      <c r="AB93" s="206"/>
      <c r="AC93" s="206"/>
      <c r="AD93" s="212"/>
      <c r="AE93" s="206"/>
      <c r="AF93" s="206"/>
      <c r="AG93" s="206"/>
      <c r="AH93" s="206"/>
      <c r="AI93" s="206"/>
      <c r="AJ93" s="212"/>
      <c r="AK93" s="206"/>
      <c r="AL93" s="206"/>
    </row>
    <row r="94" spans="1:38" s="207" customFormat="1" ht="15.6" customHeight="1">
      <c r="A94" s="295">
        <v>3</v>
      </c>
      <c r="B94" s="336">
        <v>44896</v>
      </c>
      <c r="C94" s="301"/>
      <c r="D94" s="301" t="s">
        <v>910</v>
      </c>
      <c r="E94" s="302" t="s">
        <v>542</v>
      </c>
      <c r="F94" s="302">
        <v>11</v>
      </c>
      <c r="G94" s="302">
        <v>0</v>
      </c>
      <c r="H94" s="297">
        <v>0</v>
      </c>
      <c r="I94" s="297" t="s">
        <v>911</v>
      </c>
      <c r="J94" s="296" t="s">
        <v>917</v>
      </c>
      <c r="K94" s="297">
        <f t="shared" ref="K94:K95" si="109">H94-F94</f>
        <v>-11</v>
      </c>
      <c r="L94" s="298">
        <v>100</v>
      </c>
      <c r="M94" s="299">
        <f t="shared" ref="M94:M95" si="110">(K94*N94)-L94</f>
        <v>-650</v>
      </c>
      <c r="N94" s="297">
        <v>50</v>
      </c>
      <c r="O94" s="296" t="s">
        <v>552</v>
      </c>
      <c r="P94" s="300">
        <v>44896</v>
      </c>
      <c r="Q94" s="206"/>
      <c r="R94" s="212" t="s">
        <v>806</v>
      </c>
      <c r="S94" s="206"/>
      <c r="T94" s="206"/>
      <c r="U94" s="206"/>
      <c r="V94" s="206"/>
      <c r="W94" s="206"/>
      <c r="X94" s="212"/>
      <c r="Y94" s="206"/>
      <c r="Z94" s="206"/>
      <c r="AA94" s="206"/>
      <c r="AB94" s="206"/>
      <c r="AC94" s="206"/>
      <c r="AD94" s="212"/>
      <c r="AE94" s="206"/>
      <c r="AF94" s="206"/>
      <c r="AG94" s="206"/>
      <c r="AH94" s="206"/>
      <c r="AI94" s="206"/>
      <c r="AJ94" s="212"/>
      <c r="AK94" s="206"/>
      <c r="AL94" s="206"/>
    </row>
    <row r="95" spans="1:38" s="207" customFormat="1" ht="15.6" customHeight="1">
      <c r="A95" s="282">
        <v>4</v>
      </c>
      <c r="B95" s="315">
        <v>44896</v>
      </c>
      <c r="C95" s="325"/>
      <c r="D95" s="325" t="s">
        <v>912</v>
      </c>
      <c r="E95" s="326" t="s">
        <v>542</v>
      </c>
      <c r="F95" s="326">
        <v>70</v>
      </c>
      <c r="G95" s="326">
        <v>49</v>
      </c>
      <c r="H95" s="261">
        <v>81</v>
      </c>
      <c r="I95" s="261" t="s">
        <v>913</v>
      </c>
      <c r="J95" s="262" t="s">
        <v>936</v>
      </c>
      <c r="K95" s="261">
        <f t="shared" si="109"/>
        <v>11</v>
      </c>
      <c r="L95" s="263">
        <v>100</v>
      </c>
      <c r="M95" s="264">
        <f t="shared" si="110"/>
        <v>2650</v>
      </c>
      <c r="N95" s="261">
        <v>250</v>
      </c>
      <c r="O95" s="262" t="s">
        <v>540</v>
      </c>
      <c r="P95" s="260">
        <v>44897</v>
      </c>
      <c r="Q95" s="206"/>
      <c r="R95" s="212" t="s">
        <v>806</v>
      </c>
      <c r="S95" s="206"/>
      <c r="T95" s="206"/>
      <c r="U95" s="206"/>
      <c r="V95" s="206"/>
      <c r="W95" s="206"/>
      <c r="X95" s="212"/>
      <c r="Y95" s="206"/>
      <c r="Z95" s="206"/>
      <c r="AA95" s="206"/>
      <c r="AB95" s="206"/>
      <c r="AC95" s="206"/>
      <c r="AD95" s="212"/>
      <c r="AE95" s="206"/>
      <c r="AF95" s="206"/>
      <c r="AG95" s="206"/>
      <c r="AH95" s="206"/>
      <c r="AI95" s="206"/>
      <c r="AJ95" s="212"/>
      <c r="AK95" s="206"/>
      <c r="AL95" s="206"/>
    </row>
    <row r="96" spans="1:38" s="207" customFormat="1" ht="15.6" customHeight="1">
      <c r="A96" s="282">
        <v>5</v>
      </c>
      <c r="B96" s="315">
        <v>44896</v>
      </c>
      <c r="C96" s="325"/>
      <c r="D96" s="325" t="s">
        <v>914</v>
      </c>
      <c r="E96" s="326" t="s">
        <v>542</v>
      </c>
      <c r="F96" s="326">
        <v>15.5</v>
      </c>
      <c r="G96" s="326">
        <v>11.5</v>
      </c>
      <c r="H96" s="261">
        <v>18.3</v>
      </c>
      <c r="I96" s="261" t="s">
        <v>915</v>
      </c>
      <c r="J96" s="262" t="s">
        <v>919</v>
      </c>
      <c r="K96" s="261">
        <f t="shared" ref="K96:K97" si="111">H96-F96</f>
        <v>2.8000000000000007</v>
      </c>
      <c r="L96" s="263">
        <v>100</v>
      </c>
      <c r="M96" s="264">
        <f t="shared" ref="M96:M97" si="112">(K96*N96)-L96</f>
        <v>3680.0000000000009</v>
      </c>
      <c r="N96" s="261">
        <v>1350</v>
      </c>
      <c r="O96" s="262" t="s">
        <v>540</v>
      </c>
      <c r="P96" s="260">
        <v>44897</v>
      </c>
      <c r="Q96" s="206"/>
      <c r="R96" s="212" t="s">
        <v>806</v>
      </c>
      <c r="S96" s="206"/>
      <c r="T96" s="206"/>
      <c r="U96" s="206"/>
      <c r="V96" s="206"/>
      <c r="W96" s="206"/>
      <c r="X96" s="212"/>
      <c r="Y96" s="206"/>
      <c r="Z96" s="206"/>
      <c r="AA96" s="206"/>
      <c r="AB96" s="206"/>
      <c r="AC96" s="206"/>
      <c r="AD96" s="212"/>
      <c r="AE96" s="206"/>
      <c r="AF96" s="206"/>
      <c r="AG96" s="206"/>
      <c r="AH96" s="206"/>
      <c r="AI96" s="206"/>
      <c r="AJ96" s="212"/>
      <c r="AK96" s="206"/>
      <c r="AL96" s="206"/>
    </row>
    <row r="97" spans="1:38" s="207" customFormat="1" ht="15.6" customHeight="1">
      <c r="A97" s="295">
        <v>6</v>
      </c>
      <c r="B97" s="338">
        <v>44897</v>
      </c>
      <c r="C97" s="301"/>
      <c r="D97" s="301" t="s">
        <v>920</v>
      </c>
      <c r="E97" s="302" t="s">
        <v>542</v>
      </c>
      <c r="F97" s="302">
        <v>47</v>
      </c>
      <c r="G97" s="302">
        <v>17</v>
      </c>
      <c r="H97" s="297">
        <v>17</v>
      </c>
      <c r="I97" s="297" t="s">
        <v>921</v>
      </c>
      <c r="J97" s="296" t="s">
        <v>994</v>
      </c>
      <c r="K97" s="297">
        <f t="shared" si="111"/>
        <v>-30</v>
      </c>
      <c r="L97" s="298">
        <v>100</v>
      </c>
      <c r="M97" s="299">
        <f t="shared" si="112"/>
        <v>-4600</v>
      </c>
      <c r="N97" s="297">
        <v>150</v>
      </c>
      <c r="O97" s="296" t="s">
        <v>552</v>
      </c>
      <c r="P97" s="300">
        <v>44904</v>
      </c>
      <c r="Q97" s="206"/>
      <c r="R97" s="212" t="s">
        <v>541</v>
      </c>
      <c r="S97" s="206"/>
      <c r="T97" s="206"/>
      <c r="U97" s="206"/>
      <c r="V97" s="206"/>
      <c r="W97" s="206"/>
      <c r="X97" s="212"/>
      <c r="Y97" s="206"/>
      <c r="Z97" s="206"/>
      <c r="AA97" s="206"/>
      <c r="AB97" s="206"/>
      <c r="AC97" s="206"/>
      <c r="AD97" s="212"/>
      <c r="AE97" s="206"/>
      <c r="AF97" s="206"/>
      <c r="AG97" s="206"/>
      <c r="AH97" s="206"/>
      <c r="AI97" s="206"/>
      <c r="AJ97" s="212"/>
      <c r="AK97" s="206"/>
      <c r="AL97" s="206"/>
    </row>
    <row r="98" spans="1:38" s="207" customFormat="1" ht="15.6" customHeight="1">
      <c r="A98" s="282">
        <v>7</v>
      </c>
      <c r="B98" s="324">
        <v>44897</v>
      </c>
      <c r="C98" s="325"/>
      <c r="D98" s="325" t="s">
        <v>914</v>
      </c>
      <c r="E98" s="326" t="s">
        <v>542</v>
      </c>
      <c r="F98" s="326">
        <v>15.5</v>
      </c>
      <c r="G98" s="326">
        <v>11.5</v>
      </c>
      <c r="H98" s="261">
        <v>21.5</v>
      </c>
      <c r="I98" s="261" t="s">
        <v>915</v>
      </c>
      <c r="J98" s="262" t="s">
        <v>939</v>
      </c>
      <c r="K98" s="261">
        <f t="shared" ref="K98:K99" si="113">H98-F98</f>
        <v>6</v>
      </c>
      <c r="L98" s="263">
        <v>100</v>
      </c>
      <c r="M98" s="264">
        <f t="shared" ref="M98:M99" si="114">(K98*N98)-L98</f>
        <v>8000</v>
      </c>
      <c r="N98" s="261">
        <v>1350</v>
      </c>
      <c r="O98" s="262" t="s">
        <v>540</v>
      </c>
      <c r="P98" s="260">
        <v>44900</v>
      </c>
      <c r="Q98" s="206"/>
      <c r="R98" s="212" t="s">
        <v>806</v>
      </c>
      <c r="S98" s="206"/>
      <c r="T98" s="206"/>
      <c r="U98" s="206"/>
      <c r="V98" s="206"/>
      <c r="W98" s="206"/>
      <c r="X98" s="212"/>
      <c r="Y98" s="206"/>
      <c r="Z98" s="206"/>
      <c r="AA98" s="206"/>
      <c r="AB98" s="206"/>
      <c r="AC98" s="206"/>
      <c r="AD98" s="212"/>
      <c r="AE98" s="206"/>
      <c r="AF98" s="206"/>
      <c r="AG98" s="206"/>
      <c r="AH98" s="206"/>
      <c r="AI98" s="206"/>
      <c r="AJ98" s="212"/>
      <c r="AK98" s="206"/>
      <c r="AL98" s="206"/>
    </row>
    <row r="99" spans="1:38" s="207" customFormat="1" ht="15.6" customHeight="1">
      <c r="A99" s="295">
        <v>8</v>
      </c>
      <c r="B99" s="338">
        <v>44897</v>
      </c>
      <c r="C99" s="301"/>
      <c r="D99" s="301" t="s">
        <v>923</v>
      </c>
      <c r="E99" s="302" t="s">
        <v>542</v>
      </c>
      <c r="F99" s="302">
        <v>27</v>
      </c>
      <c r="G99" s="302">
        <v>17</v>
      </c>
      <c r="H99" s="297">
        <v>17</v>
      </c>
      <c r="I99" s="297" t="s">
        <v>911</v>
      </c>
      <c r="J99" s="296" t="s">
        <v>972</v>
      </c>
      <c r="K99" s="297">
        <f t="shared" si="113"/>
        <v>-10</v>
      </c>
      <c r="L99" s="298">
        <v>100</v>
      </c>
      <c r="M99" s="299">
        <f t="shared" si="114"/>
        <v>-4100</v>
      </c>
      <c r="N99" s="297">
        <v>400</v>
      </c>
      <c r="O99" s="296" t="s">
        <v>552</v>
      </c>
      <c r="P99" s="300">
        <v>44903</v>
      </c>
      <c r="Q99" s="206"/>
      <c r="R99" s="212" t="s">
        <v>541</v>
      </c>
      <c r="S99" s="206"/>
      <c r="T99" s="206"/>
      <c r="U99" s="206"/>
      <c r="V99" s="206"/>
      <c r="W99" s="206"/>
      <c r="X99" s="212"/>
      <c r="Y99" s="206"/>
      <c r="Z99" s="206"/>
      <c r="AA99" s="206"/>
      <c r="AB99" s="206"/>
      <c r="AC99" s="206"/>
      <c r="AD99" s="212"/>
      <c r="AE99" s="206"/>
      <c r="AF99" s="206"/>
      <c r="AG99" s="206"/>
      <c r="AH99" s="206"/>
      <c r="AI99" s="206"/>
      <c r="AJ99" s="212"/>
      <c r="AK99" s="206"/>
      <c r="AL99" s="206"/>
    </row>
    <row r="100" spans="1:38" s="207" customFormat="1" ht="15.6" customHeight="1">
      <c r="A100" s="295">
        <v>9</v>
      </c>
      <c r="B100" s="338">
        <v>44897</v>
      </c>
      <c r="C100" s="301"/>
      <c r="D100" s="301" t="s">
        <v>925</v>
      </c>
      <c r="E100" s="302" t="s">
        <v>542</v>
      </c>
      <c r="F100" s="302">
        <v>77</v>
      </c>
      <c r="G100" s="302">
        <v>37</v>
      </c>
      <c r="H100" s="297">
        <v>37</v>
      </c>
      <c r="I100" s="297" t="s">
        <v>924</v>
      </c>
      <c r="J100" s="296" t="s">
        <v>951</v>
      </c>
      <c r="K100" s="297">
        <f t="shared" ref="K100" si="115">H100-F100</f>
        <v>-40</v>
      </c>
      <c r="L100" s="298">
        <v>100</v>
      </c>
      <c r="M100" s="299">
        <f t="shared" ref="M100" si="116">(K100*N100)-L100</f>
        <v>-2100</v>
      </c>
      <c r="N100" s="297">
        <v>50</v>
      </c>
      <c r="O100" s="296" t="s">
        <v>552</v>
      </c>
      <c r="P100" s="300">
        <v>44901</v>
      </c>
      <c r="Q100" s="206"/>
      <c r="R100" s="212" t="s">
        <v>541</v>
      </c>
      <c r="S100" s="206"/>
      <c r="T100" s="206"/>
      <c r="U100" s="206"/>
      <c r="V100" s="206"/>
      <c r="W100" s="206"/>
      <c r="X100" s="212"/>
      <c r="Y100" s="206"/>
      <c r="Z100" s="206"/>
      <c r="AA100" s="206"/>
      <c r="AB100" s="206"/>
      <c r="AC100" s="206"/>
      <c r="AD100" s="212"/>
      <c r="AE100" s="206"/>
      <c r="AF100" s="206"/>
      <c r="AG100" s="206"/>
      <c r="AH100" s="206"/>
      <c r="AI100" s="206"/>
      <c r="AJ100" s="212"/>
      <c r="AK100" s="206"/>
      <c r="AL100" s="206"/>
    </row>
    <row r="101" spans="1:38" s="207" customFormat="1" ht="15.6" customHeight="1">
      <c r="A101" s="282">
        <v>10</v>
      </c>
      <c r="B101" s="324">
        <v>44897</v>
      </c>
      <c r="C101" s="325"/>
      <c r="D101" s="325" t="s">
        <v>926</v>
      </c>
      <c r="E101" s="326" t="s">
        <v>542</v>
      </c>
      <c r="F101" s="326">
        <v>56.5</v>
      </c>
      <c r="G101" s="326">
        <v>38</v>
      </c>
      <c r="H101" s="261">
        <v>67</v>
      </c>
      <c r="I101" s="261" t="s">
        <v>927</v>
      </c>
      <c r="J101" s="262" t="s">
        <v>937</v>
      </c>
      <c r="K101" s="261">
        <f t="shared" ref="K101" si="117">H101-F101</f>
        <v>10.5</v>
      </c>
      <c r="L101" s="263">
        <v>100</v>
      </c>
      <c r="M101" s="264">
        <f t="shared" ref="M101" si="118">(K101*N101)-L101</f>
        <v>2525</v>
      </c>
      <c r="N101" s="261">
        <v>250</v>
      </c>
      <c r="O101" s="262" t="s">
        <v>540</v>
      </c>
      <c r="P101" s="260">
        <v>44897</v>
      </c>
      <c r="Q101" s="206"/>
      <c r="R101" s="212" t="s">
        <v>541</v>
      </c>
      <c r="S101" s="206"/>
      <c r="T101" s="206"/>
      <c r="U101" s="206"/>
      <c r="V101" s="206"/>
      <c r="W101" s="206"/>
      <c r="X101" s="212"/>
      <c r="Y101" s="206"/>
      <c r="Z101" s="206"/>
      <c r="AA101" s="206"/>
      <c r="AB101" s="206"/>
      <c r="AC101" s="206"/>
      <c r="AD101" s="212"/>
      <c r="AE101" s="206"/>
      <c r="AF101" s="206"/>
      <c r="AG101" s="206"/>
      <c r="AH101" s="206"/>
      <c r="AI101" s="206"/>
      <c r="AJ101" s="212"/>
      <c r="AK101" s="206"/>
      <c r="AL101" s="206"/>
    </row>
    <row r="102" spans="1:38" s="207" customFormat="1" ht="15.6" customHeight="1">
      <c r="A102" s="282">
        <v>11</v>
      </c>
      <c r="B102" s="324">
        <v>44897</v>
      </c>
      <c r="C102" s="325"/>
      <c r="D102" s="325" t="s">
        <v>928</v>
      </c>
      <c r="E102" s="326" t="s">
        <v>542</v>
      </c>
      <c r="F102" s="326">
        <v>45</v>
      </c>
      <c r="G102" s="326">
        <v>27</v>
      </c>
      <c r="H102" s="261">
        <v>53.5</v>
      </c>
      <c r="I102" s="261" t="s">
        <v>931</v>
      </c>
      <c r="J102" s="262" t="s">
        <v>938</v>
      </c>
      <c r="K102" s="261">
        <f t="shared" ref="K102" si="119">H102-F102</f>
        <v>8.5</v>
      </c>
      <c r="L102" s="263">
        <v>100</v>
      </c>
      <c r="M102" s="264">
        <f t="shared" ref="M102" si="120">(K102*N102)-L102</f>
        <v>2450</v>
      </c>
      <c r="N102" s="261">
        <v>300</v>
      </c>
      <c r="O102" s="262" t="s">
        <v>540</v>
      </c>
      <c r="P102" s="260">
        <v>44901</v>
      </c>
      <c r="Q102" s="206"/>
      <c r="R102" s="212" t="s">
        <v>806</v>
      </c>
      <c r="S102" s="206"/>
      <c r="T102" s="206"/>
      <c r="U102" s="206"/>
      <c r="V102" s="206"/>
      <c r="W102" s="206"/>
      <c r="X102" s="212"/>
      <c r="Y102" s="206"/>
      <c r="Z102" s="206"/>
      <c r="AA102" s="206"/>
      <c r="AB102" s="206"/>
      <c r="AC102" s="206"/>
      <c r="AD102" s="212"/>
      <c r="AE102" s="206"/>
      <c r="AF102" s="206"/>
      <c r="AG102" s="206"/>
      <c r="AH102" s="206"/>
      <c r="AI102" s="206"/>
      <c r="AJ102" s="212"/>
      <c r="AK102" s="206"/>
      <c r="AL102" s="206"/>
    </row>
    <row r="103" spans="1:38" s="207" customFormat="1" ht="15.6" customHeight="1">
      <c r="A103" s="282">
        <v>12</v>
      </c>
      <c r="B103" s="324">
        <v>44897</v>
      </c>
      <c r="C103" s="325"/>
      <c r="D103" s="325" t="s">
        <v>929</v>
      </c>
      <c r="E103" s="326" t="s">
        <v>542</v>
      </c>
      <c r="F103" s="326">
        <v>49</v>
      </c>
      <c r="G103" s="326">
        <v>33</v>
      </c>
      <c r="H103" s="261">
        <v>57.5</v>
      </c>
      <c r="I103" s="261" t="s">
        <v>930</v>
      </c>
      <c r="J103" s="262" t="s">
        <v>938</v>
      </c>
      <c r="K103" s="261">
        <f t="shared" ref="K103:K106" si="121">H103-F103</f>
        <v>8.5</v>
      </c>
      <c r="L103" s="263">
        <v>100</v>
      </c>
      <c r="M103" s="264">
        <f t="shared" ref="M103:M106" si="122">(K103*N103)-L103</f>
        <v>2450</v>
      </c>
      <c r="N103" s="261">
        <v>300</v>
      </c>
      <c r="O103" s="262" t="s">
        <v>540</v>
      </c>
      <c r="P103" s="260">
        <v>44897</v>
      </c>
      <c r="Q103" s="206"/>
      <c r="R103" s="212" t="s">
        <v>806</v>
      </c>
      <c r="S103" s="206"/>
      <c r="T103" s="206"/>
      <c r="U103" s="206"/>
      <c r="V103" s="206"/>
      <c r="W103" s="206"/>
      <c r="X103" s="212"/>
      <c r="Y103" s="206"/>
      <c r="Z103" s="206"/>
      <c r="AA103" s="206"/>
      <c r="AB103" s="206"/>
      <c r="AC103" s="206"/>
      <c r="AD103" s="212"/>
      <c r="AE103" s="206"/>
      <c r="AF103" s="206"/>
      <c r="AG103" s="206"/>
      <c r="AH103" s="206"/>
      <c r="AI103" s="206"/>
      <c r="AJ103" s="212"/>
      <c r="AK103" s="206"/>
      <c r="AL103" s="206"/>
    </row>
    <row r="104" spans="1:38" s="207" customFormat="1" ht="15.6" customHeight="1">
      <c r="A104" s="282">
        <v>13</v>
      </c>
      <c r="B104" s="324">
        <v>44900</v>
      </c>
      <c r="C104" s="325"/>
      <c r="D104" s="325" t="s">
        <v>946</v>
      </c>
      <c r="E104" s="326" t="s">
        <v>542</v>
      </c>
      <c r="F104" s="326">
        <v>42</v>
      </c>
      <c r="G104" s="326">
        <v>25</v>
      </c>
      <c r="H104" s="261">
        <v>50.5</v>
      </c>
      <c r="I104" s="261" t="s">
        <v>947</v>
      </c>
      <c r="J104" s="262" t="s">
        <v>938</v>
      </c>
      <c r="K104" s="261">
        <f t="shared" si="121"/>
        <v>8.5</v>
      </c>
      <c r="L104" s="263">
        <v>100</v>
      </c>
      <c r="M104" s="264">
        <f t="shared" si="122"/>
        <v>2450</v>
      </c>
      <c r="N104" s="261">
        <v>300</v>
      </c>
      <c r="O104" s="262" t="s">
        <v>540</v>
      </c>
      <c r="P104" s="260">
        <v>44901</v>
      </c>
      <c r="Q104" s="206"/>
      <c r="R104" s="212" t="s">
        <v>806</v>
      </c>
      <c r="S104" s="206"/>
      <c r="T104" s="206"/>
      <c r="U104" s="206"/>
      <c r="V104" s="206"/>
      <c r="W104" s="206"/>
      <c r="X104" s="212"/>
      <c r="Y104" s="206"/>
      <c r="Z104" s="206"/>
      <c r="AA104" s="206"/>
      <c r="AB104" s="206"/>
      <c r="AC104" s="206"/>
      <c r="AD104" s="212"/>
      <c r="AE104" s="206"/>
      <c r="AF104" s="206"/>
      <c r="AG104" s="206"/>
      <c r="AH104" s="206"/>
      <c r="AI104" s="206"/>
      <c r="AJ104" s="212"/>
      <c r="AK104" s="206"/>
      <c r="AL104" s="206"/>
    </row>
    <row r="105" spans="1:38" s="207" customFormat="1" ht="15.6" customHeight="1">
      <c r="A105" s="295">
        <v>14</v>
      </c>
      <c r="B105" s="339">
        <v>44901</v>
      </c>
      <c r="C105" s="301"/>
      <c r="D105" s="301" t="s">
        <v>952</v>
      </c>
      <c r="E105" s="302" t="s">
        <v>542</v>
      </c>
      <c r="F105" s="302">
        <v>49</v>
      </c>
      <c r="G105" s="302">
        <v>32</v>
      </c>
      <c r="H105" s="297">
        <v>32</v>
      </c>
      <c r="I105" s="297" t="s">
        <v>930</v>
      </c>
      <c r="J105" s="296" t="s">
        <v>960</v>
      </c>
      <c r="K105" s="297">
        <f t="shared" si="121"/>
        <v>-17</v>
      </c>
      <c r="L105" s="298">
        <v>100</v>
      </c>
      <c r="M105" s="299">
        <f t="shared" si="122"/>
        <v>-5200</v>
      </c>
      <c r="N105" s="297">
        <v>300</v>
      </c>
      <c r="O105" s="296" t="s">
        <v>552</v>
      </c>
      <c r="P105" s="300">
        <v>44902</v>
      </c>
      <c r="Q105" s="206"/>
      <c r="R105" s="212" t="s">
        <v>806</v>
      </c>
      <c r="S105" s="206"/>
      <c r="T105" s="206"/>
      <c r="U105" s="206"/>
      <c r="V105" s="206"/>
      <c r="W105" s="206"/>
      <c r="X105" s="212"/>
      <c r="Y105" s="206"/>
      <c r="Z105" s="206"/>
      <c r="AA105" s="206"/>
      <c r="AB105" s="206"/>
      <c r="AC105" s="206"/>
      <c r="AD105" s="212"/>
      <c r="AE105" s="206"/>
      <c r="AF105" s="206"/>
      <c r="AG105" s="206"/>
      <c r="AH105" s="206"/>
      <c r="AI105" s="206"/>
      <c r="AJ105" s="212"/>
      <c r="AK105" s="206"/>
      <c r="AL105" s="206"/>
    </row>
    <row r="106" spans="1:38" s="207" customFormat="1" ht="15.6" customHeight="1">
      <c r="A106" s="295">
        <v>15</v>
      </c>
      <c r="B106" s="339">
        <v>44901</v>
      </c>
      <c r="C106" s="301"/>
      <c r="D106" s="301" t="s">
        <v>914</v>
      </c>
      <c r="E106" s="302" t="s">
        <v>542</v>
      </c>
      <c r="F106" s="302">
        <v>14.75</v>
      </c>
      <c r="G106" s="302">
        <v>11</v>
      </c>
      <c r="H106" s="297">
        <v>11</v>
      </c>
      <c r="I106" s="297" t="s">
        <v>915</v>
      </c>
      <c r="J106" s="296" t="s">
        <v>971</v>
      </c>
      <c r="K106" s="297">
        <f t="shared" si="121"/>
        <v>-3.75</v>
      </c>
      <c r="L106" s="298">
        <v>100</v>
      </c>
      <c r="M106" s="299">
        <f t="shared" si="122"/>
        <v>-5162.5</v>
      </c>
      <c r="N106" s="297">
        <v>1350</v>
      </c>
      <c r="O106" s="296" t="s">
        <v>552</v>
      </c>
      <c r="P106" s="300">
        <v>44903</v>
      </c>
      <c r="Q106" s="206"/>
      <c r="R106" s="212" t="s">
        <v>806</v>
      </c>
      <c r="S106" s="206"/>
      <c r="T106" s="206"/>
      <c r="U106" s="206"/>
      <c r="V106" s="206"/>
      <c r="W106" s="206"/>
      <c r="X106" s="212"/>
      <c r="Y106" s="206"/>
      <c r="Z106" s="206"/>
      <c r="AA106" s="206"/>
      <c r="AB106" s="206"/>
      <c r="AC106" s="206"/>
      <c r="AD106" s="212"/>
      <c r="AE106" s="206"/>
      <c r="AF106" s="206"/>
      <c r="AG106" s="206"/>
      <c r="AH106" s="206"/>
      <c r="AI106" s="206"/>
      <c r="AJ106" s="212"/>
      <c r="AK106" s="206"/>
      <c r="AL106" s="206"/>
    </row>
    <row r="107" spans="1:38" s="207" customFormat="1" ht="15.6" customHeight="1">
      <c r="A107" s="282">
        <v>16</v>
      </c>
      <c r="B107" s="324">
        <v>44902</v>
      </c>
      <c r="C107" s="325"/>
      <c r="D107" s="325" t="s">
        <v>961</v>
      </c>
      <c r="E107" s="326" t="s">
        <v>542</v>
      </c>
      <c r="F107" s="326">
        <v>59</v>
      </c>
      <c r="G107" s="326">
        <v>39</v>
      </c>
      <c r="H107" s="261">
        <v>71</v>
      </c>
      <c r="I107" s="261" t="s">
        <v>962</v>
      </c>
      <c r="J107" s="262" t="s">
        <v>965</v>
      </c>
      <c r="K107" s="261">
        <f t="shared" ref="K107" si="123">H107-F107</f>
        <v>12</v>
      </c>
      <c r="L107" s="263">
        <v>100</v>
      </c>
      <c r="M107" s="264">
        <f t="shared" ref="M107" si="124">(K107*N107)-L107</f>
        <v>2900</v>
      </c>
      <c r="N107" s="261">
        <v>250</v>
      </c>
      <c r="O107" s="262" t="s">
        <v>540</v>
      </c>
      <c r="P107" s="260">
        <v>44902</v>
      </c>
      <c r="Q107" s="206"/>
      <c r="R107" s="212" t="s">
        <v>806</v>
      </c>
      <c r="S107" s="206"/>
      <c r="T107" s="206"/>
      <c r="U107" s="206"/>
      <c r="V107" s="206"/>
      <c r="W107" s="206"/>
      <c r="X107" s="212"/>
      <c r="Y107" s="206"/>
      <c r="Z107" s="206"/>
      <c r="AA107" s="206"/>
      <c r="AB107" s="206"/>
      <c r="AC107" s="206"/>
      <c r="AD107" s="212"/>
      <c r="AE107" s="206"/>
      <c r="AF107" s="206"/>
      <c r="AG107" s="206"/>
      <c r="AH107" s="206"/>
      <c r="AI107" s="206"/>
      <c r="AJ107" s="212"/>
      <c r="AK107" s="206"/>
      <c r="AL107" s="206"/>
    </row>
    <row r="108" spans="1:38" s="207" customFormat="1" ht="15.6" customHeight="1">
      <c r="A108" s="282">
        <v>17</v>
      </c>
      <c r="B108" s="324">
        <v>44902</v>
      </c>
      <c r="C108" s="325"/>
      <c r="D108" s="325" t="s">
        <v>963</v>
      </c>
      <c r="E108" s="326" t="s">
        <v>542</v>
      </c>
      <c r="F108" s="326">
        <v>56</v>
      </c>
      <c r="G108" s="326">
        <v>40</v>
      </c>
      <c r="H108" s="261">
        <v>62</v>
      </c>
      <c r="I108" s="261" t="s">
        <v>930</v>
      </c>
      <c r="J108" s="262" t="s">
        <v>939</v>
      </c>
      <c r="K108" s="261">
        <f t="shared" ref="K108" si="125">H108-F108</f>
        <v>6</v>
      </c>
      <c r="L108" s="263">
        <v>100</v>
      </c>
      <c r="M108" s="264">
        <f t="shared" ref="M108" si="126">(K108*N108)-L108</f>
        <v>1700</v>
      </c>
      <c r="N108" s="261">
        <v>300</v>
      </c>
      <c r="O108" s="262" t="s">
        <v>540</v>
      </c>
      <c r="P108" s="260">
        <v>44907</v>
      </c>
      <c r="Q108" s="206"/>
      <c r="R108" s="212" t="s">
        <v>806</v>
      </c>
      <c r="S108" s="206"/>
      <c r="T108" s="206"/>
      <c r="U108" s="206"/>
      <c r="V108" s="206"/>
      <c r="W108" s="206"/>
      <c r="X108" s="212"/>
      <c r="Y108" s="206"/>
      <c r="Z108" s="206"/>
      <c r="AA108" s="206"/>
      <c r="AB108" s="206"/>
      <c r="AC108" s="206"/>
      <c r="AD108" s="212"/>
      <c r="AE108" s="206"/>
      <c r="AF108" s="206"/>
      <c r="AG108" s="206"/>
      <c r="AH108" s="206"/>
      <c r="AI108" s="206"/>
      <c r="AJ108" s="212"/>
      <c r="AK108" s="206"/>
      <c r="AL108" s="206"/>
    </row>
    <row r="109" spans="1:38" s="207" customFormat="1" ht="15.6" customHeight="1">
      <c r="A109" s="282">
        <v>18</v>
      </c>
      <c r="B109" s="324">
        <v>44904</v>
      </c>
      <c r="C109" s="325"/>
      <c r="D109" s="325" t="s">
        <v>979</v>
      </c>
      <c r="E109" s="326" t="s">
        <v>980</v>
      </c>
      <c r="F109" s="326">
        <v>132.5</v>
      </c>
      <c r="G109" s="326">
        <v>185</v>
      </c>
      <c r="H109" s="261">
        <v>105</v>
      </c>
      <c r="I109" s="261" t="s">
        <v>981</v>
      </c>
      <c r="J109" s="262" t="s">
        <v>982</v>
      </c>
      <c r="K109" s="261">
        <f>F109-H109</f>
        <v>27.5</v>
      </c>
      <c r="L109" s="263">
        <v>100</v>
      </c>
      <c r="M109" s="264">
        <f t="shared" ref="M109:M111" si="127">(K109*N109)-L109</f>
        <v>1275</v>
      </c>
      <c r="N109" s="261">
        <v>50</v>
      </c>
      <c r="O109" s="262" t="s">
        <v>540</v>
      </c>
      <c r="P109" s="260">
        <v>44904</v>
      </c>
      <c r="Q109" s="206"/>
      <c r="R109" s="212" t="s">
        <v>541</v>
      </c>
      <c r="S109" s="206"/>
      <c r="T109" s="206"/>
      <c r="U109" s="206"/>
      <c r="V109" s="206"/>
      <c r="W109" s="206"/>
      <c r="X109" s="212"/>
      <c r="Y109" s="206"/>
      <c r="Z109" s="206"/>
      <c r="AA109" s="206"/>
      <c r="AB109" s="206"/>
      <c r="AC109" s="206"/>
      <c r="AD109" s="212"/>
      <c r="AE109" s="206"/>
      <c r="AF109" s="206"/>
      <c r="AG109" s="206"/>
      <c r="AH109" s="206"/>
      <c r="AI109" s="206"/>
      <c r="AJ109" s="212"/>
      <c r="AK109" s="206"/>
      <c r="AL109" s="206"/>
    </row>
    <row r="110" spans="1:38" s="207" customFormat="1" ht="15.6" customHeight="1">
      <c r="A110" s="282">
        <v>19</v>
      </c>
      <c r="B110" s="324">
        <v>44904</v>
      </c>
      <c r="C110" s="325"/>
      <c r="D110" s="325" t="s">
        <v>985</v>
      </c>
      <c r="E110" s="326" t="s">
        <v>542</v>
      </c>
      <c r="F110" s="326">
        <v>68</v>
      </c>
      <c r="G110" s="326">
        <v>35</v>
      </c>
      <c r="H110" s="261">
        <v>104</v>
      </c>
      <c r="I110" s="261" t="s">
        <v>986</v>
      </c>
      <c r="J110" s="262" t="s">
        <v>987</v>
      </c>
      <c r="K110" s="261">
        <f t="shared" ref="K110:K111" si="128">H110-F110</f>
        <v>36</v>
      </c>
      <c r="L110" s="263">
        <v>100</v>
      </c>
      <c r="M110" s="264">
        <f t="shared" si="127"/>
        <v>1700</v>
      </c>
      <c r="N110" s="261">
        <v>50</v>
      </c>
      <c r="O110" s="262" t="s">
        <v>540</v>
      </c>
      <c r="P110" s="260">
        <v>44904</v>
      </c>
      <c r="Q110" s="206"/>
      <c r="R110" s="212" t="s">
        <v>541</v>
      </c>
      <c r="S110" s="206"/>
      <c r="T110" s="206"/>
      <c r="U110" s="206"/>
      <c r="V110" s="206"/>
      <c r="W110" s="206"/>
      <c r="X110" s="212"/>
      <c r="Y110" s="206"/>
      <c r="Z110" s="206"/>
      <c r="AA110" s="206"/>
      <c r="AB110" s="206"/>
      <c r="AC110" s="206"/>
      <c r="AD110" s="212"/>
      <c r="AE110" s="206"/>
      <c r="AF110" s="206"/>
      <c r="AG110" s="206"/>
      <c r="AH110" s="206"/>
      <c r="AI110" s="206"/>
      <c r="AJ110" s="212"/>
      <c r="AK110" s="206"/>
      <c r="AL110" s="206"/>
    </row>
    <row r="111" spans="1:38" s="207" customFormat="1" ht="15.6" customHeight="1">
      <c r="A111" s="295">
        <v>20</v>
      </c>
      <c r="B111" s="338">
        <v>44904</v>
      </c>
      <c r="C111" s="301"/>
      <c r="D111" s="301" t="s">
        <v>926</v>
      </c>
      <c r="E111" s="302" t="s">
        <v>542</v>
      </c>
      <c r="F111" s="302">
        <v>61</v>
      </c>
      <c r="G111" s="302">
        <v>39</v>
      </c>
      <c r="H111" s="297">
        <v>39</v>
      </c>
      <c r="I111" s="297" t="s">
        <v>993</v>
      </c>
      <c r="J111" s="296" t="s">
        <v>995</v>
      </c>
      <c r="K111" s="297">
        <f t="shared" si="128"/>
        <v>-22</v>
      </c>
      <c r="L111" s="298">
        <v>100</v>
      </c>
      <c r="M111" s="299">
        <f t="shared" si="127"/>
        <v>-5600</v>
      </c>
      <c r="N111" s="297">
        <v>250</v>
      </c>
      <c r="O111" s="296" t="s">
        <v>552</v>
      </c>
      <c r="P111" s="300">
        <v>44907</v>
      </c>
      <c r="Q111" s="206"/>
      <c r="R111" s="212" t="s">
        <v>541</v>
      </c>
      <c r="S111" s="206"/>
      <c r="T111" s="206"/>
      <c r="U111" s="206"/>
      <c r="V111" s="206"/>
      <c r="W111" s="206"/>
      <c r="X111" s="212"/>
      <c r="Y111" s="206"/>
      <c r="Z111" s="206"/>
      <c r="AA111" s="206"/>
      <c r="AB111" s="206"/>
      <c r="AC111" s="206"/>
      <c r="AD111" s="212"/>
      <c r="AE111" s="206"/>
      <c r="AF111" s="206"/>
      <c r="AG111" s="206"/>
      <c r="AH111" s="206"/>
      <c r="AI111" s="206"/>
      <c r="AJ111" s="212"/>
      <c r="AK111" s="206"/>
      <c r="AL111" s="206"/>
    </row>
    <row r="112" spans="1:38" s="207" customFormat="1" ht="15.6" customHeight="1">
      <c r="A112" s="295">
        <v>21</v>
      </c>
      <c r="B112" s="338">
        <v>44907</v>
      </c>
      <c r="C112" s="301"/>
      <c r="D112" s="301" t="s">
        <v>1007</v>
      </c>
      <c r="E112" s="302" t="s">
        <v>542</v>
      </c>
      <c r="F112" s="302">
        <v>40</v>
      </c>
      <c r="G112" s="302">
        <v>22</v>
      </c>
      <c r="H112" s="297">
        <v>22</v>
      </c>
      <c r="I112" s="297" t="s">
        <v>1008</v>
      </c>
      <c r="J112" s="296" t="s">
        <v>1019</v>
      </c>
      <c r="K112" s="297">
        <f t="shared" ref="K112" si="129">H112-F112</f>
        <v>-18</v>
      </c>
      <c r="L112" s="298">
        <v>100</v>
      </c>
      <c r="M112" s="299">
        <f t="shared" ref="M112" si="130">(K112*N112)-L112</f>
        <v>-5500</v>
      </c>
      <c r="N112" s="297">
        <v>300</v>
      </c>
      <c r="O112" s="296" t="s">
        <v>552</v>
      </c>
      <c r="P112" s="300">
        <v>44909</v>
      </c>
      <c r="Q112" s="206"/>
      <c r="R112" s="212" t="s">
        <v>806</v>
      </c>
      <c r="S112" s="206"/>
      <c r="T112" s="206"/>
      <c r="U112" s="206"/>
      <c r="V112" s="206"/>
      <c r="W112" s="206"/>
      <c r="X112" s="212"/>
      <c r="Y112" s="206"/>
      <c r="Z112" s="206"/>
      <c r="AA112" s="206"/>
      <c r="AB112" s="206"/>
      <c r="AC112" s="206"/>
      <c r="AD112" s="212"/>
      <c r="AE112" s="206"/>
      <c r="AF112" s="206"/>
      <c r="AG112" s="206"/>
      <c r="AH112" s="206"/>
      <c r="AI112" s="206"/>
      <c r="AJ112" s="212"/>
      <c r="AK112" s="206"/>
      <c r="AL112" s="206"/>
    </row>
    <row r="113" spans="1:38" s="207" customFormat="1" ht="15.6" customHeight="1">
      <c r="A113" s="295">
        <v>22</v>
      </c>
      <c r="B113" s="338">
        <v>44910</v>
      </c>
      <c r="C113" s="301"/>
      <c r="D113" s="301" t="s">
        <v>1021</v>
      </c>
      <c r="E113" s="302" t="s">
        <v>542</v>
      </c>
      <c r="F113" s="302">
        <v>24</v>
      </c>
      <c r="G113" s="302">
        <v>14</v>
      </c>
      <c r="H113" s="297">
        <v>14.5</v>
      </c>
      <c r="I113" s="297" t="s">
        <v>1022</v>
      </c>
      <c r="J113" s="296" t="s">
        <v>1041</v>
      </c>
      <c r="K113" s="297">
        <f t="shared" ref="K113:K114" si="131">H113-F113</f>
        <v>-9.5</v>
      </c>
      <c r="L113" s="298">
        <v>100</v>
      </c>
      <c r="M113" s="299">
        <f t="shared" ref="M113:M115" si="132">(K113*N113)-L113</f>
        <v>-3900</v>
      </c>
      <c r="N113" s="297">
        <v>400</v>
      </c>
      <c r="O113" s="296" t="s">
        <v>552</v>
      </c>
      <c r="P113" s="300">
        <v>44911</v>
      </c>
      <c r="Q113" s="206"/>
      <c r="R113" s="212" t="s">
        <v>541</v>
      </c>
      <c r="S113" s="206"/>
      <c r="T113" s="206"/>
      <c r="U113" s="206"/>
      <c r="V113" s="206"/>
      <c r="W113" s="206"/>
      <c r="X113" s="212"/>
      <c r="Y113" s="206"/>
      <c r="Z113" s="206"/>
      <c r="AA113" s="206"/>
      <c r="AB113" s="206"/>
      <c r="AC113" s="206"/>
      <c r="AD113" s="212"/>
      <c r="AE113" s="206"/>
      <c r="AF113" s="206"/>
      <c r="AG113" s="206"/>
      <c r="AH113" s="206"/>
      <c r="AI113" s="206"/>
      <c r="AJ113" s="212"/>
      <c r="AK113" s="206"/>
      <c r="AL113" s="206"/>
    </row>
    <row r="114" spans="1:38" s="207" customFormat="1" ht="15.6" customHeight="1">
      <c r="A114" s="295">
        <v>23</v>
      </c>
      <c r="B114" s="338">
        <v>44910</v>
      </c>
      <c r="C114" s="301"/>
      <c r="D114" s="301" t="s">
        <v>1024</v>
      </c>
      <c r="E114" s="302" t="s">
        <v>542</v>
      </c>
      <c r="F114" s="302">
        <v>7</v>
      </c>
      <c r="G114" s="302">
        <v>4</v>
      </c>
      <c r="H114" s="297">
        <v>4</v>
      </c>
      <c r="I114" s="366" t="s">
        <v>1023</v>
      </c>
      <c r="J114" s="296" t="s">
        <v>1035</v>
      </c>
      <c r="K114" s="297">
        <f t="shared" si="131"/>
        <v>-3</v>
      </c>
      <c r="L114" s="298">
        <v>100</v>
      </c>
      <c r="M114" s="299">
        <f t="shared" si="132"/>
        <v>-4900</v>
      </c>
      <c r="N114" s="297">
        <v>1600</v>
      </c>
      <c r="O114" s="296" t="s">
        <v>552</v>
      </c>
      <c r="P114" s="300">
        <v>44911</v>
      </c>
      <c r="Q114" s="206"/>
      <c r="R114" s="212" t="s">
        <v>541</v>
      </c>
      <c r="S114" s="206"/>
      <c r="T114" s="206"/>
      <c r="U114" s="206"/>
      <c r="V114" s="206"/>
      <c r="W114" s="206"/>
      <c r="X114" s="212"/>
      <c r="Y114" s="206"/>
      <c r="Z114" s="206"/>
      <c r="AA114" s="206"/>
      <c r="AB114" s="206"/>
      <c r="AC114" s="206"/>
      <c r="AD114" s="212"/>
      <c r="AE114" s="206"/>
      <c r="AF114" s="206"/>
      <c r="AG114" s="206"/>
      <c r="AH114" s="206"/>
      <c r="AI114" s="206"/>
      <c r="AJ114" s="212"/>
      <c r="AK114" s="206"/>
      <c r="AL114" s="206"/>
    </row>
    <row r="115" spans="1:38" s="207" customFormat="1" ht="15.6" customHeight="1">
      <c r="A115" s="282">
        <v>24</v>
      </c>
      <c r="B115" s="324">
        <v>44910</v>
      </c>
      <c r="C115" s="325"/>
      <c r="D115" s="325" t="s">
        <v>1027</v>
      </c>
      <c r="E115" s="326" t="s">
        <v>980</v>
      </c>
      <c r="F115" s="326">
        <v>9.75</v>
      </c>
      <c r="G115" s="326">
        <v>14.5</v>
      </c>
      <c r="H115" s="261">
        <v>7.5</v>
      </c>
      <c r="I115" s="371" t="s">
        <v>1028</v>
      </c>
      <c r="J115" s="262" t="s">
        <v>1055</v>
      </c>
      <c r="K115" s="261">
        <f>F115-H115</f>
        <v>2.25</v>
      </c>
      <c r="L115" s="263">
        <v>100</v>
      </c>
      <c r="M115" s="264">
        <f t="shared" si="132"/>
        <v>1812.5</v>
      </c>
      <c r="N115" s="261">
        <v>850</v>
      </c>
      <c r="O115" s="262" t="s">
        <v>540</v>
      </c>
      <c r="P115" s="260">
        <v>44916</v>
      </c>
      <c r="Q115" s="206"/>
      <c r="R115" s="212" t="s">
        <v>541</v>
      </c>
      <c r="S115" s="206"/>
      <c r="T115" s="206"/>
      <c r="U115" s="206"/>
      <c r="V115" s="206"/>
      <c r="W115" s="206"/>
      <c r="X115" s="212"/>
      <c r="Y115" s="206"/>
      <c r="Z115" s="206"/>
      <c r="AA115" s="206"/>
      <c r="AB115" s="206"/>
      <c r="AC115" s="206"/>
      <c r="AD115" s="212"/>
      <c r="AE115" s="206"/>
      <c r="AF115" s="206"/>
      <c r="AG115" s="206"/>
      <c r="AH115" s="206"/>
      <c r="AI115" s="206"/>
      <c r="AJ115" s="212"/>
      <c r="AK115" s="206"/>
      <c r="AL115" s="206"/>
    </row>
    <row r="116" spans="1:38" s="207" customFormat="1" ht="15.6" customHeight="1">
      <c r="A116" s="295">
        <v>25</v>
      </c>
      <c r="B116" s="338">
        <v>44910</v>
      </c>
      <c r="C116" s="301"/>
      <c r="D116" s="301" t="s">
        <v>1029</v>
      </c>
      <c r="E116" s="302" t="s">
        <v>542</v>
      </c>
      <c r="F116" s="302">
        <v>105</v>
      </c>
      <c r="G116" s="302">
        <v>10</v>
      </c>
      <c r="H116" s="297">
        <v>10</v>
      </c>
      <c r="I116" s="365" t="s">
        <v>1030</v>
      </c>
      <c r="J116" s="296" t="s">
        <v>666</v>
      </c>
      <c r="K116" s="297">
        <f t="shared" ref="K116" si="133">H116-F116</f>
        <v>-95</v>
      </c>
      <c r="L116" s="298">
        <v>100</v>
      </c>
      <c r="M116" s="299">
        <f t="shared" ref="M116" si="134">(K116*N116)-L116</f>
        <v>-2475</v>
      </c>
      <c r="N116" s="297">
        <v>25</v>
      </c>
      <c r="O116" s="296" t="s">
        <v>552</v>
      </c>
      <c r="P116" s="300">
        <v>44910</v>
      </c>
      <c r="Q116" s="206"/>
      <c r="R116" s="212" t="s">
        <v>541</v>
      </c>
      <c r="S116" s="206"/>
      <c r="T116" s="206"/>
      <c r="U116" s="206"/>
      <c r="V116" s="206"/>
      <c r="W116" s="206"/>
      <c r="X116" s="212"/>
      <c r="Y116" s="206"/>
      <c r="Z116" s="206"/>
      <c r="AA116" s="206"/>
      <c r="AB116" s="206"/>
      <c r="AC116" s="206"/>
      <c r="AD116" s="212"/>
      <c r="AE116" s="206"/>
      <c r="AF116" s="206"/>
      <c r="AG116" s="206"/>
      <c r="AH116" s="206"/>
      <c r="AI116" s="206"/>
      <c r="AJ116" s="212"/>
      <c r="AK116" s="206"/>
      <c r="AL116" s="206"/>
    </row>
    <row r="117" spans="1:38" s="207" customFormat="1" ht="15.6" customHeight="1">
      <c r="A117" s="295">
        <v>26</v>
      </c>
      <c r="B117" s="338">
        <v>44914</v>
      </c>
      <c r="C117" s="301"/>
      <c r="D117" s="301" t="s">
        <v>1042</v>
      </c>
      <c r="E117" s="302" t="s">
        <v>542</v>
      </c>
      <c r="F117" s="302">
        <v>22</v>
      </c>
      <c r="G117" s="302">
        <v>8</v>
      </c>
      <c r="H117" s="297">
        <v>8</v>
      </c>
      <c r="I117" s="365" t="s">
        <v>911</v>
      </c>
      <c r="J117" s="296" t="s">
        <v>1094</v>
      </c>
      <c r="K117" s="297">
        <f t="shared" ref="K117" si="135">H117-F117</f>
        <v>-14</v>
      </c>
      <c r="L117" s="298">
        <v>100</v>
      </c>
      <c r="M117" s="299">
        <f t="shared" ref="M117" si="136">(K117*N117)-L117</f>
        <v>-5000</v>
      </c>
      <c r="N117" s="297">
        <v>350</v>
      </c>
      <c r="O117" s="296" t="s">
        <v>552</v>
      </c>
      <c r="P117" s="300">
        <v>44918</v>
      </c>
      <c r="Q117" s="206"/>
      <c r="R117" s="212" t="s">
        <v>806</v>
      </c>
      <c r="S117" s="206"/>
      <c r="T117" s="206"/>
      <c r="U117" s="206"/>
      <c r="V117" s="206"/>
      <c r="W117" s="206"/>
      <c r="X117" s="212"/>
      <c r="Y117" s="206"/>
      <c r="Z117" s="206"/>
      <c r="AA117" s="206"/>
      <c r="AB117" s="206"/>
      <c r="AC117" s="206"/>
      <c r="AD117" s="212"/>
      <c r="AE117" s="206"/>
      <c r="AF117" s="206"/>
      <c r="AG117" s="206"/>
      <c r="AH117" s="206"/>
      <c r="AI117" s="206"/>
      <c r="AJ117" s="212"/>
      <c r="AK117" s="206"/>
      <c r="AL117" s="206"/>
    </row>
    <row r="118" spans="1:38" s="207" customFormat="1" ht="15.6" customHeight="1">
      <c r="A118" s="295">
        <v>27</v>
      </c>
      <c r="B118" s="338">
        <v>44914</v>
      </c>
      <c r="C118" s="301"/>
      <c r="D118" s="301" t="s">
        <v>1043</v>
      </c>
      <c r="E118" s="302" t="s">
        <v>542</v>
      </c>
      <c r="F118" s="302">
        <v>38</v>
      </c>
      <c r="G118" s="302">
        <v>18</v>
      </c>
      <c r="H118" s="297">
        <v>18</v>
      </c>
      <c r="I118" s="365" t="s">
        <v>931</v>
      </c>
      <c r="J118" s="296" t="s">
        <v>1074</v>
      </c>
      <c r="K118" s="297">
        <f t="shared" ref="K118" si="137">H118-F118</f>
        <v>-20</v>
      </c>
      <c r="L118" s="298">
        <v>100</v>
      </c>
      <c r="M118" s="299">
        <f t="shared" ref="M118" si="138">(K118*N118)-L118</f>
        <v>-5100</v>
      </c>
      <c r="N118" s="297">
        <v>250</v>
      </c>
      <c r="O118" s="296" t="s">
        <v>552</v>
      </c>
      <c r="P118" s="300">
        <v>44917</v>
      </c>
      <c r="Q118" s="206"/>
      <c r="R118" s="212" t="s">
        <v>806</v>
      </c>
      <c r="S118" s="206"/>
      <c r="T118" s="206"/>
      <c r="U118" s="206"/>
      <c r="V118" s="206"/>
      <c r="W118" s="206"/>
      <c r="X118" s="212"/>
      <c r="Y118" s="206"/>
      <c r="Z118" s="206"/>
      <c r="AA118" s="206"/>
      <c r="AB118" s="206"/>
      <c r="AC118" s="206"/>
      <c r="AD118" s="212"/>
      <c r="AE118" s="206"/>
      <c r="AF118" s="206"/>
      <c r="AG118" s="206"/>
      <c r="AH118" s="206"/>
      <c r="AI118" s="206"/>
      <c r="AJ118" s="212"/>
      <c r="AK118" s="206"/>
      <c r="AL118" s="206"/>
    </row>
    <row r="119" spans="1:38" s="207" customFormat="1" ht="15.6" customHeight="1">
      <c r="A119" s="295">
        <v>28</v>
      </c>
      <c r="B119" s="338">
        <v>44914</v>
      </c>
      <c r="C119" s="301"/>
      <c r="D119" s="301" t="s">
        <v>1044</v>
      </c>
      <c r="E119" s="302" t="s">
        <v>542</v>
      </c>
      <c r="F119" s="302">
        <v>7.25</v>
      </c>
      <c r="G119" s="302">
        <v>3.5</v>
      </c>
      <c r="H119" s="297">
        <v>3.5</v>
      </c>
      <c r="I119" s="365" t="s">
        <v>1045</v>
      </c>
      <c r="J119" s="296" t="s">
        <v>971</v>
      </c>
      <c r="K119" s="297">
        <f t="shared" ref="K119:K120" si="139">H119-F119</f>
        <v>-3.75</v>
      </c>
      <c r="L119" s="298">
        <v>100</v>
      </c>
      <c r="M119" s="299">
        <f t="shared" ref="M119:M120" si="140">(K119*N119)-L119</f>
        <v>-5725</v>
      </c>
      <c r="N119" s="297">
        <v>1500</v>
      </c>
      <c r="O119" s="296" t="s">
        <v>552</v>
      </c>
      <c r="P119" s="300">
        <v>44916</v>
      </c>
      <c r="Q119" s="206"/>
      <c r="R119" s="212" t="s">
        <v>806</v>
      </c>
      <c r="S119" s="206"/>
      <c r="T119" s="206"/>
      <c r="U119" s="206"/>
      <c r="V119" s="206"/>
      <c r="W119" s="206"/>
      <c r="X119" s="212"/>
      <c r="Y119" s="206"/>
      <c r="Z119" s="206"/>
      <c r="AA119" s="206"/>
      <c r="AB119" s="206"/>
      <c r="AC119" s="206"/>
      <c r="AD119" s="212"/>
      <c r="AE119" s="206"/>
      <c r="AF119" s="206"/>
      <c r="AG119" s="206"/>
      <c r="AH119" s="206"/>
      <c r="AI119" s="206"/>
      <c r="AJ119" s="212"/>
      <c r="AK119" s="206"/>
      <c r="AL119" s="206"/>
    </row>
    <row r="120" spans="1:38" s="207" customFormat="1" ht="15.6" customHeight="1">
      <c r="A120" s="282">
        <v>29</v>
      </c>
      <c r="B120" s="324">
        <v>44915</v>
      </c>
      <c r="C120" s="325"/>
      <c r="D120" s="325" t="s">
        <v>1047</v>
      </c>
      <c r="E120" s="326" t="s">
        <v>542</v>
      </c>
      <c r="F120" s="326">
        <v>8.5</v>
      </c>
      <c r="G120" s="326">
        <v>4</v>
      </c>
      <c r="H120" s="261">
        <v>13</v>
      </c>
      <c r="I120" s="371" t="s">
        <v>1048</v>
      </c>
      <c r="J120" s="262" t="s">
        <v>1056</v>
      </c>
      <c r="K120" s="261">
        <f t="shared" si="139"/>
        <v>4.5</v>
      </c>
      <c r="L120" s="263">
        <v>100</v>
      </c>
      <c r="M120" s="264">
        <f t="shared" si="140"/>
        <v>4850</v>
      </c>
      <c r="N120" s="261">
        <v>1100</v>
      </c>
      <c r="O120" s="262" t="s">
        <v>540</v>
      </c>
      <c r="P120" s="260">
        <v>44916</v>
      </c>
      <c r="Q120" s="206"/>
      <c r="R120" s="212"/>
      <c r="S120" s="206"/>
      <c r="T120" s="206"/>
      <c r="U120" s="206"/>
      <c r="V120" s="206"/>
      <c r="W120" s="206"/>
      <c r="X120" s="212"/>
      <c r="Y120" s="206"/>
      <c r="Z120" s="206"/>
      <c r="AA120" s="206"/>
      <c r="AB120" s="206"/>
      <c r="AC120" s="206"/>
      <c r="AD120" s="212"/>
      <c r="AE120" s="206"/>
      <c r="AF120" s="206"/>
      <c r="AG120" s="206"/>
      <c r="AH120" s="206"/>
      <c r="AI120" s="206"/>
      <c r="AJ120" s="212"/>
      <c r="AK120" s="206"/>
      <c r="AL120" s="206"/>
    </row>
    <row r="121" spans="1:38" s="207" customFormat="1" ht="15.6" customHeight="1">
      <c r="A121" s="282">
        <v>30</v>
      </c>
      <c r="B121" s="324">
        <v>44916</v>
      </c>
      <c r="C121" s="325"/>
      <c r="D121" s="325" t="s">
        <v>1061</v>
      </c>
      <c r="E121" s="326" t="s">
        <v>542</v>
      </c>
      <c r="F121" s="326">
        <v>62.5</v>
      </c>
      <c r="G121" s="326">
        <v>19</v>
      </c>
      <c r="H121" s="261">
        <v>81</v>
      </c>
      <c r="I121" s="371" t="s">
        <v>1062</v>
      </c>
      <c r="J121" s="262" t="s">
        <v>1075</v>
      </c>
      <c r="K121" s="261">
        <f t="shared" ref="K121:K122" si="141">H121-F121</f>
        <v>18.5</v>
      </c>
      <c r="L121" s="263">
        <v>100</v>
      </c>
      <c r="M121" s="264">
        <f t="shared" ref="M121:M122" si="142">(K121*N121)-L121</f>
        <v>825</v>
      </c>
      <c r="N121" s="261">
        <v>50</v>
      </c>
      <c r="O121" s="262" t="s">
        <v>540</v>
      </c>
      <c r="P121" s="260">
        <v>44917</v>
      </c>
      <c r="Q121" s="206"/>
      <c r="R121" s="212"/>
      <c r="S121" s="206"/>
      <c r="T121" s="206"/>
      <c r="U121" s="206"/>
      <c r="V121" s="206"/>
      <c r="W121" s="206"/>
      <c r="X121" s="212"/>
      <c r="Y121" s="206"/>
      <c r="Z121" s="206"/>
      <c r="AA121" s="206"/>
      <c r="AB121" s="206"/>
      <c r="AC121" s="206"/>
      <c r="AD121" s="212"/>
      <c r="AE121" s="206"/>
      <c r="AF121" s="206"/>
      <c r="AG121" s="206"/>
      <c r="AH121" s="206"/>
      <c r="AI121" s="206"/>
      <c r="AJ121" s="212"/>
      <c r="AK121" s="206"/>
      <c r="AL121" s="206"/>
    </row>
    <row r="122" spans="1:38" s="207" customFormat="1" ht="15.6" customHeight="1">
      <c r="A122" s="295">
        <v>31</v>
      </c>
      <c r="B122" s="338">
        <v>44917</v>
      </c>
      <c r="C122" s="301"/>
      <c r="D122" s="301" t="s">
        <v>1076</v>
      </c>
      <c r="E122" s="302" t="s">
        <v>542</v>
      </c>
      <c r="F122" s="302">
        <v>82.5</v>
      </c>
      <c r="G122" s="302">
        <v>35</v>
      </c>
      <c r="H122" s="297">
        <v>52.5</v>
      </c>
      <c r="I122" s="365" t="s">
        <v>924</v>
      </c>
      <c r="J122" s="296" t="s">
        <v>994</v>
      </c>
      <c r="K122" s="297">
        <f t="shared" si="141"/>
        <v>-30</v>
      </c>
      <c r="L122" s="298">
        <v>100</v>
      </c>
      <c r="M122" s="299">
        <f t="shared" si="142"/>
        <v>-1600</v>
      </c>
      <c r="N122" s="297">
        <v>50</v>
      </c>
      <c r="O122" s="296" t="s">
        <v>552</v>
      </c>
      <c r="P122" s="300">
        <v>44917</v>
      </c>
      <c r="Q122" s="206"/>
      <c r="R122" s="212"/>
      <c r="S122" s="206"/>
      <c r="T122" s="206"/>
      <c r="U122" s="206"/>
      <c r="V122" s="206"/>
      <c r="W122" s="206"/>
      <c r="X122" s="212"/>
      <c r="Y122" s="206"/>
      <c r="Z122" s="206"/>
      <c r="AA122" s="206"/>
      <c r="AB122" s="206"/>
      <c r="AC122" s="206"/>
      <c r="AD122" s="212"/>
      <c r="AE122" s="206"/>
      <c r="AF122" s="206"/>
      <c r="AG122" s="206"/>
      <c r="AH122" s="206"/>
      <c r="AI122" s="206"/>
      <c r="AJ122" s="212"/>
      <c r="AK122" s="206"/>
      <c r="AL122" s="206"/>
    </row>
    <row r="123" spans="1:38" s="207" customFormat="1" ht="15.6" customHeight="1">
      <c r="A123" s="282">
        <v>32</v>
      </c>
      <c r="B123" s="324">
        <v>44917</v>
      </c>
      <c r="C123" s="325"/>
      <c r="D123" s="325" t="s">
        <v>1077</v>
      </c>
      <c r="E123" s="326" t="s">
        <v>542</v>
      </c>
      <c r="F123" s="326">
        <v>13.5</v>
      </c>
      <c r="G123" s="326">
        <v>7</v>
      </c>
      <c r="H123" s="261">
        <v>17.5</v>
      </c>
      <c r="I123" s="371" t="s">
        <v>1078</v>
      </c>
      <c r="J123" s="262" t="s">
        <v>1093</v>
      </c>
      <c r="K123" s="261">
        <f t="shared" ref="K123" si="143">H123-F123</f>
        <v>4</v>
      </c>
      <c r="L123" s="263">
        <v>100</v>
      </c>
      <c r="M123" s="264">
        <f t="shared" ref="M123" si="144">(K123*N123)-L123</f>
        <v>2500</v>
      </c>
      <c r="N123" s="261">
        <v>650</v>
      </c>
      <c r="O123" s="262" t="s">
        <v>540</v>
      </c>
      <c r="P123" s="260">
        <v>44918</v>
      </c>
      <c r="Q123" s="206"/>
      <c r="R123" s="212"/>
      <c r="S123" s="206"/>
      <c r="T123" s="206"/>
      <c r="U123" s="206"/>
      <c r="V123" s="206"/>
      <c r="W123" s="206"/>
      <c r="X123" s="212"/>
      <c r="Y123" s="206"/>
      <c r="Z123" s="206"/>
      <c r="AA123" s="206"/>
      <c r="AB123" s="206"/>
      <c r="AC123" s="206"/>
      <c r="AD123" s="212"/>
      <c r="AE123" s="206"/>
      <c r="AF123" s="206"/>
      <c r="AG123" s="206"/>
      <c r="AH123" s="206"/>
      <c r="AI123" s="206"/>
      <c r="AJ123" s="212"/>
      <c r="AK123" s="206"/>
      <c r="AL123" s="206"/>
    </row>
    <row r="124" spans="1:38" s="207" customFormat="1" ht="15.6" customHeight="1">
      <c r="A124" s="372">
        <v>33</v>
      </c>
      <c r="B124" s="373">
        <v>44917</v>
      </c>
      <c r="C124" s="374"/>
      <c r="D124" s="374" t="s">
        <v>1079</v>
      </c>
      <c r="E124" s="342" t="s">
        <v>542</v>
      </c>
      <c r="F124" s="342">
        <v>85</v>
      </c>
      <c r="G124" s="342">
        <v>20</v>
      </c>
      <c r="H124" s="375">
        <v>95</v>
      </c>
      <c r="I124" s="376" t="s">
        <v>1080</v>
      </c>
      <c r="J124" s="348" t="s">
        <v>1073</v>
      </c>
      <c r="K124" s="375">
        <f t="shared" ref="K124:K125" si="145">H124-F124</f>
        <v>10</v>
      </c>
      <c r="L124" s="377">
        <v>100</v>
      </c>
      <c r="M124" s="378">
        <f t="shared" ref="M124:M125" si="146">(K124*N124)-L124</f>
        <v>150</v>
      </c>
      <c r="N124" s="375">
        <v>25</v>
      </c>
      <c r="O124" s="348" t="s">
        <v>661</v>
      </c>
      <c r="P124" s="343">
        <v>44917</v>
      </c>
      <c r="Q124" s="206"/>
      <c r="R124" s="212"/>
      <c r="S124" s="206"/>
      <c r="T124" s="206"/>
      <c r="U124" s="206"/>
      <c r="V124" s="206"/>
      <c r="W124" s="206"/>
      <c r="X124" s="212"/>
      <c r="Y124" s="206"/>
      <c r="Z124" s="206"/>
      <c r="AA124" s="206"/>
      <c r="AB124" s="206"/>
      <c r="AC124" s="206"/>
      <c r="AD124" s="212"/>
      <c r="AE124" s="206"/>
      <c r="AF124" s="206"/>
      <c r="AG124" s="206"/>
      <c r="AH124" s="206"/>
      <c r="AI124" s="206"/>
      <c r="AJ124" s="212"/>
      <c r="AK124" s="206"/>
      <c r="AL124" s="206"/>
    </row>
    <row r="125" spans="1:38" s="207" customFormat="1" ht="15.6" customHeight="1">
      <c r="A125" s="295">
        <v>34</v>
      </c>
      <c r="B125" s="338">
        <v>44918</v>
      </c>
      <c r="C125" s="301"/>
      <c r="D125" s="301" t="s">
        <v>1095</v>
      </c>
      <c r="E125" s="302" t="s">
        <v>542</v>
      </c>
      <c r="F125" s="302">
        <v>230</v>
      </c>
      <c r="G125" s="302">
        <v>130</v>
      </c>
      <c r="H125" s="297">
        <v>130</v>
      </c>
      <c r="I125" s="365" t="s">
        <v>1096</v>
      </c>
      <c r="J125" s="296" t="s">
        <v>1097</v>
      </c>
      <c r="K125" s="297">
        <f t="shared" si="145"/>
        <v>-100</v>
      </c>
      <c r="L125" s="298">
        <v>100</v>
      </c>
      <c r="M125" s="299">
        <f t="shared" si="146"/>
        <v>-2600</v>
      </c>
      <c r="N125" s="297">
        <v>25</v>
      </c>
      <c r="O125" s="296" t="s">
        <v>552</v>
      </c>
      <c r="P125" s="300">
        <v>44918</v>
      </c>
      <c r="Q125" s="206"/>
      <c r="R125" s="212"/>
      <c r="S125" s="206"/>
      <c r="T125" s="206"/>
      <c r="U125" s="206"/>
      <c r="V125" s="206"/>
      <c r="W125" s="206"/>
      <c r="X125" s="212"/>
      <c r="Y125" s="206"/>
      <c r="Z125" s="206"/>
      <c r="AA125" s="206"/>
      <c r="AB125" s="206"/>
      <c r="AC125" s="206"/>
      <c r="AD125" s="212"/>
      <c r="AE125" s="206"/>
      <c r="AF125" s="206"/>
      <c r="AG125" s="206"/>
      <c r="AH125" s="206"/>
      <c r="AI125" s="206"/>
      <c r="AJ125" s="212"/>
      <c r="AK125" s="206"/>
      <c r="AL125" s="206"/>
    </row>
    <row r="126" spans="1:38" s="207" customFormat="1" ht="15.6" customHeight="1">
      <c r="A126" s="295">
        <v>35</v>
      </c>
      <c r="B126" s="338">
        <v>44918</v>
      </c>
      <c r="C126" s="301"/>
      <c r="D126" s="301" t="s">
        <v>1205</v>
      </c>
      <c r="E126" s="302" t="s">
        <v>542</v>
      </c>
      <c r="F126" s="302">
        <v>82</v>
      </c>
      <c r="G126" s="302">
        <v>40</v>
      </c>
      <c r="H126" s="297">
        <v>40</v>
      </c>
      <c r="I126" s="365" t="s">
        <v>1100</v>
      </c>
      <c r="J126" s="296" t="s">
        <v>1118</v>
      </c>
      <c r="K126" s="297">
        <f t="shared" ref="K126" si="147">H126-F126</f>
        <v>-42</v>
      </c>
      <c r="L126" s="298">
        <v>100</v>
      </c>
      <c r="M126" s="299">
        <f t="shared" ref="M126" si="148">(K126*N126)-L126</f>
        <v>-5350</v>
      </c>
      <c r="N126" s="297">
        <v>125</v>
      </c>
      <c r="O126" s="296" t="s">
        <v>552</v>
      </c>
      <c r="P126" s="300">
        <v>44921</v>
      </c>
      <c r="Q126" s="206"/>
      <c r="R126" s="212"/>
      <c r="S126" s="206"/>
      <c r="T126" s="206"/>
      <c r="U126" s="206"/>
      <c r="V126" s="206"/>
      <c r="W126" s="206"/>
      <c r="X126" s="212"/>
      <c r="Y126" s="206"/>
      <c r="Z126" s="206"/>
      <c r="AA126" s="206"/>
      <c r="AB126" s="206"/>
      <c r="AC126" s="206"/>
      <c r="AD126" s="212"/>
      <c r="AE126" s="206"/>
      <c r="AF126" s="206"/>
      <c r="AG126" s="206"/>
      <c r="AH126" s="206"/>
      <c r="AI126" s="206"/>
      <c r="AJ126" s="212"/>
      <c r="AK126" s="206"/>
      <c r="AL126" s="206"/>
    </row>
    <row r="127" spans="1:38" ht="15" customHeight="1">
      <c r="A127" s="327"/>
      <c r="B127" s="327"/>
      <c r="C127" s="327"/>
      <c r="D127" s="327"/>
      <c r="E127" s="327"/>
      <c r="F127" s="327"/>
      <c r="G127" s="327"/>
      <c r="H127" s="327"/>
      <c r="I127" s="327"/>
      <c r="J127" s="327"/>
      <c r="K127" s="327"/>
      <c r="L127" s="327"/>
      <c r="M127" s="327"/>
      <c r="N127" s="327"/>
      <c r="O127" s="327"/>
      <c r="P127" s="327"/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1"/>
    </row>
    <row r="128" spans="1:38" ht="15" customHeight="1">
      <c r="A128" s="327"/>
      <c r="B128" s="327"/>
      <c r="C128" s="327"/>
      <c r="D128" s="327"/>
      <c r="E128" s="327"/>
      <c r="F128" s="327"/>
      <c r="G128" s="327"/>
      <c r="H128" s="327"/>
      <c r="I128" s="327"/>
      <c r="J128" s="327"/>
      <c r="K128" s="327"/>
      <c r="L128" s="327"/>
      <c r="M128" s="327"/>
      <c r="N128" s="327"/>
      <c r="O128" s="327"/>
      <c r="P128" s="327"/>
      <c r="Q128" s="1"/>
      <c r="R128" s="6"/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1"/>
    </row>
    <row r="129" spans="1:38" ht="12.75" customHeight="1">
      <c r="A129" s="139"/>
      <c r="B129" s="144"/>
      <c r="C129" s="144"/>
      <c r="D129" s="145"/>
      <c r="E129" s="139"/>
      <c r="F129" s="146"/>
      <c r="G129" s="139"/>
      <c r="H129" s="139"/>
      <c r="I129" s="139"/>
      <c r="J129" s="144"/>
      <c r="K129" s="147"/>
      <c r="L129" s="139"/>
      <c r="M129" s="139"/>
      <c r="N129" s="139"/>
      <c r="O129" s="144"/>
      <c r="P129" s="1"/>
      <c r="Q129" s="1"/>
      <c r="R129" s="6"/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</row>
    <row r="130" spans="1:38" ht="38.25" customHeight="1">
      <c r="A130" s="92" t="s">
        <v>564</v>
      </c>
      <c r="B130" s="148"/>
      <c r="C130" s="148"/>
      <c r="D130" s="149"/>
      <c r="E130" s="124"/>
      <c r="F130" s="6"/>
      <c r="G130" s="6"/>
      <c r="H130" s="125"/>
      <c r="I130" s="150"/>
      <c r="J130" s="1"/>
      <c r="K130" s="6"/>
      <c r="L130" s="6"/>
      <c r="M130" s="6"/>
      <c r="N130" s="1"/>
      <c r="O130" s="1"/>
      <c r="Q130" s="1"/>
      <c r="R130" s="6"/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</row>
    <row r="131" spans="1:38" s="207" customFormat="1" ht="38.25">
      <c r="A131" s="93" t="s">
        <v>16</v>
      </c>
      <c r="B131" s="94" t="s">
        <v>517</v>
      </c>
      <c r="C131" s="94"/>
      <c r="D131" s="95" t="s">
        <v>528</v>
      </c>
      <c r="E131" s="94" t="s">
        <v>529</v>
      </c>
      <c r="F131" s="94" t="s">
        <v>530</v>
      </c>
      <c r="G131" s="94" t="s">
        <v>531</v>
      </c>
      <c r="H131" s="94" t="s">
        <v>532</v>
      </c>
      <c r="I131" s="94" t="s">
        <v>533</v>
      </c>
      <c r="J131" s="93" t="s">
        <v>534</v>
      </c>
      <c r="K131" s="128" t="s">
        <v>551</v>
      </c>
      <c r="L131" s="129" t="s">
        <v>536</v>
      </c>
      <c r="M131" s="96" t="s">
        <v>537</v>
      </c>
      <c r="N131" s="94" t="s">
        <v>538</v>
      </c>
      <c r="O131" s="95" t="s">
        <v>539</v>
      </c>
      <c r="P131" s="94" t="s">
        <v>768</v>
      </c>
      <c r="Q131" s="206"/>
      <c r="R131" s="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  <c r="AF131" s="206"/>
      <c r="AG131" s="206"/>
      <c r="AH131" s="206"/>
      <c r="AI131" s="206"/>
      <c r="AJ131" s="206"/>
      <c r="AK131" s="206"/>
      <c r="AL131" s="206"/>
    </row>
    <row r="132" spans="1:38" s="207" customFormat="1" ht="12.75" customHeight="1">
      <c r="A132" s="330">
        <v>1</v>
      </c>
      <c r="B132" s="331">
        <v>44840</v>
      </c>
      <c r="C132" s="332"/>
      <c r="D132" s="333" t="s">
        <v>116</v>
      </c>
      <c r="E132" s="334" t="s">
        <v>542</v>
      </c>
      <c r="F132" s="334">
        <v>1405</v>
      </c>
      <c r="G132" s="334">
        <v>1240</v>
      </c>
      <c r="H132" s="334">
        <v>1625</v>
      </c>
      <c r="I132" s="334" t="s">
        <v>846</v>
      </c>
      <c r="J132" s="310" t="s">
        <v>882</v>
      </c>
      <c r="K132" s="310">
        <f t="shared" ref="K132" si="149">H132-F132</f>
        <v>220</v>
      </c>
      <c r="L132" s="311">
        <f t="shared" ref="L132" si="150">(F132*-0.7)/100</f>
        <v>-9.8349999999999991</v>
      </c>
      <c r="M132" s="312">
        <f t="shared" ref="M132" si="151">(K132+L132)/F132</f>
        <v>0.14958362989323842</v>
      </c>
      <c r="N132" s="310" t="s">
        <v>540</v>
      </c>
      <c r="O132" s="313">
        <v>44879</v>
      </c>
      <c r="P132" s="310"/>
      <c r="Q132" s="206"/>
      <c r="R132" s="1" t="s">
        <v>541</v>
      </c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</row>
    <row r="133" spans="1:38" ht="14.25" customHeight="1">
      <c r="A133" s="284">
        <v>2</v>
      </c>
      <c r="B133" s="285">
        <v>44840</v>
      </c>
      <c r="C133" s="280"/>
      <c r="D133" s="280" t="s">
        <v>845</v>
      </c>
      <c r="E133" s="281" t="s">
        <v>542</v>
      </c>
      <c r="F133" s="281" t="s">
        <v>847</v>
      </c>
      <c r="G133" s="281">
        <v>1220</v>
      </c>
      <c r="H133" s="281"/>
      <c r="I133" s="281" t="s">
        <v>848</v>
      </c>
      <c r="J133" s="236" t="s">
        <v>543</v>
      </c>
      <c r="K133" s="211"/>
      <c r="L133" s="228"/>
      <c r="M133" s="229"/>
      <c r="N133" s="211"/>
      <c r="O133" s="236"/>
      <c r="P133" s="208"/>
      <c r="Q133" s="206"/>
      <c r="R133" s="206" t="s">
        <v>541</v>
      </c>
      <c r="S133" s="41"/>
      <c r="T133" s="1"/>
      <c r="U133" s="1"/>
      <c r="V133" s="1"/>
      <c r="W133" s="1"/>
      <c r="X133" s="1"/>
      <c r="Y133" s="1"/>
      <c r="Z133" s="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</row>
    <row r="134" spans="1:38" ht="12.75" customHeight="1">
      <c r="A134" s="281"/>
      <c r="B134" s="279"/>
      <c r="C134" s="280"/>
      <c r="D134" s="280"/>
      <c r="E134" s="281"/>
      <c r="F134" s="281"/>
      <c r="G134" s="281"/>
      <c r="H134" s="281"/>
      <c r="I134" s="281"/>
      <c r="J134" s="236"/>
      <c r="K134" s="211"/>
      <c r="L134" s="228"/>
      <c r="M134" s="229"/>
      <c r="N134" s="211"/>
      <c r="O134" s="236"/>
      <c r="P134" s="208"/>
      <c r="R134" s="6"/>
      <c r="S134" s="1"/>
      <c r="T134" s="1"/>
      <c r="U134" s="1"/>
      <c r="V134" s="1"/>
      <c r="W134" s="1"/>
      <c r="X134" s="1"/>
      <c r="Y134" s="1"/>
    </row>
    <row r="135" spans="1:38" ht="12.75" customHeight="1">
      <c r="A135" s="109" t="s">
        <v>544</v>
      </c>
      <c r="B135" s="109"/>
      <c r="C135" s="109"/>
      <c r="D135" s="109"/>
      <c r="E135" s="41"/>
      <c r="F135" s="116" t="s">
        <v>546</v>
      </c>
      <c r="G135" s="54"/>
      <c r="H135" s="54"/>
      <c r="I135" s="54"/>
      <c r="J135" s="6"/>
      <c r="K135" s="133"/>
      <c r="L135" s="134"/>
      <c r="M135" s="6"/>
      <c r="N135" s="99"/>
      <c r="O135" s="15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15" t="s">
        <v>545</v>
      </c>
      <c r="B136" s="109"/>
      <c r="C136" s="109"/>
      <c r="D136" s="109"/>
      <c r="E136" s="6"/>
      <c r="F136" s="116" t="s">
        <v>548</v>
      </c>
      <c r="G136" s="6"/>
      <c r="H136" s="6" t="s">
        <v>764</v>
      </c>
      <c r="I136" s="6"/>
      <c r="J136" s="1"/>
      <c r="K136" s="6"/>
      <c r="L136" s="6"/>
      <c r="M136" s="6"/>
      <c r="N136" s="1"/>
      <c r="O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5"/>
      <c r="B137" s="109"/>
      <c r="C137" s="109"/>
      <c r="D137" s="109"/>
      <c r="E137" s="6"/>
      <c r="F137" s="116"/>
      <c r="G137" s="6"/>
      <c r="H137" s="6"/>
      <c r="I137" s="6"/>
      <c r="J137" s="1"/>
      <c r="K137" s="6"/>
      <c r="L137" s="6"/>
      <c r="M137" s="6"/>
      <c r="N137" s="1"/>
      <c r="O137" s="1"/>
      <c r="Q137" s="1"/>
      <c r="R137" s="54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15"/>
      <c r="B138" s="109"/>
      <c r="C138" s="109"/>
      <c r="D138" s="109"/>
      <c r="E138" s="6"/>
      <c r="F138" s="116"/>
      <c r="G138" s="54"/>
      <c r="H138" s="41"/>
      <c r="I138" s="54"/>
      <c r="J138" s="6"/>
      <c r="K138" s="133"/>
      <c r="L138" s="134"/>
      <c r="M138" s="6"/>
      <c r="N138" s="99"/>
      <c r="O138" s="135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54"/>
      <c r="B139" s="98"/>
      <c r="C139" s="98"/>
      <c r="D139" s="41"/>
      <c r="E139" s="54"/>
      <c r="F139" s="54"/>
      <c r="G139" s="54"/>
      <c r="H139" s="41"/>
      <c r="I139" s="54"/>
      <c r="J139" s="6"/>
      <c r="K139" s="133"/>
      <c r="L139" s="134"/>
      <c r="M139" s="6"/>
      <c r="N139" s="99"/>
      <c r="O139" s="135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38.25" customHeight="1">
      <c r="A140" s="41"/>
      <c r="B140" s="152" t="s">
        <v>565</v>
      </c>
      <c r="C140" s="152"/>
      <c r="D140" s="152"/>
      <c r="E140" s="152"/>
      <c r="F140" s="6"/>
      <c r="G140" s="6"/>
      <c r="H140" s="126"/>
      <c r="I140" s="6"/>
      <c r="J140" s="126"/>
      <c r="K140" s="127"/>
      <c r="L140" s="6"/>
      <c r="M140" s="6"/>
      <c r="N140" s="1"/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93" t="s">
        <v>16</v>
      </c>
      <c r="B141" s="94" t="s">
        <v>517</v>
      </c>
      <c r="C141" s="94"/>
      <c r="D141" s="95" t="s">
        <v>528</v>
      </c>
      <c r="E141" s="94" t="s">
        <v>529</v>
      </c>
      <c r="F141" s="94" t="s">
        <v>530</v>
      </c>
      <c r="G141" s="94" t="s">
        <v>566</v>
      </c>
      <c r="H141" s="94" t="s">
        <v>567</v>
      </c>
      <c r="I141" s="94" t="s">
        <v>533</v>
      </c>
      <c r="J141" s="153" t="s">
        <v>534</v>
      </c>
      <c r="K141" s="94" t="s">
        <v>535</v>
      </c>
      <c r="L141" s="94" t="s">
        <v>568</v>
      </c>
      <c r="M141" s="94" t="s">
        <v>538</v>
      </c>
      <c r="N141" s="95" t="s">
        <v>539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54">
        <v>1</v>
      </c>
      <c r="B142" s="155">
        <v>41579</v>
      </c>
      <c r="C142" s="155"/>
      <c r="D142" s="156" t="s">
        <v>569</v>
      </c>
      <c r="E142" s="157" t="s">
        <v>570</v>
      </c>
      <c r="F142" s="158">
        <v>82</v>
      </c>
      <c r="G142" s="157" t="s">
        <v>571</v>
      </c>
      <c r="H142" s="157">
        <v>100</v>
      </c>
      <c r="I142" s="159">
        <v>100</v>
      </c>
      <c r="J142" s="160" t="s">
        <v>572</v>
      </c>
      <c r="K142" s="161">
        <f t="shared" ref="K142:K194" si="152">H142-F142</f>
        <v>18</v>
      </c>
      <c r="L142" s="162">
        <f t="shared" ref="L142:L194" si="153">K142/F142</f>
        <v>0.21951219512195122</v>
      </c>
      <c r="M142" s="157" t="s">
        <v>540</v>
      </c>
      <c r="N142" s="163">
        <v>42657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54">
        <v>2</v>
      </c>
      <c r="B143" s="155">
        <v>41794</v>
      </c>
      <c r="C143" s="155"/>
      <c r="D143" s="156" t="s">
        <v>573</v>
      </c>
      <c r="E143" s="157" t="s">
        <v>542</v>
      </c>
      <c r="F143" s="158">
        <v>257</v>
      </c>
      <c r="G143" s="157" t="s">
        <v>571</v>
      </c>
      <c r="H143" s="157">
        <v>300</v>
      </c>
      <c r="I143" s="159">
        <v>300</v>
      </c>
      <c r="J143" s="160" t="s">
        <v>572</v>
      </c>
      <c r="K143" s="161">
        <f t="shared" si="152"/>
        <v>43</v>
      </c>
      <c r="L143" s="162">
        <f t="shared" si="153"/>
        <v>0.16731517509727625</v>
      </c>
      <c r="M143" s="157" t="s">
        <v>540</v>
      </c>
      <c r="N143" s="163">
        <v>41822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54">
        <v>3</v>
      </c>
      <c r="B144" s="155">
        <v>41828</v>
      </c>
      <c r="C144" s="155"/>
      <c r="D144" s="156" t="s">
        <v>574</v>
      </c>
      <c r="E144" s="157" t="s">
        <v>542</v>
      </c>
      <c r="F144" s="158">
        <v>393</v>
      </c>
      <c r="G144" s="157" t="s">
        <v>571</v>
      </c>
      <c r="H144" s="157">
        <v>468</v>
      </c>
      <c r="I144" s="159">
        <v>468</v>
      </c>
      <c r="J144" s="160" t="s">
        <v>572</v>
      </c>
      <c r="K144" s="161">
        <f t="shared" si="152"/>
        <v>75</v>
      </c>
      <c r="L144" s="162">
        <f t="shared" si="153"/>
        <v>0.19083969465648856</v>
      </c>
      <c r="M144" s="157" t="s">
        <v>540</v>
      </c>
      <c r="N144" s="163">
        <v>41863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4">
        <v>4</v>
      </c>
      <c r="B145" s="155">
        <v>41857</v>
      </c>
      <c r="C145" s="155"/>
      <c r="D145" s="156" t="s">
        <v>575</v>
      </c>
      <c r="E145" s="157" t="s">
        <v>542</v>
      </c>
      <c r="F145" s="158">
        <v>205</v>
      </c>
      <c r="G145" s="157" t="s">
        <v>571</v>
      </c>
      <c r="H145" s="157">
        <v>275</v>
      </c>
      <c r="I145" s="159">
        <v>250</v>
      </c>
      <c r="J145" s="160" t="s">
        <v>572</v>
      </c>
      <c r="K145" s="161">
        <f t="shared" si="152"/>
        <v>70</v>
      </c>
      <c r="L145" s="162">
        <f t="shared" si="153"/>
        <v>0.34146341463414637</v>
      </c>
      <c r="M145" s="157" t="s">
        <v>540</v>
      </c>
      <c r="N145" s="163">
        <v>41962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4">
        <v>5</v>
      </c>
      <c r="B146" s="155">
        <v>41886</v>
      </c>
      <c r="C146" s="155"/>
      <c r="D146" s="156" t="s">
        <v>576</v>
      </c>
      <c r="E146" s="157" t="s">
        <v>542</v>
      </c>
      <c r="F146" s="158">
        <v>162</v>
      </c>
      <c r="G146" s="157" t="s">
        <v>571</v>
      </c>
      <c r="H146" s="157">
        <v>190</v>
      </c>
      <c r="I146" s="159">
        <v>190</v>
      </c>
      <c r="J146" s="160" t="s">
        <v>572</v>
      </c>
      <c r="K146" s="161">
        <f t="shared" si="152"/>
        <v>28</v>
      </c>
      <c r="L146" s="162">
        <f t="shared" si="153"/>
        <v>0.1728395061728395</v>
      </c>
      <c r="M146" s="157" t="s">
        <v>540</v>
      </c>
      <c r="N146" s="163">
        <v>42006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4">
        <v>6</v>
      </c>
      <c r="B147" s="155">
        <v>41886</v>
      </c>
      <c r="C147" s="155"/>
      <c r="D147" s="156" t="s">
        <v>577</v>
      </c>
      <c r="E147" s="157" t="s">
        <v>542</v>
      </c>
      <c r="F147" s="158">
        <v>75</v>
      </c>
      <c r="G147" s="157" t="s">
        <v>571</v>
      </c>
      <c r="H147" s="157">
        <v>91.5</v>
      </c>
      <c r="I147" s="159" t="s">
        <v>578</v>
      </c>
      <c r="J147" s="160" t="s">
        <v>579</v>
      </c>
      <c r="K147" s="161">
        <f t="shared" si="152"/>
        <v>16.5</v>
      </c>
      <c r="L147" s="162">
        <f t="shared" si="153"/>
        <v>0.22</v>
      </c>
      <c r="M147" s="157" t="s">
        <v>540</v>
      </c>
      <c r="N147" s="163">
        <v>41954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4">
        <v>7</v>
      </c>
      <c r="B148" s="155">
        <v>41913</v>
      </c>
      <c r="C148" s="155"/>
      <c r="D148" s="156" t="s">
        <v>580</v>
      </c>
      <c r="E148" s="157" t="s">
        <v>542</v>
      </c>
      <c r="F148" s="158">
        <v>850</v>
      </c>
      <c r="G148" s="157" t="s">
        <v>571</v>
      </c>
      <c r="H148" s="157">
        <v>982.5</v>
      </c>
      <c r="I148" s="159">
        <v>1050</v>
      </c>
      <c r="J148" s="160" t="s">
        <v>581</v>
      </c>
      <c r="K148" s="161">
        <f t="shared" si="152"/>
        <v>132.5</v>
      </c>
      <c r="L148" s="162">
        <f t="shared" si="153"/>
        <v>0.15588235294117647</v>
      </c>
      <c r="M148" s="157" t="s">
        <v>540</v>
      </c>
      <c r="N148" s="163">
        <v>42039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4">
        <v>8</v>
      </c>
      <c r="B149" s="155">
        <v>41913</v>
      </c>
      <c r="C149" s="155"/>
      <c r="D149" s="156" t="s">
        <v>582</v>
      </c>
      <c r="E149" s="157" t="s">
        <v>542</v>
      </c>
      <c r="F149" s="158">
        <v>475</v>
      </c>
      <c r="G149" s="157" t="s">
        <v>571</v>
      </c>
      <c r="H149" s="157">
        <v>515</v>
      </c>
      <c r="I149" s="159">
        <v>600</v>
      </c>
      <c r="J149" s="160" t="s">
        <v>583</v>
      </c>
      <c r="K149" s="161">
        <f t="shared" si="152"/>
        <v>40</v>
      </c>
      <c r="L149" s="162">
        <f t="shared" si="153"/>
        <v>8.4210526315789472E-2</v>
      </c>
      <c r="M149" s="157" t="s">
        <v>540</v>
      </c>
      <c r="N149" s="163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4">
        <v>9</v>
      </c>
      <c r="B150" s="155">
        <v>41913</v>
      </c>
      <c r="C150" s="155"/>
      <c r="D150" s="156" t="s">
        <v>584</v>
      </c>
      <c r="E150" s="157" t="s">
        <v>542</v>
      </c>
      <c r="F150" s="158">
        <v>86</v>
      </c>
      <c r="G150" s="157" t="s">
        <v>571</v>
      </c>
      <c r="H150" s="157">
        <v>99</v>
      </c>
      <c r="I150" s="159">
        <v>140</v>
      </c>
      <c r="J150" s="160" t="s">
        <v>585</v>
      </c>
      <c r="K150" s="161">
        <f t="shared" si="152"/>
        <v>13</v>
      </c>
      <c r="L150" s="162">
        <f t="shared" si="153"/>
        <v>0.15116279069767441</v>
      </c>
      <c r="M150" s="157" t="s">
        <v>540</v>
      </c>
      <c r="N150" s="163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4">
        <v>10</v>
      </c>
      <c r="B151" s="155">
        <v>41926</v>
      </c>
      <c r="C151" s="155"/>
      <c r="D151" s="156" t="s">
        <v>586</v>
      </c>
      <c r="E151" s="157" t="s">
        <v>542</v>
      </c>
      <c r="F151" s="158">
        <v>496.6</v>
      </c>
      <c r="G151" s="157" t="s">
        <v>571</v>
      </c>
      <c r="H151" s="157">
        <v>621</v>
      </c>
      <c r="I151" s="159">
        <v>580</v>
      </c>
      <c r="J151" s="160" t="s">
        <v>572</v>
      </c>
      <c r="K151" s="161">
        <f t="shared" si="152"/>
        <v>124.39999999999998</v>
      </c>
      <c r="L151" s="162">
        <f t="shared" si="153"/>
        <v>0.25050342327829234</v>
      </c>
      <c r="M151" s="157" t="s">
        <v>540</v>
      </c>
      <c r="N151" s="163">
        <v>42605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4">
        <v>11</v>
      </c>
      <c r="B152" s="155">
        <v>41926</v>
      </c>
      <c r="C152" s="155"/>
      <c r="D152" s="156" t="s">
        <v>587</v>
      </c>
      <c r="E152" s="157" t="s">
        <v>542</v>
      </c>
      <c r="F152" s="158">
        <v>2481.9</v>
      </c>
      <c r="G152" s="157" t="s">
        <v>571</v>
      </c>
      <c r="H152" s="157">
        <v>2840</v>
      </c>
      <c r="I152" s="159">
        <v>2870</v>
      </c>
      <c r="J152" s="160" t="s">
        <v>588</v>
      </c>
      <c r="K152" s="161">
        <f t="shared" si="152"/>
        <v>358.09999999999991</v>
      </c>
      <c r="L152" s="162">
        <f t="shared" si="153"/>
        <v>0.14428462065353154</v>
      </c>
      <c r="M152" s="157" t="s">
        <v>540</v>
      </c>
      <c r="N152" s="163">
        <v>42017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4">
        <v>12</v>
      </c>
      <c r="B153" s="155">
        <v>41928</v>
      </c>
      <c r="C153" s="155"/>
      <c r="D153" s="156" t="s">
        <v>589</v>
      </c>
      <c r="E153" s="157" t="s">
        <v>542</v>
      </c>
      <c r="F153" s="158">
        <v>84.5</v>
      </c>
      <c r="G153" s="157" t="s">
        <v>571</v>
      </c>
      <c r="H153" s="157">
        <v>93</v>
      </c>
      <c r="I153" s="159">
        <v>110</v>
      </c>
      <c r="J153" s="160" t="s">
        <v>590</v>
      </c>
      <c r="K153" s="161">
        <f t="shared" si="152"/>
        <v>8.5</v>
      </c>
      <c r="L153" s="162">
        <f t="shared" si="153"/>
        <v>0.10059171597633136</v>
      </c>
      <c r="M153" s="157" t="s">
        <v>540</v>
      </c>
      <c r="N153" s="163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4">
        <v>13</v>
      </c>
      <c r="B154" s="155">
        <v>41928</v>
      </c>
      <c r="C154" s="155"/>
      <c r="D154" s="156" t="s">
        <v>591</v>
      </c>
      <c r="E154" s="157" t="s">
        <v>542</v>
      </c>
      <c r="F154" s="158">
        <v>401</v>
      </c>
      <c r="G154" s="157" t="s">
        <v>571</v>
      </c>
      <c r="H154" s="157">
        <v>428</v>
      </c>
      <c r="I154" s="159">
        <v>450</v>
      </c>
      <c r="J154" s="160" t="s">
        <v>592</v>
      </c>
      <c r="K154" s="161">
        <f t="shared" si="152"/>
        <v>27</v>
      </c>
      <c r="L154" s="162">
        <f t="shared" si="153"/>
        <v>6.7331670822942641E-2</v>
      </c>
      <c r="M154" s="157" t="s">
        <v>540</v>
      </c>
      <c r="N154" s="163">
        <v>42020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4">
        <v>14</v>
      </c>
      <c r="B155" s="155">
        <v>41928</v>
      </c>
      <c r="C155" s="155"/>
      <c r="D155" s="156" t="s">
        <v>593</v>
      </c>
      <c r="E155" s="157" t="s">
        <v>542</v>
      </c>
      <c r="F155" s="158">
        <v>101</v>
      </c>
      <c r="G155" s="157" t="s">
        <v>571</v>
      </c>
      <c r="H155" s="157">
        <v>112</v>
      </c>
      <c r="I155" s="159">
        <v>120</v>
      </c>
      <c r="J155" s="160" t="s">
        <v>594</v>
      </c>
      <c r="K155" s="161">
        <f t="shared" si="152"/>
        <v>11</v>
      </c>
      <c r="L155" s="162">
        <f t="shared" si="153"/>
        <v>0.10891089108910891</v>
      </c>
      <c r="M155" s="157" t="s">
        <v>540</v>
      </c>
      <c r="N155" s="163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4">
        <v>15</v>
      </c>
      <c r="B156" s="155">
        <v>41954</v>
      </c>
      <c r="C156" s="155"/>
      <c r="D156" s="156" t="s">
        <v>595</v>
      </c>
      <c r="E156" s="157" t="s">
        <v>542</v>
      </c>
      <c r="F156" s="158">
        <v>59</v>
      </c>
      <c r="G156" s="157" t="s">
        <v>571</v>
      </c>
      <c r="H156" s="157">
        <v>76</v>
      </c>
      <c r="I156" s="159">
        <v>76</v>
      </c>
      <c r="J156" s="160" t="s">
        <v>572</v>
      </c>
      <c r="K156" s="161">
        <f t="shared" si="152"/>
        <v>17</v>
      </c>
      <c r="L156" s="162">
        <f t="shared" si="153"/>
        <v>0.28813559322033899</v>
      </c>
      <c r="M156" s="157" t="s">
        <v>540</v>
      </c>
      <c r="N156" s="163">
        <v>43032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4">
        <v>16</v>
      </c>
      <c r="B157" s="155">
        <v>41954</v>
      </c>
      <c r="C157" s="155"/>
      <c r="D157" s="156" t="s">
        <v>584</v>
      </c>
      <c r="E157" s="157" t="s">
        <v>542</v>
      </c>
      <c r="F157" s="158">
        <v>99</v>
      </c>
      <c r="G157" s="157" t="s">
        <v>571</v>
      </c>
      <c r="H157" s="157">
        <v>120</v>
      </c>
      <c r="I157" s="159">
        <v>120</v>
      </c>
      <c r="J157" s="160" t="s">
        <v>553</v>
      </c>
      <c r="K157" s="161">
        <f t="shared" si="152"/>
        <v>21</v>
      </c>
      <c r="L157" s="162">
        <f t="shared" si="153"/>
        <v>0.21212121212121213</v>
      </c>
      <c r="M157" s="157" t="s">
        <v>540</v>
      </c>
      <c r="N157" s="163">
        <v>41960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4">
        <v>17</v>
      </c>
      <c r="B158" s="155">
        <v>41956</v>
      </c>
      <c r="C158" s="155"/>
      <c r="D158" s="156" t="s">
        <v>596</v>
      </c>
      <c r="E158" s="157" t="s">
        <v>542</v>
      </c>
      <c r="F158" s="158">
        <v>22</v>
      </c>
      <c r="G158" s="157" t="s">
        <v>571</v>
      </c>
      <c r="H158" s="157">
        <v>33.549999999999997</v>
      </c>
      <c r="I158" s="159">
        <v>32</v>
      </c>
      <c r="J158" s="160" t="s">
        <v>597</v>
      </c>
      <c r="K158" s="161">
        <f t="shared" si="152"/>
        <v>11.549999999999997</v>
      </c>
      <c r="L158" s="162">
        <f t="shared" si="153"/>
        <v>0.52499999999999991</v>
      </c>
      <c r="M158" s="157" t="s">
        <v>540</v>
      </c>
      <c r="N158" s="163">
        <v>42188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4">
        <v>18</v>
      </c>
      <c r="B159" s="155">
        <v>41976</v>
      </c>
      <c r="C159" s="155"/>
      <c r="D159" s="156" t="s">
        <v>598</v>
      </c>
      <c r="E159" s="157" t="s">
        <v>542</v>
      </c>
      <c r="F159" s="158">
        <v>440</v>
      </c>
      <c r="G159" s="157" t="s">
        <v>571</v>
      </c>
      <c r="H159" s="157">
        <v>520</v>
      </c>
      <c r="I159" s="159">
        <v>520</v>
      </c>
      <c r="J159" s="160" t="s">
        <v>599</v>
      </c>
      <c r="K159" s="161">
        <f t="shared" si="152"/>
        <v>80</v>
      </c>
      <c r="L159" s="162">
        <f t="shared" si="153"/>
        <v>0.18181818181818182</v>
      </c>
      <c r="M159" s="157" t="s">
        <v>540</v>
      </c>
      <c r="N159" s="163">
        <v>42208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4">
        <v>19</v>
      </c>
      <c r="B160" s="155">
        <v>41976</v>
      </c>
      <c r="C160" s="155"/>
      <c r="D160" s="156" t="s">
        <v>600</v>
      </c>
      <c r="E160" s="157" t="s">
        <v>542</v>
      </c>
      <c r="F160" s="158">
        <v>360</v>
      </c>
      <c r="G160" s="157" t="s">
        <v>571</v>
      </c>
      <c r="H160" s="157">
        <v>427</v>
      </c>
      <c r="I160" s="159">
        <v>425</v>
      </c>
      <c r="J160" s="160" t="s">
        <v>601</v>
      </c>
      <c r="K160" s="161">
        <f t="shared" si="152"/>
        <v>67</v>
      </c>
      <c r="L160" s="162">
        <f t="shared" si="153"/>
        <v>0.18611111111111112</v>
      </c>
      <c r="M160" s="157" t="s">
        <v>540</v>
      </c>
      <c r="N160" s="163">
        <v>42058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4">
        <v>20</v>
      </c>
      <c r="B161" s="155">
        <v>42012</v>
      </c>
      <c r="C161" s="155"/>
      <c r="D161" s="156" t="s">
        <v>602</v>
      </c>
      <c r="E161" s="157" t="s">
        <v>542</v>
      </c>
      <c r="F161" s="158">
        <v>360</v>
      </c>
      <c r="G161" s="157" t="s">
        <v>571</v>
      </c>
      <c r="H161" s="157">
        <v>455</v>
      </c>
      <c r="I161" s="159">
        <v>420</v>
      </c>
      <c r="J161" s="160" t="s">
        <v>603</v>
      </c>
      <c r="K161" s="161">
        <f t="shared" si="152"/>
        <v>95</v>
      </c>
      <c r="L161" s="162">
        <f t="shared" si="153"/>
        <v>0.2638888888888889</v>
      </c>
      <c r="M161" s="157" t="s">
        <v>540</v>
      </c>
      <c r="N161" s="163">
        <v>42024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4">
        <v>21</v>
      </c>
      <c r="B162" s="155">
        <v>42012</v>
      </c>
      <c r="C162" s="155"/>
      <c r="D162" s="156" t="s">
        <v>604</v>
      </c>
      <c r="E162" s="157" t="s">
        <v>542</v>
      </c>
      <c r="F162" s="158">
        <v>130</v>
      </c>
      <c r="G162" s="157"/>
      <c r="H162" s="157">
        <v>175.5</v>
      </c>
      <c r="I162" s="159">
        <v>165</v>
      </c>
      <c r="J162" s="160" t="s">
        <v>605</v>
      </c>
      <c r="K162" s="161">
        <f t="shared" si="152"/>
        <v>45.5</v>
      </c>
      <c r="L162" s="162">
        <f t="shared" si="153"/>
        <v>0.35</v>
      </c>
      <c r="M162" s="157" t="s">
        <v>540</v>
      </c>
      <c r="N162" s="163">
        <v>43088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4">
        <v>22</v>
      </c>
      <c r="B163" s="155">
        <v>42040</v>
      </c>
      <c r="C163" s="155"/>
      <c r="D163" s="156" t="s">
        <v>367</v>
      </c>
      <c r="E163" s="157" t="s">
        <v>570</v>
      </c>
      <c r="F163" s="158">
        <v>98</v>
      </c>
      <c r="G163" s="157"/>
      <c r="H163" s="157">
        <v>120</v>
      </c>
      <c r="I163" s="159">
        <v>120</v>
      </c>
      <c r="J163" s="160" t="s">
        <v>572</v>
      </c>
      <c r="K163" s="161">
        <f t="shared" si="152"/>
        <v>22</v>
      </c>
      <c r="L163" s="162">
        <f t="shared" si="153"/>
        <v>0.22448979591836735</v>
      </c>
      <c r="M163" s="157" t="s">
        <v>540</v>
      </c>
      <c r="N163" s="163">
        <v>42753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4">
        <v>23</v>
      </c>
      <c r="B164" s="155">
        <v>42040</v>
      </c>
      <c r="C164" s="155"/>
      <c r="D164" s="156" t="s">
        <v>606</v>
      </c>
      <c r="E164" s="157" t="s">
        <v>570</v>
      </c>
      <c r="F164" s="158">
        <v>196</v>
      </c>
      <c r="G164" s="157"/>
      <c r="H164" s="157">
        <v>262</v>
      </c>
      <c r="I164" s="159">
        <v>255</v>
      </c>
      <c r="J164" s="160" t="s">
        <v>572</v>
      </c>
      <c r="K164" s="161">
        <f t="shared" si="152"/>
        <v>66</v>
      </c>
      <c r="L164" s="162">
        <f t="shared" si="153"/>
        <v>0.33673469387755101</v>
      </c>
      <c r="M164" s="157" t="s">
        <v>540</v>
      </c>
      <c r="N164" s="163">
        <v>42599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4">
        <v>24</v>
      </c>
      <c r="B165" s="165">
        <v>42067</v>
      </c>
      <c r="C165" s="165"/>
      <c r="D165" s="166" t="s">
        <v>366</v>
      </c>
      <c r="E165" s="167" t="s">
        <v>570</v>
      </c>
      <c r="F165" s="168">
        <v>235</v>
      </c>
      <c r="G165" s="168"/>
      <c r="H165" s="169">
        <v>77</v>
      </c>
      <c r="I165" s="169" t="s">
        <v>607</v>
      </c>
      <c r="J165" s="170" t="s">
        <v>608</v>
      </c>
      <c r="K165" s="171">
        <f t="shared" si="152"/>
        <v>-158</v>
      </c>
      <c r="L165" s="172">
        <f t="shared" si="153"/>
        <v>-0.67234042553191486</v>
      </c>
      <c r="M165" s="168" t="s">
        <v>552</v>
      </c>
      <c r="N165" s="165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4">
        <v>25</v>
      </c>
      <c r="B166" s="155">
        <v>42067</v>
      </c>
      <c r="C166" s="155"/>
      <c r="D166" s="156" t="s">
        <v>609</v>
      </c>
      <c r="E166" s="157" t="s">
        <v>570</v>
      </c>
      <c r="F166" s="158">
        <v>185</v>
      </c>
      <c r="G166" s="157"/>
      <c r="H166" s="157">
        <v>224</v>
      </c>
      <c r="I166" s="159" t="s">
        <v>610</v>
      </c>
      <c r="J166" s="160" t="s">
        <v>572</v>
      </c>
      <c r="K166" s="161">
        <f t="shared" si="152"/>
        <v>39</v>
      </c>
      <c r="L166" s="162">
        <f t="shared" si="153"/>
        <v>0.21081081081081082</v>
      </c>
      <c r="M166" s="157" t="s">
        <v>540</v>
      </c>
      <c r="N166" s="163">
        <v>42647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4">
        <v>26</v>
      </c>
      <c r="B167" s="165">
        <v>42090</v>
      </c>
      <c r="C167" s="165"/>
      <c r="D167" s="173" t="s">
        <v>611</v>
      </c>
      <c r="E167" s="168" t="s">
        <v>570</v>
      </c>
      <c r="F167" s="168">
        <v>49.5</v>
      </c>
      <c r="G167" s="169"/>
      <c r="H167" s="169">
        <v>15.85</v>
      </c>
      <c r="I167" s="169">
        <v>67</v>
      </c>
      <c r="J167" s="170" t="s">
        <v>612</v>
      </c>
      <c r="K167" s="169">
        <f t="shared" si="152"/>
        <v>-33.65</v>
      </c>
      <c r="L167" s="174">
        <f t="shared" si="153"/>
        <v>-0.67979797979797973</v>
      </c>
      <c r="M167" s="168" t="s">
        <v>552</v>
      </c>
      <c r="N167" s="175">
        <v>43627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4">
        <v>27</v>
      </c>
      <c r="B168" s="155">
        <v>42093</v>
      </c>
      <c r="C168" s="155"/>
      <c r="D168" s="156" t="s">
        <v>613</v>
      </c>
      <c r="E168" s="157" t="s">
        <v>570</v>
      </c>
      <c r="F168" s="158">
        <v>183.5</v>
      </c>
      <c r="G168" s="157"/>
      <c r="H168" s="157">
        <v>219</v>
      </c>
      <c r="I168" s="159">
        <v>218</v>
      </c>
      <c r="J168" s="160" t="s">
        <v>614</v>
      </c>
      <c r="K168" s="161">
        <f t="shared" si="152"/>
        <v>35.5</v>
      </c>
      <c r="L168" s="162">
        <f t="shared" si="153"/>
        <v>0.19346049046321526</v>
      </c>
      <c r="M168" s="157" t="s">
        <v>540</v>
      </c>
      <c r="N168" s="163">
        <v>42103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4">
        <v>28</v>
      </c>
      <c r="B169" s="155">
        <v>42114</v>
      </c>
      <c r="C169" s="155"/>
      <c r="D169" s="156" t="s">
        <v>615</v>
      </c>
      <c r="E169" s="157" t="s">
        <v>570</v>
      </c>
      <c r="F169" s="158">
        <f>(227+237)/2</f>
        <v>232</v>
      </c>
      <c r="G169" s="157"/>
      <c r="H169" s="157">
        <v>298</v>
      </c>
      <c r="I169" s="159">
        <v>298</v>
      </c>
      <c r="J169" s="160" t="s">
        <v>572</v>
      </c>
      <c r="K169" s="161">
        <f t="shared" si="152"/>
        <v>66</v>
      </c>
      <c r="L169" s="162">
        <f t="shared" si="153"/>
        <v>0.28448275862068967</v>
      </c>
      <c r="M169" s="157" t="s">
        <v>540</v>
      </c>
      <c r="N169" s="163">
        <v>42823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4">
        <v>29</v>
      </c>
      <c r="B170" s="155">
        <v>42128</v>
      </c>
      <c r="C170" s="155"/>
      <c r="D170" s="156" t="s">
        <v>616</v>
      </c>
      <c r="E170" s="157" t="s">
        <v>542</v>
      </c>
      <c r="F170" s="158">
        <v>385</v>
      </c>
      <c r="G170" s="157"/>
      <c r="H170" s="157">
        <f>212.5+331</f>
        <v>543.5</v>
      </c>
      <c r="I170" s="159">
        <v>510</v>
      </c>
      <c r="J170" s="160" t="s">
        <v>617</v>
      </c>
      <c r="K170" s="161">
        <f t="shared" si="152"/>
        <v>158.5</v>
      </c>
      <c r="L170" s="162">
        <f t="shared" si="153"/>
        <v>0.41168831168831171</v>
      </c>
      <c r="M170" s="157" t="s">
        <v>540</v>
      </c>
      <c r="N170" s="163">
        <v>42235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4">
        <v>30</v>
      </c>
      <c r="B171" s="155">
        <v>42128</v>
      </c>
      <c r="C171" s="155"/>
      <c r="D171" s="156" t="s">
        <v>618</v>
      </c>
      <c r="E171" s="157" t="s">
        <v>542</v>
      </c>
      <c r="F171" s="158">
        <v>115.5</v>
      </c>
      <c r="G171" s="157"/>
      <c r="H171" s="157">
        <v>146</v>
      </c>
      <c r="I171" s="159">
        <v>142</v>
      </c>
      <c r="J171" s="160" t="s">
        <v>619</v>
      </c>
      <c r="K171" s="161">
        <f t="shared" si="152"/>
        <v>30.5</v>
      </c>
      <c r="L171" s="162">
        <f t="shared" si="153"/>
        <v>0.26406926406926406</v>
      </c>
      <c r="M171" s="157" t="s">
        <v>540</v>
      </c>
      <c r="N171" s="163">
        <v>42202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4">
        <v>31</v>
      </c>
      <c r="B172" s="155">
        <v>42151</v>
      </c>
      <c r="C172" s="155"/>
      <c r="D172" s="156" t="s">
        <v>620</v>
      </c>
      <c r="E172" s="157" t="s">
        <v>542</v>
      </c>
      <c r="F172" s="158">
        <v>237.5</v>
      </c>
      <c r="G172" s="157"/>
      <c r="H172" s="157">
        <v>279.5</v>
      </c>
      <c r="I172" s="159">
        <v>278</v>
      </c>
      <c r="J172" s="160" t="s">
        <v>572</v>
      </c>
      <c r="K172" s="161">
        <f t="shared" si="152"/>
        <v>42</v>
      </c>
      <c r="L172" s="162">
        <f t="shared" si="153"/>
        <v>0.17684210526315788</v>
      </c>
      <c r="M172" s="157" t="s">
        <v>540</v>
      </c>
      <c r="N172" s="163">
        <v>42222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4">
        <v>32</v>
      </c>
      <c r="B173" s="155">
        <v>42174</v>
      </c>
      <c r="C173" s="155"/>
      <c r="D173" s="156" t="s">
        <v>591</v>
      </c>
      <c r="E173" s="157" t="s">
        <v>570</v>
      </c>
      <c r="F173" s="158">
        <v>340</v>
      </c>
      <c r="G173" s="157"/>
      <c r="H173" s="157">
        <v>448</v>
      </c>
      <c r="I173" s="159">
        <v>448</v>
      </c>
      <c r="J173" s="160" t="s">
        <v>572</v>
      </c>
      <c r="K173" s="161">
        <f t="shared" si="152"/>
        <v>108</v>
      </c>
      <c r="L173" s="162">
        <f t="shared" si="153"/>
        <v>0.31764705882352939</v>
      </c>
      <c r="M173" s="157" t="s">
        <v>540</v>
      </c>
      <c r="N173" s="163">
        <v>43018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4">
        <v>33</v>
      </c>
      <c r="B174" s="155">
        <v>42191</v>
      </c>
      <c r="C174" s="155"/>
      <c r="D174" s="156" t="s">
        <v>621</v>
      </c>
      <c r="E174" s="157" t="s">
        <v>570</v>
      </c>
      <c r="F174" s="158">
        <v>390</v>
      </c>
      <c r="G174" s="157"/>
      <c r="H174" s="157">
        <v>460</v>
      </c>
      <c r="I174" s="159">
        <v>460</v>
      </c>
      <c r="J174" s="160" t="s">
        <v>572</v>
      </c>
      <c r="K174" s="161">
        <f t="shared" si="152"/>
        <v>70</v>
      </c>
      <c r="L174" s="162">
        <f t="shared" si="153"/>
        <v>0.17948717948717949</v>
      </c>
      <c r="M174" s="157" t="s">
        <v>540</v>
      </c>
      <c r="N174" s="163">
        <v>42478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4">
        <v>34</v>
      </c>
      <c r="B175" s="165">
        <v>42195</v>
      </c>
      <c r="C175" s="165"/>
      <c r="D175" s="166" t="s">
        <v>622</v>
      </c>
      <c r="E175" s="167" t="s">
        <v>570</v>
      </c>
      <c r="F175" s="168">
        <v>122.5</v>
      </c>
      <c r="G175" s="168"/>
      <c r="H175" s="169">
        <v>61</v>
      </c>
      <c r="I175" s="169">
        <v>172</v>
      </c>
      <c r="J175" s="170" t="s">
        <v>623</v>
      </c>
      <c r="K175" s="171">
        <f t="shared" si="152"/>
        <v>-61.5</v>
      </c>
      <c r="L175" s="172">
        <f t="shared" si="153"/>
        <v>-0.50204081632653064</v>
      </c>
      <c r="M175" s="168" t="s">
        <v>552</v>
      </c>
      <c r="N175" s="165">
        <v>43333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4">
        <v>35</v>
      </c>
      <c r="B176" s="155">
        <v>42219</v>
      </c>
      <c r="C176" s="155"/>
      <c r="D176" s="156" t="s">
        <v>624</v>
      </c>
      <c r="E176" s="157" t="s">
        <v>570</v>
      </c>
      <c r="F176" s="158">
        <v>297.5</v>
      </c>
      <c r="G176" s="157"/>
      <c r="H176" s="157">
        <v>350</v>
      </c>
      <c r="I176" s="159">
        <v>360</v>
      </c>
      <c r="J176" s="160" t="s">
        <v>625</v>
      </c>
      <c r="K176" s="161">
        <f t="shared" si="152"/>
        <v>52.5</v>
      </c>
      <c r="L176" s="162">
        <f t="shared" si="153"/>
        <v>0.17647058823529413</v>
      </c>
      <c r="M176" s="157" t="s">
        <v>540</v>
      </c>
      <c r="N176" s="163">
        <v>42232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4">
        <v>36</v>
      </c>
      <c r="B177" s="155">
        <v>42219</v>
      </c>
      <c r="C177" s="155"/>
      <c r="D177" s="156" t="s">
        <v>626</v>
      </c>
      <c r="E177" s="157" t="s">
        <v>570</v>
      </c>
      <c r="F177" s="158">
        <v>115.5</v>
      </c>
      <c r="G177" s="157"/>
      <c r="H177" s="157">
        <v>149</v>
      </c>
      <c r="I177" s="159">
        <v>140</v>
      </c>
      <c r="J177" s="160" t="s">
        <v>627</v>
      </c>
      <c r="K177" s="161">
        <f t="shared" si="152"/>
        <v>33.5</v>
      </c>
      <c r="L177" s="162">
        <f t="shared" si="153"/>
        <v>0.29004329004329005</v>
      </c>
      <c r="M177" s="157" t="s">
        <v>540</v>
      </c>
      <c r="N177" s="163">
        <v>42740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4">
        <v>37</v>
      </c>
      <c r="B178" s="155">
        <v>42251</v>
      </c>
      <c r="C178" s="155"/>
      <c r="D178" s="156" t="s">
        <v>620</v>
      </c>
      <c r="E178" s="157" t="s">
        <v>570</v>
      </c>
      <c r="F178" s="158">
        <v>226</v>
      </c>
      <c r="G178" s="157"/>
      <c r="H178" s="157">
        <v>292</v>
      </c>
      <c r="I178" s="159">
        <v>292</v>
      </c>
      <c r="J178" s="160" t="s">
        <v>628</v>
      </c>
      <c r="K178" s="161">
        <f t="shared" si="152"/>
        <v>66</v>
      </c>
      <c r="L178" s="162">
        <f t="shared" si="153"/>
        <v>0.29203539823008851</v>
      </c>
      <c r="M178" s="157" t="s">
        <v>540</v>
      </c>
      <c r="N178" s="163">
        <v>42286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4">
        <v>38</v>
      </c>
      <c r="B179" s="155">
        <v>42254</v>
      </c>
      <c r="C179" s="155"/>
      <c r="D179" s="156" t="s">
        <v>615</v>
      </c>
      <c r="E179" s="157" t="s">
        <v>570</v>
      </c>
      <c r="F179" s="158">
        <v>232.5</v>
      </c>
      <c r="G179" s="157"/>
      <c r="H179" s="157">
        <v>312.5</v>
      </c>
      <c r="I179" s="159">
        <v>310</v>
      </c>
      <c r="J179" s="160" t="s">
        <v>572</v>
      </c>
      <c r="K179" s="161">
        <f t="shared" si="152"/>
        <v>80</v>
      </c>
      <c r="L179" s="162">
        <f t="shared" si="153"/>
        <v>0.34408602150537637</v>
      </c>
      <c r="M179" s="157" t="s">
        <v>540</v>
      </c>
      <c r="N179" s="163">
        <v>42823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4">
        <v>39</v>
      </c>
      <c r="B180" s="155">
        <v>42268</v>
      </c>
      <c r="C180" s="155"/>
      <c r="D180" s="156" t="s">
        <v>629</v>
      </c>
      <c r="E180" s="157" t="s">
        <v>570</v>
      </c>
      <c r="F180" s="158">
        <v>196.5</v>
      </c>
      <c r="G180" s="157"/>
      <c r="H180" s="157">
        <v>238</v>
      </c>
      <c r="I180" s="159">
        <v>238</v>
      </c>
      <c r="J180" s="160" t="s">
        <v>628</v>
      </c>
      <c r="K180" s="161">
        <f t="shared" si="152"/>
        <v>41.5</v>
      </c>
      <c r="L180" s="162">
        <f t="shared" si="153"/>
        <v>0.21119592875318066</v>
      </c>
      <c r="M180" s="157" t="s">
        <v>540</v>
      </c>
      <c r="N180" s="163">
        <v>42291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4">
        <v>40</v>
      </c>
      <c r="B181" s="155">
        <v>42271</v>
      </c>
      <c r="C181" s="155"/>
      <c r="D181" s="156" t="s">
        <v>569</v>
      </c>
      <c r="E181" s="157" t="s">
        <v>570</v>
      </c>
      <c r="F181" s="158">
        <v>65</v>
      </c>
      <c r="G181" s="157"/>
      <c r="H181" s="157">
        <v>82</v>
      </c>
      <c r="I181" s="159">
        <v>82</v>
      </c>
      <c r="J181" s="160" t="s">
        <v>628</v>
      </c>
      <c r="K181" s="161">
        <f t="shared" si="152"/>
        <v>17</v>
      </c>
      <c r="L181" s="162">
        <f t="shared" si="153"/>
        <v>0.26153846153846155</v>
      </c>
      <c r="M181" s="157" t="s">
        <v>540</v>
      </c>
      <c r="N181" s="163">
        <v>42578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4">
        <v>41</v>
      </c>
      <c r="B182" s="155">
        <v>42291</v>
      </c>
      <c r="C182" s="155"/>
      <c r="D182" s="156" t="s">
        <v>630</v>
      </c>
      <c r="E182" s="157" t="s">
        <v>570</v>
      </c>
      <c r="F182" s="158">
        <v>144</v>
      </c>
      <c r="G182" s="157"/>
      <c r="H182" s="157">
        <v>182.5</v>
      </c>
      <c r="I182" s="159">
        <v>181</v>
      </c>
      <c r="J182" s="160" t="s">
        <v>628</v>
      </c>
      <c r="K182" s="161">
        <f t="shared" si="152"/>
        <v>38.5</v>
      </c>
      <c r="L182" s="162">
        <f t="shared" si="153"/>
        <v>0.2673611111111111</v>
      </c>
      <c r="M182" s="157" t="s">
        <v>540</v>
      </c>
      <c r="N182" s="163">
        <v>42817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4">
        <v>42</v>
      </c>
      <c r="B183" s="155">
        <v>42291</v>
      </c>
      <c r="C183" s="155"/>
      <c r="D183" s="156" t="s">
        <v>631</v>
      </c>
      <c r="E183" s="157" t="s">
        <v>570</v>
      </c>
      <c r="F183" s="158">
        <v>264</v>
      </c>
      <c r="G183" s="157"/>
      <c r="H183" s="157">
        <v>311</v>
      </c>
      <c r="I183" s="159">
        <v>311</v>
      </c>
      <c r="J183" s="160" t="s">
        <v>628</v>
      </c>
      <c r="K183" s="161">
        <f t="shared" si="152"/>
        <v>47</v>
      </c>
      <c r="L183" s="162">
        <f t="shared" si="153"/>
        <v>0.17803030303030304</v>
      </c>
      <c r="M183" s="157" t="s">
        <v>540</v>
      </c>
      <c r="N183" s="163">
        <v>42604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4">
        <v>43</v>
      </c>
      <c r="B184" s="155">
        <v>42318</v>
      </c>
      <c r="C184" s="155"/>
      <c r="D184" s="156" t="s">
        <v>632</v>
      </c>
      <c r="E184" s="157" t="s">
        <v>542</v>
      </c>
      <c r="F184" s="158">
        <v>549.5</v>
      </c>
      <c r="G184" s="157"/>
      <c r="H184" s="157">
        <v>630</v>
      </c>
      <c r="I184" s="159">
        <v>630</v>
      </c>
      <c r="J184" s="160" t="s">
        <v>628</v>
      </c>
      <c r="K184" s="161">
        <f t="shared" si="152"/>
        <v>80.5</v>
      </c>
      <c r="L184" s="162">
        <f t="shared" si="153"/>
        <v>0.1464968152866242</v>
      </c>
      <c r="M184" s="157" t="s">
        <v>540</v>
      </c>
      <c r="N184" s="163">
        <v>42419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4">
        <v>44</v>
      </c>
      <c r="B185" s="155">
        <v>42342</v>
      </c>
      <c r="C185" s="155"/>
      <c r="D185" s="156" t="s">
        <v>633</v>
      </c>
      <c r="E185" s="157" t="s">
        <v>570</v>
      </c>
      <c r="F185" s="158">
        <v>1027.5</v>
      </c>
      <c r="G185" s="157"/>
      <c r="H185" s="157">
        <v>1315</v>
      </c>
      <c r="I185" s="159">
        <v>1250</v>
      </c>
      <c r="J185" s="160" t="s">
        <v>628</v>
      </c>
      <c r="K185" s="161">
        <f t="shared" si="152"/>
        <v>287.5</v>
      </c>
      <c r="L185" s="162">
        <f t="shared" si="153"/>
        <v>0.27980535279805352</v>
      </c>
      <c r="M185" s="157" t="s">
        <v>540</v>
      </c>
      <c r="N185" s="163">
        <v>43244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4">
        <v>45</v>
      </c>
      <c r="B186" s="155">
        <v>42367</v>
      </c>
      <c r="C186" s="155"/>
      <c r="D186" s="156" t="s">
        <v>634</v>
      </c>
      <c r="E186" s="157" t="s">
        <v>570</v>
      </c>
      <c r="F186" s="158">
        <v>465</v>
      </c>
      <c r="G186" s="157"/>
      <c r="H186" s="157">
        <v>540</v>
      </c>
      <c r="I186" s="159">
        <v>540</v>
      </c>
      <c r="J186" s="160" t="s">
        <v>628</v>
      </c>
      <c r="K186" s="161">
        <f t="shared" si="152"/>
        <v>75</v>
      </c>
      <c r="L186" s="162">
        <f t="shared" si="153"/>
        <v>0.16129032258064516</v>
      </c>
      <c r="M186" s="157" t="s">
        <v>540</v>
      </c>
      <c r="N186" s="163">
        <v>42530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4">
        <v>46</v>
      </c>
      <c r="B187" s="155">
        <v>42380</v>
      </c>
      <c r="C187" s="155"/>
      <c r="D187" s="156" t="s">
        <v>367</v>
      </c>
      <c r="E187" s="157" t="s">
        <v>542</v>
      </c>
      <c r="F187" s="158">
        <v>81</v>
      </c>
      <c r="G187" s="157"/>
      <c r="H187" s="157">
        <v>110</v>
      </c>
      <c r="I187" s="159">
        <v>110</v>
      </c>
      <c r="J187" s="160" t="s">
        <v>628</v>
      </c>
      <c r="K187" s="161">
        <f t="shared" si="152"/>
        <v>29</v>
      </c>
      <c r="L187" s="162">
        <f t="shared" si="153"/>
        <v>0.35802469135802467</v>
      </c>
      <c r="M187" s="157" t="s">
        <v>540</v>
      </c>
      <c r="N187" s="163">
        <v>42745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4">
        <v>47</v>
      </c>
      <c r="B188" s="155">
        <v>42382</v>
      </c>
      <c r="C188" s="155"/>
      <c r="D188" s="156" t="s">
        <v>635</v>
      </c>
      <c r="E188" s="157" t="s">
        <v>542</v>
      </c>
      <c r="F188" s="158">
        <v>417.5</v>
      </c>
      <c r="G188" s="157"/>
      <c r="H188" s="157">
        <v>547</v>
      </c>
      <c r="I188" s="159">
        <v>535</v>
      </c>
      <c r="J188" s="160" t="s">
        <v>628</v>
      </c>
      <c r="K188" s="161">
        <f t="shared" si="152"/>
        <v>129.5</v>
      </c>
      <c r="L188" s="162">
        <f t="shared" si="153"/>
        <v>0.31017964071856285</v>
      </c>
      <c r="M188" s="157" t="s">
        <v>540</v>
      </c>
      <c r="N188" s="163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4">
        <v>48</v>
      </c>
      <c r="B189" s="155">
        <v>42408</v>
      </c>
      <c r="C189" s="155"/>
      <c r="D189" s="156" t="s">
        <v>636</v>
      </c>
      <c r="E189" s="157" t="s">
        <v>570</v>
      </c>
      <c r="F189" s="158">
        <v>650</v>
      </c>
      <c r="G189" s="157"/>
      <c r="H189" s="157">
        <v>800</v>
      </c>
      <c r="I189" s="159">
        <v>800</v>
      </c>
      <c r="J189" s="160" t="s">
        <v>628</v>
      </c>
      <c r="K189" s="161">
        <f t="shared" si="152"/>
        <v>150</v>
      </c>
      <c r="L189" s="162">
        <f t="shared" si="153"/>
        <v>0.23076923076923078</v>
      </c>
      <c r="M189" s="157" t="s">
        <v>540</v>
      </c>
      <c r="N189" s="163">
        <v>43154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4">
        <v>49</v>
      </c>
      <c r="B190" s="155">
        <v>42433</v>
      </c>
      <c r="C190" s="155"/>
      <c r="D190" s="156" t="s">
        <v>208</v>
      </c>
      <c r="E190" s="157" t="s">
        <v>570</v>
      </c>
      <c r="F190" s="158">
        <v>437.5</v>
      </c>
      <c r="G190" s="157"/>
      <c r="H190" s="157">
        <v>504.5</v>
      </c>
      <c r="I190" s="159">
        <v>522</v>
      </c>
      <c r="J190" s="160" t="s">
        <v>637</v>
      </c>
      <c r="K190" s="161">
        <f t="shared" si="152"/>
        <v>67</v>
      </c>
      <c r="L190" s="162">
        <f t="shared" si="153"/>
        <v>0.15314285714285714</v>
      </c>
      <c r="M190" s="157" t="s">
        <v>540</v>
      </c>
      <c r="N190" s="163">
        <v>42480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4">
        <v>50</v>
      </c>
      <c r="B191" s="155">
        <v>42438</v>
      </c>
      <c r="C191" s="155"/>
      <c r="D191" s="156" t="s">
        <v>638</v>
      </c>
      <c r="E191" s="157" t="s">
        <v>570</v>
      </c>
      <c r="F191" s="158">
        <v>189.5</v>
      </c>
      <c r="G191" s="157"/>
      <c r="H191" s="157">
        <v>218</v>
      </c>
      <c r="I191" s="159">
        <v>218</v>
      </c>
      <c r="J191" s="160" t="s">
        <v>628</v>
      </c>
      <c r="K191" s="161">
        <f t="shared" si="152"/>
        <v>28.5</v>
      </c>
      <c r="L191" s="162">
        <f t="shared" si="153"/>
        <v>0.15039577836411611</v>
      </c>
      <c r="M191" s="157" t="s">
        <v>540</v>
      </c>
      <c r="N191" s="163">
        <v>43034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4">
        <v>51</v>
      </c>
      <c r="B192" s="165">
        <v>42471</v>
      </c>
      <c r="C192" s="165"/>
      <c r="D192" s="173" t="s">
        <v>639</v>
      </c>
      <c r="E192" s="168" t="s">
        <v>570</v>
      </c>
      <c r="F192" s="168">
        <v>36.5</v>
      </c>
      <c r="G192" s="169"/>
      <c r="H192" s="169">
        <v>15.85</v>
      </c>
      <c r="I192" s="169">
        <v>60</v>
      </c>
      <c r="J192" s="170" t="s">
        <v>640</v>
      </c>
      <c r="K192" s="171">
        <f t="shared" si="152"/>
        <v>-20.65</v>
      </c>
      <c r="L192" s="172">
        <f t="shared" si="153"/>
        <v>-0.5657534246575342</v>
      </c>
      <c r="M192" s="168" t="s">
        <v>552</v>
      </c>
      <c r="N192" s="176">
        <v>43627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4">
        <v>52</v>
      </c>
      <c r="B193" s="155">
        <v>42472</v>
      </c>
      <c r="C193" s="155"/>
      <c r="D193" s="156" t="s">
        <v>641</v>
      </c>
      <c r="E193" s="157" t="s">
        <v>570</v>
      </c>
      <c r="F193" s="158">
        <v>93</v>
      </c>
      <c r="G193" s="157"/>
      <c r="H193" s="157">
        <v>149</v>
      </c>
      <c r="I193" s="159">
        <v>140</v>
      </c>
      <c r="J193" s="160" t="s">
        <v>642</v>
      </c>
      <c r="K193" s="161">
        <f t="shared" si="152"/>
        <v>56</v>
      </c>
      <c r="L193" s="162">
        <f t="shared" si="153"/>
        <v>0.60215053763440862</v>
      </c>
      <c r="M193" s="157" t="s">
        <v>540</v>
      </c>
      <c r="N193" s="163">
        <v>42740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4">
        <v>53</v>
      </c>
      <c r="B194" s="155">
        <v>42472</v>
      </c>
      <c r="C194" s="155"/>
      <c r="D194" s="156" t="s">
        <v>643</v>
      </c>
      <c r="E194" s="157" t="s">
        <v>570</v>
      </c>
      <c r="F194" s="158">
        <v>130</v>
      </c>
      <c r="G194" s="157"/>
      <c r="H194" s="157">
        <v>150</v>
      </c>
      <c r="I194" s="159" t="s">
        <v>644</v>
      </c>
      <c r="J194" s="160" t="s">
        <v>628</v>
      </c>
      <c r="K194" s="161">
        <f t="shared" si="152"/>
        <v>20</v>
      </c>
      <c r="L194" s="162">
        <f t="shared" si="153"/>
        <v>0.15384615384615385</v>
      </c>
      <c r="M194" s="157" t="s">
        <v>540</v>
      </c>
      <c r="N194" s="163">
        <v>42564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4">
        <v>54</v>
      </c>
      <c r="B195" s="155">
        <v>42473</v>
      </c>
      <c r="C195" s="155"/>
      <c r="D195" s="156" t="s">
        <v>645</v>
      </c>
      <c r="E195" s="157" t="s">
        <v>570</v>
      </c>
      <c r="F195" s="158">
        <v>196</v>
      </c>
      <c r="G195" s="157"/>
      <c r="H195" s="157">
        <v>299</v>
      </c>
      <c r="I195" s="159">
        <v>299</v>
      </c>
      <c r="J195" s="160" t="s">
        <v>628</v>
      </c>
      <c r="K195" s="161">
        <v>103</v>
      </c>
      <c r="L195" s="162">
        <v>0.52551020408163296</v>
      </c>
      <c r="M195" s="157" t="s">
        <v>540</v>
      </c>
      <c r="N195" s="163">
        <v>42620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4">
        <v>55</v>
      </c>
      <c r="B196" s="155">
        <v>42473</v>
      </c>
      <c r="C196" s="155"/>
      <c r="D196" s="156" t="s">
        <v>646</v>
      </c>
      <c r="E196" s="157" t="s">
        <v>570</v>
      </c>
      <c r="F196" s="158">
        <v>88</v>
      </c>
      <c r="G196" s="157"/>
      <c r="H196" s="157">
        <v>103</v>
      </c>
      <c r="I196" s="159">
        <v>103</v>
      </c>
      <c r="J196" s="160" t="s">
        <v>628</v>
      </c>
      <c r="K196" s="161">
        <v>15</v>
      </c>
      <c r="L196" s="162">
        <v>0.170454545454545</v>
      </c>
      <c r="M196" s="157" t="s">
        <v>540</v>
      </c>
      <c r="N196" s="163">
        <v>42530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4">
        <v>56</v>
      </c>
      <c r="B197" s="155">
        <v>42492</v>
      </c>
      <c r="C197" s="155"/>
      <c r="D197" s="156" t="s">
        <v>647</v>
      </c>
      <c r="E197" s="157" t="s">
        <v>570</v>
      </c>
      <c r="F197" s="158">
        <v>127.5</v>
      </c>
      <c r="G197" s="157"/>
      <c r="H197" s="157">
        <v>148</v>
      </c>
      <c r="I197" s="159" t="s">
        <v>648</v>
      </c>
      <c r="J197" s="160" t="s">
        <v>628</v>
      </c>
      <c r="K197" s="161">
        <f>H197-F197</f>
        <v>20.5</v>
      </c>
      <c r="L197" s="162">
        <f>K197/F197</f>
        <v>0.16078431372549021</v>
      </c>
      <c r="M197" s="157" t="s">
        <v>540</v>
      </c>
      <c r="N197" s="163">
        <v>42564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4">
        <v>57</v>
      </c>
      <c r="B198" s="155">
        <v>42493</v>
      </c>
      <c r="C198" s="155"/>
      <c r="D198" s="156" t="s">
        <v>649</v>
      </c>
      <c r="E198" s="157" t="s">
        <v>570</v>
      </c>
      <c r="F198" s="158">
        <v>675</v>
      </c>
      <c r="G198" s="157"/>
      <c r="H198" s="157">
        <v>815</v>
      </c>
      <c r="I198" s="159" t="s">
        <v>650</v>
      </c>
      <c r="J198" s="160" t="s">
        <v>628</v>
      </c>
      <c r="K198" s="161">
        <f>H198-F198</f>
        <v>140</v>
      </c>
      <c r="L198" s="162">
        <f>K198/F198</f>
        <v>0.2074074074074074</v>
      </c>
      <c r="M198" s="157" t="s">
        <v>540</v>
      </c>
      <c r="N198" s="163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4">
        <v>58</v>
      </c>
      <c r="B199" s="165">
        <v>42522</v>
      </c>
      <c r="C199" s="165"/>
      <c r="D199" s="166" t="s">
        <v>651</v>
      </c>
      <c r="E199" s="167" t="s">
        <v>570</v>
      </c>
      <c r="F199" s="168">
        <v>500</v>
      </c>
      <c r="G199" s="168"/>
      <c r="H199" s="169">
        <v>232.5</v>
      </c>
      <c r="I199" s="169" t="s">
        <v>652</v>
      </c>
      <c r="J199" s="170" t="s">
        <v>653</v>
      </c>
      <c r="K199" s="171">
        <f>H199-F199</f>
        <v>-267.5</v>
      </c>
      <c r="L199" s="172">
        <f>K199/F199</f>
        <v>-0.53500000000000003</v>
      </c>
      <c r="M199" s="168" t="s">
        <v>552</v>
      </c>
      <c r="N199" s="165">
        <v>43735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4">
        <v>59</v>
      </c>
      <c r="B200" s="155">
        <v>42527</v>
      </c>
      <c r="C200" s="155"/>
      <c r="D200" s="156" t="s">
        <v>498</v>
      </c>
      <c r="E200" s="157" t="s">
        <v>570</v>
      </c>
      <c r="F200" s="158">
        <v>110</v>
      </c>
      <c r="G200" s="157"/>
      <c r="H200" s="157">
        <v>126.5</v>
      </c>
      <c r="I200" s="159">
        <v>125</v>
      </c>
      <c r="J200" s="160" t="s">
        <v>579</v>
      </c>
      <c r="K200" s="161">
        <f>H200-F200</f>
        <v>16.5</v>
      </c>
      <c r="L200" s="162">
        <f>K200/F200</f>
        <v>0.15</v>
      </c>
      <c r="M200" s="157" t="s">
        <v>540</v>
      </c>
      <c r="N200" s="163">
        <v>42552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4">
        <v>60</v>
      </c>
      <c r="B201" s="155">
        <v>42538</v>
      </c>
      <c r="C201" s="155"/>
      <c r="D201" s="156" t="s">
        <v>654</v>
      </c>
      <c r="E201" s="157" t="s">
        <v>570</v>
      </c>
      <c r="F201" s="158">
        <v>44</v>
      </c>
      <c r="G201" s="157"/>
      <c r="H201" s="157">
        <v>69.5</v>
      </c>
      <c r="I201" s="159">
        <v>69.5</v>
      </c>
      <c r="J201" s="160" t="s">
        <v>655</v>
      </c>
      <c r="K201" s="161">
        <f>H201-F201</f>
        <v>25.5</v>
      </c>
      <c r="L201" s="162">
        <f>K201/F201</f>
        <v>0.57954545454545459</v>
      </c>
      <c r="M201" s="157" t="s">
        <v>540</v>
      </c>
      <c r="N201" s="163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4">
        <v>61</v>
      </c>
      <c r="B202" s="155">
        <v>42549</v>
      </c>
      <c r="C202" s="155"/>
      <c r="D202" s="156" t="s">
        <v>656</v>
      </c>
      <c r="E202" s="157" t="s">
        <v>570</v>
      </c>
      <c r="F202" s="158">
        <v>262.5</v>
      </c>
      <c r="G202" s="157"/>
      <c r="H202" s="157">
        <v>340</v>
      </c>
      <c r="I202" s="159">
        <v>333</v>
      </c>
      <c r="J202" s="160" t="s">
        <v>657</v>
      </c>
      <c r="K202" s="161">
        <v>77.5</v>
      </c>
      <c r="L202" s="162">
        <v>0.29523809523809502</v>
      </c>
      <c r="M202" s="157" t="s">
        <v>540</v>
      </c>
      <c r="N202" s="163">
        <v>43017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4">
        <v>62</v>
      </c>
      <c r="B203" s="155">
        <v>42549</v>
      </c>
      <c r="C203" s="155"/>
      <c r="D203" s="156" t="s">
        <v>658</v>
      </c>
      <c r="E203" s="157" t="s">
        <v>570</v>
      </c>
      <c r="F203" s="158">
        <v>840</v>
      </c>
      <c r="G203" s="157"/>
      <c r="H203" s="157">
        <v>1230</v>
      </c>
      <c r="I203" s="159">
        <v>1230</v>
      </c>
      <c r="J203" s="160" t="s">
        <v>628</v>
      </c>
      <c r="K203" s="161">
        <v>390</v>
      </c>
      <c r="L203" s="162">
        <v>0.46428571428571402</v>
      </c>
      <c r="M203" s="157" t="s">
        <v>540</v>
      </c>
      <c r="N203" s="163">
        <v>42649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7">
        <v>63</v>
      </c>
      <c r="B204" s="178">
        <v>42556</v>
      </c>
      <c r="C204" s="178"/>
      <c r="D204" s="179" t="s">
        <v>659</v>
      </c>
      <c r="E204" s="180" t="s">
        <v>570</v>
      </c>
      <c r="F204" s="180">
        <v>395</v>
      </c>
      <c r="G204" s="181"/>
      <c r="H204" s="181">
        <f>(468.5+342.5)/2</f>
        <v>405.5</v>
      </c>
      <c r="I204" s="181">
        <v>510</v>
      </c>
      <c r="J204" s="182" t="s">
        <v>660</v>
      </c>
      <c r="K204" s="183">
        <f t="shared" ref="K204:K210" si="154">H204-F204</f>
        <v>10.5</v>
      </c>
      <c r="L204" s="184">
        <f t="shared" ref="L204:L210" si="155">K204/F204</f>
        <v>2.6582278481012658E-2</v>
      </c>
      <c r="M204" s="180" t="s">
        <v>661</v>
      </c>
      <c r="N204" s="178">
        <v>43606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4">
        <v>64</v>
      </c>
      <c r="B205" s="165">
        <v>42584</v>
      </c>
      <c r="C205" s="165"/>
      <c r="D205" s="166" t="s">
        <v>662</v>
      </c>
      <c r="E205" s="167" t="s">
        <v>542</v>
      </c>
      <c r="F205" s="168">
        <f>169.5-12.8</f>
        <v>156.69999999999999</v>
      </c>
      <c r="G205" s="168"/>
      <c r="H205" s="169">
        <v>77</v>
      </c>
      <c r="I205" s="169" t="s">
        <v>663</v>
      </c>
      <c r="J205" s="170" t="s">
        <v>664</v>
      </c>
      <c r="K205" s="171">
        <f t="shared" si="154"/>
        <v>-79.699999999999989</v>
      </c>
      <c r="L205" s="172">
        <f t="shared" si="155"/>
        <v>-0.50861518825781749</v>
      </c>
      <c r="M205" s="168" t="s">
        <v>552</v>
      </c>
      <c r="N205" s="165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4">
        <v>65</v>
      </c>
      <c r="B206" s="165">
        <v>42586</v>
      </c>
      <c r="C206" s="165"/>
      <c r="D206" s="166" t="s">
        <v>665</v>
      </c>
      <c r="E206" s="167" t="s">
        <v>570</v>
      </c>
      <c r="F206" s="168">
        <v>400</v>
      </c>
      <c r="G206" s="168"/>
      <c r="H206" s="169">
        <v>305</v>
      </c>
      <c r="I206" s="169">
        <v>475</v>
      </c>
      <c r="J206" s="170" t="s">
        <v>666</v>
      </c>
      <c r="K206" s="171">
        <f t="shared" si="154"/>
        <v>-95</v>
      </c>
      <c r="L206" s="172">
        <f t="shared" si="155"/>
        <v>-0.23749999999999999</v>
      </c>
      <c r="M206" s="168" t="s">
        <v>552</v>
      </c>
      <c r="N206" s="165">
        <v>43606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4">
        <v>66</v>
      </c>
      <c r="B207" s="155">
        <v>42593</v>
      </c>
      <c r="C207" s="155"/>
      <c r="D207" s="156" t="s">
        <v>667</v>
      </c>
      <c r="E207" s="157" t="s">
        <v>570</v>
      </c>
      <c r="F207" s="158">
        <v>86.5</v>
      </c>
      <c r="G207" s="157"/>
      <c r="H207" s="157">
        <v>130</v>
      </c>
      <c r="I207" s="159">
        <v>130</v>
      </c>
      <c r="J207" s="160" t="s">
        <v>668</v>
      </c>
      <c r="K207" s="161">
        <f t="shared" si="154"/>
        <v>43.5</v>
      </c>
      <c r="L207" s="162">
        <f t="shared" si="155"/>
        <v>0.50289017341040465</v>
      </c>
      <c r="M207" s="157" t="s">
        <v>540</v>
      </c>
      <c r="N207" s="163">
        <v>43091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4">
        <v>67</v>
      </c>
      <c r="B208" s="165">
        <v>42600</v>
      </c>
      <c r="C208" s="165"/>
      <c r="D208" s="166" t="s">
        <v>109</v>
      </c>
      <c r="E208" s="167" t="s">
        <v>570</v>
      </c>
      <c r="F208" s="168">
        <v>133.5</v>
      </c>
      <c r="G208" s="168"/>
      <c r="H208" s="169">
        <v>126.5</v>
      </c>
      <c r="I208" s="169">
        <v>178</v>
      </c>
      <c r="J208" s="170" t="s">
        <v>669</v>
      </c>
      <c r="K208" s="171">
        <f t="shared" si="154"/>
        <v>-7</v>
      </c>
      <c r="L208" s="172">
        <f t="shared" si="155"/>
        <v>-5.2434456928838954E-2</v>
      </c>
      <c r="M208" s="168" t="s">
        <v>552</v>
      </c>
      <c r="N208" s="165">
        <v>42615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4">
        <v>68</v>
      </c>
      <c r="B209" s="155">
        <v>42613</v>
      </c>
      <c r="C209" s="155"/>
      <c r="D209" s="156" t="s">
        <v>670</v>
      </c>
      <c r="E209" s="157" t="s">
        <v>570</v>
      </c>
      <c r="F209" s="158">
        <v>560</v>
      </c>
      <c r="G209" s="157"/>
      <c r="H209" s="157">
        <v>725</v>
      </c>
      <c r="I209" s="159">
        <v>725</v>
      </c>
      <c r="J209" s="160" t="s">
        <v>572</v>
      </c>
      <c r="K209" s="161">
        <f t="shared" si="154"/>
        <v>165</v>
      </c>
      <c r="L209" s="162">
        <f t="shared" si="155"/>
        <v>0.29464285714285715</v>
      </c>
      <c r="M209" s="157" t="s">
        <v>540</v>
      </c>
      <c r="N209" s="163">
        <v>42456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4">
        <v>69</v>
      </c>
      <c r="B210" s="155">
        <v>42614</v>
      </c>
      <c r="C210" s="155"/>
      <c r="D210" s="156" t="s">
        <v>671</v>
      </c>
      <c r="E210" s="157" t="s">
        <v>570</v>
      </c>
      <c r="F210" s="158">
        <v>160.5</v>
      </c>
      <c r="G210" s="157"/>
      <c r="H210" s="157">
        <v>210</v>
      </c>
      <c r="I210" s="159">
        <v>210</v>
      </c>
      <c r="J210" s="160" t="s">
        <v>572</v>
      </c>
      <c r="K210" s="161">
        <f t="shared" si="154"/>
        <v>49.5</v>
      </c>
      <c r="L210" s="162">
        <f t="shared" si="155"/>
        <v>0.30841121495327101</v>
      </c>
      <c r="M210" s="157" t="s">
        <v>540</v>
      </c>
      <c r="N210" s="163">
        <v>42871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4">
        <v>70</v>
      </c>
      <c r="B211" s="155">
        <v>42646</v>
      </c>
      <c r="C211" s="155"/>
      <c r="D211" s="156" t="s">
        <v>380</v>
      </c>
      <c r="E211" s="157" t="s">
        <v>570</v>
      </c>
      <c r="F211" s="158">
        <v>430</v>
      </c>
      <c r="G211" s="157"/>
      <c r="H211" s="157">
        <v>596</v>
      </c>
      <c r="I211" s="159">
        <v>575</v>
      </c>
      <c r="J211" s="160" t="s">
        <v>672</v>
      </c>
      <c r="K211" s="161">
        <v>166</v>
      </c>
      <c r="L211" s="162">
        <v>0.38604651162790699</v>
      </c>
      <c r="M211" s="157" t="s">
        <v>540</v>
      </c>
      <c r="N211" s="163">
        <v>42769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4">
        <v>71</v>
      </c>
      <c r="B212" s="155">
        <v>42657</v>
      </c>
      <c r="C212" s="155"/>
      <c r="D212" s="156" t="s">
        <v>673</v>
      </c>
      <c r="E212" s="157" t="s">
        <v>570</v>
      </c>
      <c r="F212" s="158">
        <v>280</v>
      </c>
      <c r="G212" s="157"/>
      <c r="H212" s="157">
        <v>345</v>
      </c>
      <c r="I212" s="159">
        <v>345</v>
      </c>
      <c r="J212" s="160" t="s">
        <v>572</v>
      </c>
      <c r="K212" s="161">
        <f t="shared" ref="K212:K217" si="156">H212-F212</f>
        <v>65</v>
      </c>
      <c r="L212" s="162">
        <f>K212/F212</f>
        <v>0.23214285714285715</v>
      </c>
      <c r="M212" s="157" t="s">
        <v>540</v>
      </c>
      <c r="N212" s="163">
        <v>42814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4">
        <v>72</v>
      </c>
      <c r="B213" s="155">
        <v>42657</v>
      </c>
      <c r="C213" s="155"/>
      <c r="D213" s="156" t="s">
        <v>674</v>
      </c>
      <c r="E213" s="157" t="s">
        <v>570</v>
      </c>
      <c r="F213" s="158">
        <v>245</v>
      </c>
      <c r="G213" s="157"/>
      <c r="H213" s="157">
        <v>325.5</v>
      </c>
      <c r="I213" s="159">
        <v>330</v>
      </c>
      <c r="J213" s="160" t="s">
        <v>675</v>
      </c>
      <c r="K213" s="161">
        <f t="shared" si="156"/>
        <v>80.5</v>
      </c>
      <c r="L213" s="162">
        <f>K213/F213</f>
        <v>0.32857142857142857</v>
      </c>
      <c r="M213" s="157" t="s">
        <v>540</v>
      </c>
      <c r="N213" s="163">
        <v>42769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4">
        <v>73</v>
      </c>
      <c r="B214" s="155">
        <v>42660</v>
      </c>
      <c r="C214" s="155"/>
      <c r="D214" s="156" t="s">
        <v>336</v>
      </c>
      <c r="E214" s="157" t="s">
        <v>570</v>
      </c>
      <c r="F214" s="158">
        <v>125</v>
      </c>
      <c r="G214" s="157"/>
      <c r="H214" s="157">
        <v>160</v>
      </c>
      <c r="I214" s="159">
        <v>160</v>
      </c>
      <c r="J214" s="160" t="s">
        <v>628</v>
      </c>
      <c r="K214" s="161">
        <f t="shared" si="156"/>
        <v>35</v>
      </c>
      <c r="L214" s="162">
        <v>0.28000000000000003</v>
      </c>
      <c r="M214" s="157" t="s">
        <v>540</v>
      </c>
      <c r="N214" s="163">
        <v>42803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4">
        <v>74</v>
      </c>
      <c r="B215" s="155">
        <v>42660</v>
      </c>
      <c r="C215" s="155"/>
      <c r="D215" s="156" t="s">
        <v>437</v>
      </c>
      <c r="E215" s="157" t="s">
        <v>570</v>
      </c>
      <c r="F215" s="158">
        <v>114</v>
      </c>
      <c r="G215" s="157"/>
      <c r="H215" s="157">
        <v>145</v>
      </c>
      <c r="I215" s="159">
        <v>145</v>
      </c>
      <c r="J215" s="160" t="s">
        <v>628</v>
      </c>
      <c r="K215" s="161">
        <f t="shared" si="156"/>
        <v>31</v>
      </c>
      <c r="L215" s="162">
        <f>K215/F215</f>
        <v>0.27192982456140352</v>
      </c>
      <c r="M215" s="157" t="s">
        <v>540</v>
      </c>
      <c r="N215" s="163">
        <v>42859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4">
        <v>75</v>
      </c>
      <c r="B216" s="155">
        <v>42660</v>
      </c>
      <c r="C216" s="155"/>
      <c r="D216" s="156" t="s">
        <v>676</v>
      </c>
      <c r="E216" s="157" t="s">
        <v>570</v>
      </c>
      <c r="F216" s="158">
        <v>212</v>
      </c>
      <c r="G216" s="157"/>
      <c r="H216" s="157">
        <v>280</v>
      </c>
      <c r="I216" s="159">
        <v>276</v>
      </c>
      <c r="J216" s="160" t="s">
        <v>677</v>
      </c>
      <c r="K216" s="161">
        <f t="shared" si="156"/>
        <v>68</v>
      </c>
      <c r="L216" s="162">
        <f>K216/F216</f>
        <v>0.32075471698113206</v>
      </c>
      <c r="M216" s="157" t="s">
        <v>540</v>
      </c>
      <c r="N216" s="163">
        <v>42858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4">
        <v>76</v>
      </c>
      <c r="B217" s="155">
        <v>42678</v>
      </c>
      <c r="C217" s="155"/>
      <c r="D217" s="156" t="s">
        <v>428</v>
      </c>
      <c r="E217" s="157" t="s">
        <v>570</v>
      </c>
      <c r="F217" s="158">
        <v>155</v>
      </c>
      <c r="G217" s="157"/>
      <c r="H217" s="157">
        <v>210</v>
      </c>
      <c r="I217" s="159">
        <v>210</v>
      </c>
      <c r="J217" s="160" t="s">
        <v>678</v>
      </c>
      <c r="K217" s="161">
        <f t="shared" si="156"/>
        <v>55</v>
      </c>
      <c r="L217" s="162">
        <f>K217/F217</f>
        <v>0.35483870967741937</v>
      </c>
      <c r="M217" s="157" t="s">
        <v>540</v>
      </c>
      <c r="N217" s="163">
        <v>42944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4">
        <v>77</v>
      </c>
      <c r="B218" s="165">
        <v>42710</v>
      </c>
      <c r="C218" s="165"/>
      <c r="D218" s="166" t="s">
        <v>679</v>
      </c>
      <c r="E218" s="167" t="s">
        <v>570</v>
      </c>
      <c r="F218" s="168">
        <v>150.5</v>
      </c>
      <c r="G218" s="168"/>
      <c r="H218" s="169">
        <v>72.5</v>
      </c>
      <c r="I218" s="169">
        <v>174</v>
      </c>
      <c r="J218" s="170" t="s">
        <v>680</v>
      </c>
      <c r="K218" s="171">
        <v>-78</v>
      </c>
      <c r="L218" s="172">
        <v>-0.51827242524916906</v>
      </c>
      <c r="M218" s="168" t="s">
        <v>552</v>
      </c>
      <c r="N218" s="165">
        <v>43333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4">
        <v>78</v>
      </c>
      <c r="B219" s="155">
        <v>42712</v>
      </c>
      <c r="C219" s="155"/>
      <c r="D219" s="156" t="s">
        <v>681</v>
      </c>
      <c r="E219" s="157" t="s">
        <v>570</v>
      </c>
      <c r="F219" s="158">
        <v>380</v>
      </c>
      <c r="G219" s="157"/>
      <c r="H219" s="157">
        <v>478</v>
      </c>
      <c r="I219" s="159">
        <v>468</v>
      </c>
      <c r="J219" s="160" t="s">
        <v>628</v>
      </c>
      <c r="K219" s="161">
        <f>H219-F219</f>
        <v>98</v>
      </c>
      <c r="L219" s="162">
        <f>K219/F219</f>
        <v>0.25789473684210529</v>
      </c>
      <c r="M219" s="157" t="s">
        <v>540</v>
      </c>
      <c r="N219" s="163">
        <v>43025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4">
        <v>79</v>
      </c>
      <c r="B220" s="155">
        <v>42734</v>
      </c>
      <c r="C220" s="155"/>
      <c r="D220" s="156" t="s">
        <v>108</v>
      </c>
      <c r="E220" s="157" t="s">
        <v>570</v>
      </c>
      <c r="F220" s="158">
        <v>305</v>
      </c>
      <c r="G220" s="157"/>
      <c r="H220" s="157">
        <v>375</v>
      </c>
      <c r="I220" s="159">
        <v>375</v>
      </c>
      <c r="J220" s="160" t="s">
        <v>628</v>
      </c>
      <c r="K220" s="161">
        <f>H220-F220</f>
        <v>70</v>
      </c>
      <c r="L220" s="162">
        <f>K220/F220</f>
        <v>0.22950819672131148</v>
      </c>
      <c r="M220" s="157" t="s">
        <v>540</v>
      </c>
      <c r="N220" s="163">
        <v>42768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4">
        <v>80</v>
      </c>
      <c r="B221" s="155">
        <v>42739</v>
      </c>
      <c r="C221" s="155"/>
      <c r="D221" s="156" t="s">
        <v>94</v>
      </c>
      <c r="E221" s="157" t="s">
        <v>570</v>
      </c>
      <c r="F221" s="158">
        <v>99.5</v>
      </c>
      <c r="G221" s="157"/>
      <c r="H221" s="157">
        <v>158</v>
      </c>
      <c r="I221" s="159">
        <v>158</v>
      </c>
      <c r="J221" s="160" t="s">
        <v>628</v>
      </c>
      <c r="K221" s="161">
        <f>H221-F221</f>
        <v>58.5</v>
      </c>
      <c r="L221" s="162">
        <f>K221/F221</f>
        <v>0.5879396984924623</v>
      </c>
      <c r="M221" s="157" t="s">
        <v>540</v>
      </c>
      <c r="N221" s="163">
        <v>42898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4">
        <v>81</v>
      </c>
      <c r="B222" s="155">
        <v>42739</v>
      </c>
      <c r="C222" s="155"/>
      <c r="D222" s="156" t="s">
        <v>94</v>
      </c>
      <c r="E222" s="157" t="s">
        <v>570</v>
      </c>
      <c r="F222" s="158">
        <v>99.5</v>
      </c>
      <c r="G222" s="157"/>
      <c r="H222" s="157">
        <v>158</v>
      </c>
      <c r="I222" s="159">
        <v>158</v>
      </c>
      <c r="J222" s="160" t="s">
        <v>628</v>
      </c>
      <c r="K222" s="161">
        <v>58.5</v>
      </c>
      <c r="L222" s="162">
        <v>0.58793969849246197</v>
      </c>
      <c r="M222" s="157" t="s">
        <v>540</v>
      </c>
      <c r="N222" s="163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4">
        <v>82</v>
      </c>
      <c r="B223" s="155">
        <v>42786</v>
      </c>
      <c r="C223" s="155"/>
      <c r="D223" s="156" t="s">
        <v>183</v>
      </c>
      <c r="E223" s="157" t="s">
        <v>570</v>
      </c>
      <c r="F223" s="158">
        <v>140.5</v>
      </c>
      <c r="G223" s="157"/>
      <c r="H223" s="157">
        <v>220</v>
      </c>
      <c r="I223" s="159">
        <v>220</v>
      </c>
      <c r="J223" s="160" t="s">
        <v>628</v>
      </c>
      <c r="K223" s="161">
        <f>H223-F223</f>
        <v>79.5</v>
      </c>
      <c r="L223" s="162">
        <f>K223/F223</f>
        <v>0.5658362989323843</v>
      </c>
      <c r="M223" s="157" t="s">
        <v>540</v>
      </c>
      <c r="N223" s="163">
        <v>42864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4">
        <v>83</v>
      </c>
      <c r="B224" s="155">
        <v>42786</v>
      </c>
      <c r="C224" s="155"/>
      <c r="D224" s="156" t="s">
        <v>682</v>
      </c>
      <c r="E224" s="157" t="s">
        <v>570</v>
      </c>
      <c r="F224" s="158">
        <v>202.5</v>
      </c>
      <c r="G224" s="157"/>
      <c r="H224" s="157">
        <v>234</v>
      </c>
      <c r="I224" s="159">
        <v>234</v>
      </c>
      <c r="J224" s="160" t="s">
        <v>628</v>
      </c>
      <c r="K224" s="161">
        <v>31.5</v>
      </c>
      <c r="L224" s="162">
        <v>0.155555555555556</v>
      </c>
      <c r="M224" s="157" t="s">
        <v>540</v>
      </c>
      <c r="N224" s="163">
        <v>42836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4">
        <v>84</v>
      </c>
      <c r="B225" s="155">
        <v>42818</v>
      </c>
      <c r="C225" s="155"/>
      <c r="D225" s="156" t="s">
        <v>683</v>
      </c>
      <c r="E225" s="157" t="s">
        <v>570</v>
      </c>
      <c r="F225" s="158">
        <v>300.5</v>
      </c>
      <c r="G225" s="157"/>
      <c r="H225" s="157">
        <v>417.5</v>
      </c>
      <c r="I225" s="159">
        <v>420</v>
      </c>
      <c r="J225" s="160" t="s">
        <v>684</v>
      </c>
      <c r="K225" s="161">
        <f>H225-F225</f>
        <v>117</v>
      </c>
      <c r="L225" s="162">
        <f>K225/F225</f>
        <v>0.38935108153078202</v>
      </c>
      <c r="M225" s="157" t="s">
        <v>540</v>
      </c>
      <c r="N225" s="163">
        <v>43070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4">
        <v>85</v>
      </c>
      <c r="B226" s="155">
        <v>42818</v>
      </c>
      <c r="C226" s="155"/>
      <c r="D226" s="156" t="s">
        <v>658</v>
      </c>
      <c r="E226" s="157" t="s">
        <v>570</v>
      </c>
      <c r="F226" s="158">
        <v>850</v>
      </c>
      <c r="G226" s="157"/>
      <c r="H226" s="157">
        <v>1042.5</v>
      </c>
      <c r="I226" s="159">
        <v>1023</v>
      </c>
      <c r="J226" s="160" t="s">
        <v>685</v>
      </c>
      <c r="K226" s="161">
        <v>192.5</v>
      </c>
      <c r="L226" s="162">
        <v>0.22647058823529401</v>
      </c>
      <c r="M226" s="157" t="s">
        <v>540</v>
      </c>
      <c r="N226" s="163">
        <v>42830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4">
        <v>86</v>
      </c>
      <c r="B227" s="155">
        <v>42830</v>
      </c>
      <c r="C227" s="155"/>
      <c r="D227" s="156" t="s">
        <v>456</v>
      </c>
      <c r="E227" s="157" t="s">
        <v>570</v>
      </c>
      <c r="F227" s="158">
        <v>785</v>
      </c>
      <c r="G227" s="157"/>
      <c r="H227" s="157">
        <v>930</v>
      </c>
      <c r="I227" s="159">
        <v>920</v>
      </c>
      <c r="J227" s="160" t="s">
        <v>686</v>
      </c>
      <c r="K227" s="161">
        <f>H227-F227</f>
        <v>145</v>
      </c>
      <c r="L227" s="162">
        <f>K227/F227</f>
        <v>0.18471337579617833</v>
      </c>
      <c r="M227" s="157" t="s">
        <v>540</v>
      </c>
      <c r="N227" s="163">
        <v>42976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4">
        <v>87</v>
      </c>
      <c r="B228" s="165">
        <v>42831</v>
      </c>
      <c r="C228" s="165"/>
      <c r="D228" s="166" t="s">
        <v>687</v>
      </c>
      <c r="E228" s="167" t="s">
        <v>570</v>
      </c>
      <c r="F228" s="168">
        <v>40</v>
      </c>
      <c r="G228" s="168"/>
      <c r="H228" s="169">
        <v>13.1</v>
      </c>
      <c r="I228" s="169">
        <v>60</v>
      </c>
      <c r="J228" s="170" t="s">
        <v>688</v>
      </c>
      <c r="K228" s="171">
        <v>-26.9</v>
      </c>
      <c r="L228" s="172">
        <v>-0.67249999999999999</v>
      </c>
      <c r="M228" s="168" t="s">
        <v>552</v>
      </c>
      <c r="N228" s="165">
        <v>43138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4">
        <v>88</v>
      </c>
      <c r="B229" s="155">
        <v>42837</v>
      </c>
      <c r="C229" s="155"/>
      <c r="D229" s="156" t="s">
        <v>93</v>
      </c>
      <c r="E229" s="157" t="s">
        <v>570</v>
      </c>
      <c r="F229" s="158">
        <v>289.5</v>
      </c>
      <c r="G229" s="157"/>
      <c r="H229" s="157">
        <v>354</v>
      </c>
      <c r="I229" s="159">
        <v>360</v>
      </c>
      <c r="J229" s="160" t="s">
        <v>689</v>
      </c>
      <c r="K229" s="161">
        <f t="shared" ref="K229:K237" si="157">H229-F229</f>
        <v>64.5</v>
      </c>
      <c r="L229" s="162">
        <f t="shared" ref="L229:L237" si="158">K229/F229</f>
        <v>0.22279792746113988</v>
      </c>
      <c r="M229" s="157" t="s">
        <v>540</v>
      </c>
      <c r="N229" s="163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4">
        <v>89</v>
      </c>
      <c r="B230" s="155">
        <v>42845</v>
      </c>
      <c r="C230" s="155"/>
      <c r="D230" s="156" t="s">
        <v>404</v>
      </c>
      <c r="E230" s="157" t="s">
        <v>570</v>
      </c>
      <c r="F230" s="158">
        <v>700</v>
      </c>
      <c r="G230" s="157"/>
      <c r="H230" s="157">
        <v>840</v>
      </c>
      <c r="I230" s="159">
        <v>840</v>
      </c>
      <c r="J230" s="160" t="s">
        <v>690</v>
      </c>
      <c r="K230" s="161">
        <f t="shared" si="157"/>
        <v>140</v>
      </c>
      <c r="L230" s="162">
        <f t="shared" si="158"/>
        <v>0.2</v>
      </c>
      <c r="M230" s="157" t="s">
        <v>540</v>
      </c>
      <c r="N230" s="163">
        <v>42893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4">
        <v>90</v>
      </c>
      <c r="B231" s="155">
        <v>42887</v>
      </c>
      <c r="C231" s="155"/>
      <c r="D231" s="156" t="s">
        <v>691</v>
      </c>
      <c r="E231" s="157" t="s">
        <v>570</v>
      </c>
      <c r="F231" s="158">
        <v>130</v>
      </c>
      <c r="G231" s="157"/>
      <c r="H231" s="157">
        <v>144.25</v>
      </c>
      <c r="I231" s="159">
        <v>170</v>
      </c>
      <c r="J231" s="160" t="s">
        <v>692</v>
      </c>
      <c r="K231" s="161">
        <f t="shared" si="157"/>
        <v>14.25</v>
      </c>
      <c r="L231" s="162">
        <f t="shared" si="158"/>
        <v>0.10961538461538461</v>
      </c>
      <c r="M231" s="157" t="s">
        <v>540</v>
      </c>
      <c r="N231" s="163">
        <v>43675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4">
        <v>91</v>
      </c>
      <c r="B232" s="155">
        <v>42901</v>
      </c>
      <c r="C232" s="155"/>
      <c r="D232" s="156" t="s">
        <v>693</v>
      </c>
      <c r="E232" s="157" t="s">
        <v>570</v>
      </c>
      <c r="F232" s="158">
        <v>214.5</v>
      </c>
      <c r="G232" s="157"/>
      <c r="H232" s="157">
        <v>262</v>
      </c>
      <c r="I232" s="159">
        <v>262</v>
      </c>
      <c r="J232" s="160" t="s">
        <v>694</v>
      </c>
      <c r="K232" s="161">
        <f t="shared" si="157"/>
        <v>47.5</v>
      </c>
      <c r="L232" s="162">
        <f t="shared" si="158"/>
        <v>0.22144522144522144</v>
      </c>
      <c r="M232" s="157" t="s">
        <v>540</v>
      </c>
      <c r="N232" s="163">
        <v>42977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92</v>
      </c>
      <c r="B233" s="186">
        <v>42933</v>
      </c>
      <c r="C233" s="186"/>
      <c r="D233" s="187" t="s">
        <v>695</v>
      </c>
      <c r="E233" s="188" t="s">
        <v>570</v>
      </c>
      <c r="F233" s="189">
        <v>370</v>
      </c>
      <c r="G233" s="188"/>
      <c r="H233" s="188">
        <v>447.5</v>
      </c>
      <c r="I233" s="190">
        <v>450</v>
      </c>
      <c r="J233" s="191" t="s">
        <v>628</v>
      </c>
      <c r="K233" s="161">
        <f t="shared" si="157"/>
        <v>77.5</v>
      </c>
      <c r="L233" s="192">
        <f t="shared" si="158"/>
        <v>0.20945945945945946</v>
      </c>
      <c r="M233" s="188" t="s">
        <v>540</v>
      </c>
      <c r="N233" s="193">
        <v>43035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93</v>
      </c>
      <c r="B234" s="186">
        <v>42943</v>
      </c>
      <c r="C234" s="186"/>
      <c r="D234" s="187" t="s">
        <v>181</v>
      </c>
      <c r="E234" s="188" t="s">
        <v>570</v>
      </c>
      <c r="F234" s="189">
        <v>657.5</v>
      </c>
      <c r="G234" s="188"/>
      <c r="H234" s="188">
        <v>825</v>
      </c>
      <c r="I234" s="190">
        <v>820</v>
      </c>
      <c r="J234" s="191" t="s">
        <v>628</v>
      </c>
      <c r="K234" s="161">
        <f t="shared" si="157"/>
        <v>167.5</v>
      </c>
      <c r="L234" s="192">
        <f t="shared" si="158"/>
        <v>0.25475285171102663</v>
      </c>
      <c r="M234" s="188" t="s">
        <v>540</v>
      </c>
      <c r="N234" s="193">
        <v>43090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4">
        <v>94</v>
      </c>
      <c r="B235" s="155">
        <v>42964</v>
      </c>
      <c r="C235" s="155"/>
      <c r="D235" s="156" t="s">
        <v>349</v>
      </c>
      <c r="E235" s="157" t="s">
        <v>570</v>
      </c>
      <c r="F235" s="158">
        <v>605</v>
      </c>
      <c r="G235" s="157"/>
      <c r="H235" s="157">
        <v>750</v>
      </c>
      <c r="I235" s="159">
        <v>750</v>
      </c>
      <c r="J235" s="160" t="s">
        <v>686</v>
      </c>
      <c r="K235" s="161">
        <f t="shared" si="157"/>
        <v>145</v>
      </c>
      <c r="L235" s="162">
        <f t="shared" si="158"/>
        <v>0.23966942148760331</v>
      </c>
      <c r="M235" s="157" t="s">
        <v>540</v>
      </c>
      <c r="N235" s="163">
        <v>43027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4">
        <v>95</v>
      </c>
      <c r="B236" s="165">
        <v>42979</v>
      </c>
      <c r="C236" s="165"/>
      <c r="D236" s="173" t="s">
        <v>696</v>
      </c>
      <c r="E236" s="168" t="s">
        <v>570</v>
      </c>
      <c r="F236" s="168">
        <v>255</v>
      </c>
      <c r="G236" s="169"/>
      <c r="H236" s="169">
        <v>217.25</v>
      </c>
      <c r="I236" s="169">
        <v>320</v>
      </c>
      <c r="J236" s="170" t="s">
        <v>697</v>
      </c>
      <c r="K236" s="171">
        <f t="shared" si="157"/>
        <v>-37.75</v>
      </c>
      <c r="L236" s="174">
        <f t="shared" si="158"/>
        <v>-0.14803921568627451</v>
      </c>
      <c r="M236" s="168" t="s">
        <v>552</v>
      </c>
      <c r="N236" s="165">
        <v>43661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4">
        <v>96</v>
      </c>
      <c r="B237" s="155">
        <v>42997</v>
      </c>
      <c r="C237" s="155"/>
      <c r="D237" s="156" t="s">
        <v>698</v>
      </c>
      <c r="E237" s="157" t="s">
        <v>570</v>
      </c>
      <c r="F237" s="158">
        <v>215</v>
      </c>
      <c r="G237" s="157"/>
      <c r="H237" s="157">
        <v>258</v>
      </c>
      <c r="I237" s="159">
        <v>258</v>
      </c>
      <c r="J237" s="160" t="s">
        <v>628</v>
      </c>
      <c r="K237" s="161">
        <f t="shared" si="157"/>
        <v>43</v>
      </c>
      <c r="L237" s="162">
        <f t="shared" si="158"/>
        <v>0.2</v>
      </c>
      <c r="M237" s="157" t="s">
        <v>540</v>
      </c>
      <c r="N237" s="163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4">
        <v>97</v>
      </c>
      <c r="B238" s="155">
        <v>42997</v>
      </c>
      <c r="C238" s="155"/>
      <c r="D238" s="156" t="s">
        <v>698</v>
      </c>
      <c r="E238" s="157" t="s">
        <v>570</v>
      </c>
      <c r="F238" s="158">
        <v>215</v>
      </c>
      <c r="G238" s="157"/>
      <c r="H238" s="157">
        <v>258</v>
      </c>
      <c r="I238" s="159">
        <v>258</v>
      </c>
      <c r="J238" s="191" t="s">
        <v>628</v>
      </c>
      <c r="K238" s="161">
        <v>43</v>
      </c>
      <c r="L238" s="162">
        <v>0.2</v>
      </c>
      <c r="M238" s="157" t="s">
        <v>540</v>
      </c>
      <c r="N238" s="163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98</v>
      </c>
      <c r="B239" s="186">
        <v>42998</v>
      </c>
      <c r="C239" s="186"/>
      <c r="D239" s="187" t="s">
        <v>699</v>
      </c>
      <c r="E239" s="188" t="s">
        <v>570</v>
      </c>
      <c r="F239" s="158">
        <v>75</v>
      </c>
      <c r="G239" s="188"/>
      <c r="H239" s="188">
        <v>90</v>
      </c>
      <c r="I239" s="190">
        <v>90</v>
      </c>
      <c r="J239" s="160" t="s">
        <v>700</v>
      </c>
      <c r="K239" s="161">
        <f t="shared" ref="K239:K244" si="159">H239-F239</f>
        <v>15</v>
      </c>
      <c r="L239" s="162">
        <f t="shared" ref="L239:L244" si="160">K239/F239</f>
        <v>0.2</v>
      </c>
      <c r="M239" s="157" t="s">
        <v>540</v>
      </c>
      <c r="N239" s="163">
        <v>43019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99</v>
      </c>
      <c r="B240" s="186">
        <v>43011</v>
      </c>
      <c r="C240" s="186"/>
      <c r="D240" s="187" t="s">
        <v>554</v>
      </c>
      <c r="E240" s="188" t="s">
        <v>570</v>
      </c>
      <c r="F240" s="189">
        <v>315</v>
      </c>
      <c r="G240" s="188"/>
      <c r="H240" s="188">
        <v>392</v>
      </c>
      <c r="I240" s="190">
        <v>384</v>
      </c>
      <c r="J240" s="191" t="s">
        <v>701</v>
      </c>
      <c r="K240" s="161">
        <f t="shared" si="159"/>
        <v>77</v>
      </c>
      <c r="L240" s="192">
        <f t="shared" si="160"/>
        <v>0.24444444444444444</v>
      </c>
      <c r="M240" s="188" t="s">
        <v>540</v>
      </c>
      <c r="N240" s="193">
        <v>43017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100</v>
      </c>
      <c r="B241" s="186">
        <v>43013</v>
      </c>
      <c r="C241" s="186"/>
      <c r="D241" s="187" t="s">
        <v>432</v>
      </c>
      <c r="E241" s="188" t="s">
        <v>570</v>
      </c>
      <c r="F241" s="189">
        <v>145</v>
      </c>
      <c r="G241" s="188"/>
      <c r="H241" s="188">
        <v>179</v>
      </c>
      <c r="I241" s="190">
        <v>180</v>
      </c>
      <c r="J241" s="191" t="s">
        <v>702</v>
      </c>
      <c r="K241" s="161">
        <f t="shared" si="159"/>
        <v>34</v>
      </c>
      <c r="L241" s="192">
        <f t="shared" si="160"/>
        <v>0.23448275862068965</v>
      </c>
      <c r="M241" s="188" t="s">
        <v>540</v>
      </c>
      <c r="N241" s="193">
        <v>43025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101</v>
      </c>
      <c r="B242" s="186">
        <v>43014</v>
      </c>
      <c r="C242" s="186"/>
      <c r="D242" s="187" t="s">
        <v>326</v>
      </c>
      <c r="E242" s="188" t="s">
        <v>570</v>
      </c>
      <c r="F242" s="189">
        <v>256</v>
      </c>
      <c r="G242" s="188"/>
      <c r="H242" s="188">
        <v>323</v>
      </c>
      <c r="I242" s="190">
        <v>320</v>
      </c>
      <c r="J242" s="191" t="s">
        <v>628</v>
      </c>
      <c r="K242" s="161">
        <f t="shared" si="159"/>
        <v>67</v>
      </c>
      <c r="L242" s="192">
        <f t="shared" si="160"/>
        <v>0.26171875</v>
      </c>
      <c r="M242" s="188" t="s">
        <v>540</v>
      </c>
      <c r="N242" s="193">
        <v>43067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102</v>
      </c>
      <c r="B243" s="186">
        <v>43017</v>
      </c>
      <c r="C243" s="186"/>
      <c r="D243" s="187" t="s">
        <v>341</v>
      </c>
      <c r="E243" s="188" t="s">
        <v>570</v>
      </c>
      <c r="F243" s="189">
        <v>137.5</v>
      </c>
      <c r="G243" s="188"/>
      <c r="H243" s="188">
        <v>184</v>
      </c>
      <c r="I243" s="190">
        <v>183</v>
      </c>
      <c r="J243" s="191" t="s">
        <v>703</v>
      </c>
      <c r="K243" s="161">
        <f t="shared" si="159"/>
        <v>46.5</v>
      </c>
      <c r="L243" s="192">
        <f t="shared" si="160"/>
        <v>0.33818181818181819</v>
      </c>
      <c r="M243" s="188" t="s">
        <v>540</v>
      </c>
      <c r="N243" s="193">
        <v>43108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103</v>
      </c>
      <c r="B244" s="186">
        <v>43018</v>
      </c>
      <c r="C244" s="186"/>
      <c r="D244" s="187" t="s">
        <v>704</v>
      </c>
      <c r="E244" s="188" t="s">
        <v>570</v>
      </c>
      <c r="F244" s="189">
        <v>125.5</v>
      </c>
      <c r="G244" s="188"/>
      <c r="H244" s="188">
        <v>158</v>
      </c>
      <c r="I244" s="190">
        <v>155</v>
      </c>
      <c r="J244" s="191" t="s">
        <v>705</v>
      </c>
      <c r="K244" s="161">
        <f t="shared" si="159"/>
        <v>32.5</v>
      </c>
      <c r="L244" s="192">
        <f t="shared" si="160"/>
        <v>0.25896414342629481</v>
      </c>
      <c r="M244" s="188" t="s">
        <v>540</v>
      </c>
      <c r="N244" s="193">
        <v>43067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104</v>
      </c>
      <c r="B245" s="186">
        <v>43018</v>
      </c>
      <c r="C245" s="186"/>
      <c r="D245" s="187" t="s">
        <v>706</v>
      </c>
      <c r="E245" s="188" t="s">
        <v>570</v>
      </c>
      <c r="F245" s="189">
        <v>895</v>
      </c>
      <c r="G245" s="188"/>
      <c r="H245" s="188">
        <v>1122.5</v>
      </c>
      <c r="I245" s="190">
        <v>1078</v>
      </c>
      <c r="J245" s="191" t="s">
        <v>707</v>
      </c>
      <c r="K245" s="161">
        <v>227.5</v>
      </c>
      <c r="L245" s="192">
        <v>0.25418994413407803</v>
      </c>
      <c r="M245" s="188" t="s">
        <v>540</v>
      </c>
      <c r="N245" s="193">
        <v>43117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105</v>
      </c>
      <c r="B246" s="186">
        <v>43020</v>
      </c>
      <c r="C246" s="186"/>
      <c r="D246" s="187" t="s">
        <v>335</v>
      </c>
      <c r="E246" s="188" t="s">
        <v>570</v>
      </c>
      <c r="F246" s="189">
        <v>525</v>
      </c>
      <c r="G246" s="188"/>
      <c r="H246" s="188">
        <v>629</v>
      </c>
      <c r="I246" s="190">
        <v>629</v>
      </c>
      <c r="J246" s="191" t="s">
        <v>628</v>
      </c>
      <c r="K246" s="161">
        <v>104</v>
      </c>
      <c r="L246" s="192">
        <v>0.19809523809523799</v>
      </c>
      <c r="M246" s="188" t="s">
        <v>540</v>
      </c>
      <c r="N246" s="193">
        <v>43119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106</v>
      </c>
      <c r="B247" s="186">
        <v>43046</v>
      </c>
      <c r="C247" s="186"/>
      <c r="D247" s="187" t="s">
        <v>372</v>
      </c>
      <c r="E247" s="188" t="s">
        <v>570</v>
      </c>
      <c r="F247" s="189">
        <v>740</v>
      </c>
      <c r="G247" s="188"/>
      <c r="H247" s="188">
        <v>892.5</v>
      </c>
      <c r="I247" s="190">
        <v>900</v>
      </c>
      <c r="J247" s="191" t="s">
        <v>708</v>
      </c>
      <c r="K247" s="161">
        <f>H247-F247</f>
        <v>152.5</v>
      </c>
      <c r="L247" s="192">
        <f>K247/F247</f>
        <v>0.20608108108108109</v>
      </c>
      <c r="M247" s="188" t="s">
        <v>540</v>
      </c>
      <c r="N247" s="193">
        <v>43052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4">
        <v>107</v>
      </c>
      <c r="B248" s="155">
        <v>43073</v>
      </c>
      <c r="C248" s="155"/>
      <c r="D248" s="156" t="s">
        <v>709</v>
      </c>
      <c r="E248" s="157" t="s">
        <v>570</v>
      </c>
      <c r="F248" s="158">
        <v>118.5</v>
      </c>
      <c r="G248" s="157"/>
      <c r="H248" s="157">
        <v>143.5</v>
      </c>
      <c r="I248" s="159">
        <v>145</v>
      </c>
      <c r="J248" s="160" t="s">
        <v>561</v>
      </c>
      <c r="K248" s="161">
        <f>H248-F248</f>
        <v>25</v>
      </c>
      <c r="L248" s="162">
        <f>K248/F248</f>
        <v>0.2109704641350211</v>
      </c>
      <c r="M248" s="157" t="s">
        <v>540</v>
      </c>
      <c r="N248" s="163">
        <v>43097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64">
        <v>108</v>
      </c>
      <c r="B249" s="165">
        <v>43090</v>
      </c>
      <c r="C249" s="165"/>
      <c r="D249" s="166" t="s">
        <v>409</v>
      </c>
      <c r="E249" s="167" t="s">
        <v>570</v>
      </c>
      <c r="F249" s="168">
        <v>715</v>
      </c>
      <c r="G249" s="168"/>
      <c r="H249" s="169">
        <v>500</v>
      </c>
      <c r="I249" s="169">
        <v>872</v>
      </c>
      <c r="J249" s="170" t="s">
        <v>710</v>
      </c>
      <c r="K249" s="171">
        <f>H249-F249</f>
        <v>-215</v>
      </c>
      <c r="L249" s="172">
        <f>K249/F249</f>
        <v>-0.30069930069930068</v>
      </c>
      <c r="M249" s="168" t="s">
        <v>552</v>
      </c>
      <c r="N249" s="165">
        <v>43670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4">
        <v>109</v>
      </c>
      <c r="B250" s="155">
        <v>43098</v>
      </c>
      <c r="C250" s="155"/>
      <c r="D250" s="156" t="s">
        <v>554</v>
      </c>
      <c r="E250" s="157" t="s">
        <v>570</v>
      </c>
      <c r="F250" s="158">
        <v>435</v>
      </c>
      <c r="G250" s="157"/>
      <c r="H250" s="157">
        <v>542.5</v>
      </c>
      <c r="I250" s="159">
        <v>539</v>
      </c>
      <c r="J250" s="160" t="s">
        <v>628</v>
      </c>
      <c r="K250" s="161">
        <v>107.5</v>
      </c>
      <c r="L250" s="162">
        <v>0.247126436781609</v>
      </c>
      <c r="M250" s="157" t="s">
        <v>540</v>
      </c>
      <c r="N250" s="163">
        <v>43206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4">
        <v>110</v>
      </c>
      <c r="B251" s="155">
        <v>43098</v>
      </c>
      <c r="C251" s="155"/>
      <c r="D251" s="156" t="s">
        <v>512</v>
      </c>
      <c r="E251" s="157" t="s">
        <v>570</v>
      </c>
      <c r="F251" s="158">
        <v>885</v>
      </c>
      <c r="G251" s="157"/>
      <c r="H251" s="157">
        <v>1090</v>
      </c>
      <c r="I251" s="159">
        <v>1084</v>
      </c>
      <c r="J251" s="160" t="s">
        <v>628</v>
      </c>
      <c r="K251" s="161">
        <v>205</v>
      </c>
      <c r="L251" s="162">
        <v>0.23163841807909599</v>
      </c>
      <c r="M251" s="157" t="s">
        <v>540</v>
      </c>
      <c r="N251" s="163">
        <v>43213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4">
        <v>111</v>
      </c>
      <c r="B252" s="195">
        <v>43192</v>
      </c>
      <c r="C252" s="195"/>
      <c r="D252" s="173" t="s">
        <v>711</v>
      </c>
      <c r="E252" s="168" t="s">
        <v>570</v>
      </c>
      <c r="F252" s="196">
        <v>478.5</v>
      </c>
      <c r="G252" s="168"/>
      <c r="H252" s="168">
        <v>442</v>
      </c>
      <c r="I252" s="169">
        <v>613</v>
      </c>
      <c r="J252" s="170" t="s">
        <v>712</v>
      </c>
      <c r="K252" s="171">
        <f>H252-F252</f>
        <v>-36.5</v>
      </c>
      <c r="L252" s="172">
        <f>K252/F252</f>
        <v>-7.6280041797283177E-2</v>
      </c>
      <c r="M252" s="168" t="s">
        <v>552</v>
      </c>
      <c r="N252" s="165">
        <v>43762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64">
        <v>112</v>
      </c>
      <c r="B253" s="165">
        <v>43194</v>
      </c>
      <c r="C253" s="165"/>
      <c r="D253" s="166" t="s">
        <v>713</v>
      </c>
      <c r="E253" s="167" t="s">
        <v>570</v>
      </c>
      <c r="F253" s="168">
        <f>141.5-7.3</f>
        <v>134.19999999999999</v>
      </c>
      <c r="G253" s="168"/>
      <c r="H253" s="169">
        <v>77</v>
      </c>
      <c r="I253" s="169">
        <v>180</v>
      </c>
      <c r="J253" s="170" t="s">
        <v>714</v>
      </c>
      <c r="K253" s="171">
        <f>H253-F253</f>
        <v>-57.199999999999989</v>
      </c>
      <c r="L253" s="172">
        <f>K253/F253</f>
        <v>-0.42622950819672129</v>
      </c>
      <c r="M253" s="168" t="s">
        <v>552</v>
      </c>
      <c r="N253" s="165">
        <v>43522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64">
        <v>113</v>
      </c>
      <c r="B254" s="165">
        <v>43209</v>
      </c>
      <c r="C254" s="165"/>
      <c r="D254" s="166" t="s">
        <v>715</v>
      </c>
      <c r="E254" s="167" t="s">
        <v>570</v>
      </c>
      <c r="F254" s="168">
        <v>430</v>
      </c>
      <c r="G254" s="168"/>
      <c r="H254" s="169">
        <v>220</v>
      </c>
      <c r="I254" s="169">
        <v>537</v>
      </c>
      <c r="J254" s="170" t="s">
        <v>716</v>
      </c>
      <c r="K254" s="171">
        <f>H254-F254</f>
        <v>-210</v>
      </c>
      <c r="L254" s="172">
        <f>K254/F254</f>
        <v>-0.48837209302325579</v>
      </c>
      <c r="M254" s="168" t="s">
        <v>552</v>
      </c>
      <c r="N254" s="165">
        <v>43252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114</v>
      </c>
      <c r="B255" s="186">
        <v>43220</v>
      </c>
      <c r="C255" s="186"/>
      <c r="D255" s="187" t="s">
        <v>373</v>
      </c>
      <c r="E255" s="188" t="s">
        <v>570</v>
      </c>
      <c r="F255" s="188">
        <v>153.5</v>
      </c>
      <c r="G255" s="188"/>
      <c r="H255" s="188">
        <v>196</v>
      </c>
      <c r="I255" s="190">
        <v>196</v>
      </c>
      <c r="J255" s="160" t="s">
        <v>717</v>
      </c>
      <c r="K255" s="161">
        <f>H255-F255</f>
        <v>42.5</v>
      </c>
      <c r="L255" s="162">
        <f>K255/F255</f>
        <v>0.27687296416938112</v>
      </c>
      <c r="M255" s="157" t="s">
        <v>540</v>
      </c>
      <c r="N255" s="163">
        <v>43605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64">
        <v>115</v>
      </c>
      <c r="B256" s="165">
        <v>43306</v>
      </c>
      <c r="C256" s="165"/>
      <c r="D256" s="166" t="s">
        <v>687</v>
      </c>
      <c r="E256" s="167" t="s">
        <v>570</v>
      </c>
      <c r="F256" s="168">
        <v>27.5</v>
      </c>
      <c r="G256" s="168"/>
      <c r="H256" s="169">
        <v>13.1</v>
      </c>
      <c r="I256" s="169">
        <v>60</v>
      </c>
      <c r="J256" s="170" t="s">
        <v>718</v>
      </c>
      <c r="K256" s="171">
        <v>-14.4</v>
      </c>
      <c r="L256" s="172">
        <v>-0.52363636363636401</v>
      </c>
      <c r="M256" s="168" t="s">
        <v>552</v>
      </c>
      <c r="N256" s="165">
        <v>43138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4">
        <v>116</v>
      </c>
      <c r="B257" s="195">
        <v>43318</v>
      </c>
      <c r="C257" s="195"/>
      <c r="D257" s="173" t="s">
        <v>719</v>
      </c>
      <c r="E257" s="168" t="s">
        <v>570</v>
      </c>
      <c r="F257" s="168">
        <v>148.5</v>
      </c>
      <c r="G257" s="168"/>
      <c r="H257" s="168">
        <v>102</v>
      </c>
      <c r="I257" s="169">
        <v>182</v>
      </c>
      <c r="J257" s="170" t="s">
        <v>720</v>
      </c>
      <c r="K257" s="171">
        <f>H257-F257</f>
        <v>-46.5</v>
      </c>
      <c r="L257" s="172">
        <f>K257/F257</f>
        <v>-0.31313131313131315</v>
      </c>
      <c r="M257" s="168" t="s">
        <v>552</v>
      </c>
      <c r="N257" s="165">
        <v>43661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4">
        <v>117</v>
      </c>
      <c r="B258" s="155">
        <v>43335</v>
      </c>
      <c r="C258" s="155"/>
      <c r="D258" s="156" t="s">
        <v>721</v>
      </c>
      <c r="E258" s="157" t="s">
        <v>570</v>
      </c>
      <c r="F258" s="188">
        <v>285</v>
      </c>
      <c r="G258" s="157"/>
      <c r="H258" s="157">
        <v>355</v>
      </c>
      <c r="I258" s="159">
        <v>364</v>
      </c>
      <c r="J258" s="160" t="s">
        <v>722</v>
      </c>
      <c r="K258" s="161">
        <v>70</v>
      </c>
      <c r="L258" s="162">
        <v>0.24561403508771901</v>
      </c>
      <c r="M258" s="157" t="s">
        <v>540</v>
      </c>
      <c r="N258" s="163">
        <v>43455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4">
        <v>118</v>
      </c>
      <c r="B259" s="155">
        <v>43341</v>
      </c>
      <c r="C259" s="155"/>
      <c r="D259" s="156" t="s">
        <v>361</v>
      </c>
      <c r="E259" s="157" t="s">
        <v>570</v>
      </c>
      <c r="F259" s="188">
        <v>525</v>
      </c>
      <c r="G259" s="157"/>
      <c r="H259" s="157">
        <v>585</v>
      </c>
      <c r="I259" s="159">
        <v>635</v>
      </c>
      <c r="J259" s="160" t="s">
        <v>723</v>
      </c>
      <c r="K259" s="161">
        <f t="shared" ref="K259:K276" si="161">H259-F259</f>
        <v>60</v>
      </c>
      <c r="L259" s="162">
        <f t="shared" ref="L259:L276" si="162">K259/F259</f>
        <v>0.11428571428571428</v>
      </c>
      <c r="M259" s="157" t="s">
        <v>540</v>
      </c>
      <c r="N259" s="163">
        <v>43662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4">
        <v>119</v>
      </c>
      <c r="B260" s="155">
        <v>43395</v>
      </c>
      <c r="C260" s="155"/>
      <c r="D260" s="156" t="s">
        <v>349</v>
      </c>
      <c r="E260" s="157" t="s">
        <v>570</v>
      </c>
      <c r="F260" s="188">
        <v>475</v>
      </c>
      <c r="G260" s="157"/>
      <c r="H260" s="157">
        <v>574</v>
      </c>
      <c r="I260" s="159">
        <v>570</v>
      </c>
      <c r="J260" s="160" t="s">
        <v>628</v>
      </c>
      <c r="K260" s="161">
        <f t="shared" si="161"/>
        <v>99</v>
      </c>
      <c r="L260" s="162">
        <f t="shared" si="162"/>
        <v>0.20842105263157895</v>
      </c>
      <c r="M260" s="157" t="s">
        <v>540</v>
      </c>
      <c r="N260" s="163">
        <v>43403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120</v>
      </c>
      <c r="B261" s="186">
        <v>43397</v>
      </c>
      <c r="C261" s="186"/>
      <c r="D261" s="187" t="s">
        <v>368</v>
      </c>
      <c r="E261" s="188" t="s">
        <v>570</v>
      </c>
      <c r="F261" s="188">
        <v>707.5</v>
      </c>
      <c r="G261" s="188"/>
      <c r="H261" s="188">
        <v>872</v>
      </c>
      <c r="I261" s="190">
        <v>872</v>
      </c>
      <c r="J261" s="191" t="s">
        <v>628</v>
      </c>
      <c r="K261" s="161">
        <f t="shared" si="161"/>
        <v>164.5</v>
      </c>
      <c r="L261" s="192">
        <f t="shared" si="162"/>
        <v>0.23250883392226149</v>
      </c>
      <c r="M261" s="188" t="s">
        <v>540</v>
      </c>
      <c r="N261" s="193">
        <v>43482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121</v>
      </c>
      <c r="B262" s="186">
        <v>43398</v>
      </c>
      <c r="C262" s="186"/>
      <c r="D262" s="187" t="s">
        <v>724</v>
      </c>
      <c r="E262" s="188" t="s">
        <v>570</v>
      </c>
      <c r="F262" s="188">
        <v>162</v>
      </c>
      <c r="G262" s="188"/>
      <c r="H262" s="188">
        <v>204</v>
      </c>
      <c r="I262" s="190">
        <v>209</v>
      </c>
      <c r="J262" s="191" t="s">
        <v>725</v>
      </c>
      <c r="K262" s="161">
        <f t="shared" si="161"/>
        <v>42</v>
      </c>
      <c r="L262" s="192">
        <f t="shared" si="162"/>
        <v>0.25925925925925924</v>
      </c>
      <c r="M262" s="188" t="s">
        <v>540</v>
      </c>
      <c r="N262" s="193">
        <v>43539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122</v>
      </c>
      <c r="B263" s="186">
        <v>43399</v>
      </c>
      <c r="C263" s="186"/>
      <c r="D263" s="187" t="s">
        <v>449</v>
      </c>
      <c r="E263" s="188" t="s">
        <v>570</v>
      </c>
      <c r="F263" s="188">
        <v>240</v>
      </c>
      <c r="G263" s="188"/>
      <c r="H263" s="188">
        <v>297</v>
      </c>
      <c r="I263" s="190">
        <v>297</v>
      </c>
      <c r="J263" s="191" t="s">
        <v>628</v>
      </c>
      <c r="K263" s="197">
        <f t="shared" si="161"/>
        <v>57</v>
      </c>
      <c r="L263" s="192">
        <f t="shared" si="162"/>
        <v>0.23749999999999999</v>
      </c>
      <c r="M263" s="188" t="s">
        <v>540</v>
      </c>
      <c r="N263" s="193">
        <v>43417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4">
        <v>123</v>
      </c>
      <c r="B264" s="155">
        <v>43439</v>
      </c>
      <c r="C264" s="155"/>
      <c r="D264" s="156" t="s">
        <v>726</v>
      </c>
      <c r="E264" s="157" t="s">
        <v>570</v>
      </c>
      <c r="F264" s="157">
        <v>202.5</v>
      </c>
      <c r="G264" s="157"/>
      <c r="H264" s="157">
        <v>255</v>
      </c>
      <c r="I264" s="159">
        <v>252</v>
      </c>
      <c r="J264" s="160" t="s">
        <v>628</v>
      </c>
      <c r="K264" s="161">
        <f t="shared" si="161"/>
        <v>52.5</v>
      </c>
      <c r="L264" s="162">
        <f t="shared" si="162"/>
        <v>0.25925925925925924</v>
      </c>
      <c r="M264" s="157" t="s">
        <v>540</v>
      </c>
      <c r="N264" s="163">
        <v>43542</v>
      </c>
      <c r="O264" s="1"/>
      <c r="P264" s="1"/>
      <c r="Q264" s="1"/>
      <c r="R264" s="6" t="s">
        <v>727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124</v>
      </c>
      <c r="B265" s="186">
        <v>43465</v>
      </c>
      <c r="C265" s="155"/>
      <c r="D265" s="187" t="s">
        <v>396</v>
      </c>
      <c r="E265" s="188" t="s">
        <v>570</v>
      </c>
      <c r="F265" s="188">
        <v>710</v>
      </c>
      <c r="G265" s="188"/>
      <c r="H265" s="188">
        <v>866</v>
      </c>
      <c r="I265" s="190">
        <v>866</v>
      </c>
      <c r="J265" s="191" t="s">
        <v>628</v>
      </c>
      <c r="K265" s="161">
        <f t="shared" si="161"/>
        <v>156</v>
      </c>
      <c r="L265" s="162">
        <f t="shared" si="162"/>
        <v>0.21971830985915494</v>
      </c>
      <c r="M265" s="157" t="s">
        <v>540</v>
      </c>
      <c r="N265" s="163">
        <v>43553</v>
      </c>
      <c r="O265" s="1"/>
      <c r="P265" s="1"/>
      <c r="Q265" s="1"/>
      <c r="R265" s="6" t="s">
        <v>727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125</v>
      </c>
      <c r="B266" s="186">
        <v>43522</v>
      </c>
      <c r="C266" s="186"/>
      <c r="D266" s="187" t="s">
        <v>152</v>
      </c>
      <c r="E266" s="188" t="s">
        <v>570</v>
      </c>
      <c r="F266" s="188">
        <v>337.25</v>
      </c>
      <c r="G266" s="188"/>
      <c r="H266" s="188">
        <v>398.5</v>
      </c>
      <c r="I266" s="190">
        <v>411</v>
      </c>
      <c r="J266" s="160" t="s">
        <v>728</v>
      </c>
      <c r="K266" s="161">
        <f t="shared" si="161"/>
        <v>61.25</v>
      </c>
      <c r="L266" s="162">
        <f t="shared" si="162"/>
        <v>0.1816160118606375</v>
      </c>
      <c r="M266" s="157" t="s">
        <v>540</v>
      </c>
      <c r="N266" s="163">
        <v>43760</v>
      </c>
      <c r="O266" s="1"/>
      <c r="P266" s="1"/>
      <c r="Q266" s="1"/>
      <c r="R266" s="6" t="s">
        <v>727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8">
        <v>126</v>
      </c>
      <c r="B267" s="199">
        <v>43559</v>
      </c>
      <c r="C267" s="199"/>
      <c r="D267" s="200" t="s">
        <v>729</v>
      </c>
      <c r="E267" s="201" t="s">
        <v>570</v>
      </c>
      <c r="F267" s="201">
        <v>130</v>
      </c>
      <c r="G267" s="201"/>
      <c r="H267" s="201">
        <v>65</v>
      </c>
      <c r="I267" s="202">
        <v>158</v>
      </c>
      <c r="J267" s="170" t="s">
        <v>730</v>
      </c>
      <c r="K267" s="171">
        <f t="shared" si="161"/>
        <v>-65</v>
      </c>
      <c r="L267" s="172">
        <f t="shared" si="162"/>
        <v>-0.5</v>
      </c>
      <c r="M267" s="168" t="s">
        <v>552</v>
      </c>
      <c r="N267" s="165">
        <v>43726</v>
      </c>
      <c r="O267" s="1"/>
      <c r="P267" s="1"/>
      <c r="Q267" s="1"/>
      <c r="R267" s="6" t="s">
        <v>731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127</v>
      </c>
      <c r="B268" s="186">
        <v>43017</v>
      </c>
      <c r="C268" s="186"/>
      <c r="D268" s="187" t="s">
        <v>183</v>
      </c>
      <c r="E268" s="188" t="s">
        <v>570</v>
      </c>
      <c r="F268" s="188">
        <v>141.5</v>
      </c>
      <c r="G268" s="188"/>
      <c r="H268" s="188">
        <v>183.5</v>
      </c>
      <c r="I268" s="190">
        <v>210</v>
      </c>
      <c r="J268" s="160" t="s">
        <v>725</v>
      </c>
      <c r="K268" s="161">
        <f t="shared" si="161"/>
        <v>42</v>
      </c>
      <c r="L268" s="162">
        <f t="shared" si="162"/>
        <v>0.29681978798586572</v>
      </c>
      <c r="M268" s="157" t="s">
        <v>540</v>
      </c>
      <c r="N268" s="163">
        <v>43042</v>
      </c>
      <c r="O268" s="1"/>
      <c r="P268" s="1"/>
      <c r="Q268" s="1"/>
      <c r="R268" s="6" t="s">
        <v>731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8">
        <v>128</v>
      </c>
      <c r="B269" s="199">
        <v>43074</v>
      </c>
      <c r="C269" s="199"/>
      <c r="D269" s="200" t="s">
        <v>732</v>
      </c>
      <c r="E269" s="201" t="s">
        <v>570</v>
      </c>
      <c r="F269" s="196">
        <v>172</v>
      </c>
      <c r="G269" s="201"/>
      <c r="H269" s="201">
        <v>155.25</v>
      </c>
      <c r="I269" s="202">
        <v>230</v>
      </c>
      <c r="J269" s="170" t="s">
        <v>733</v>
      </c>
      <c r="K269" s="171">
        <f t="shared" si="161"/>
        <v>-16.75</v>
      </c>
      <c r="L269" s="172">
        <f t="shared" si="162"/>
        <v>-9.7383720930232565E-2</v>
      </c>
      <c r="M269" s="168" t="s">
        <v>552</v>
      </c>
      <c r="N269" s="165">
        <v>43787</v>
      </c>
      <c r="O269" s="1"/>
      <c r="P269" s="1"/>
      <c r="Q269" s="1"/>
      <c r="R269" s="6" t="s">
        <v>731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129</v>
      </c>
      <c r="B270" s="186">
        <v>43398</v>
      </c>
      <c r="C270" s="186"/>
      <c r="D270" s="187" t="s">
        <v>107</v>
      </c>
      <c r="E270" s="188" t="s">
        <v>570</v>
      </c>
      <c r="F270" s="188">
        <v>698.5</v>
      </c>
      <c r="G270" s="188"/>
      <c r="H270" s="188">
        <v>890</v>
      </c>
      <c r="I270" s="190">
        <v>890</v>
      </c>
      <c r="J270" s="160" t="s">
        <v>794</v>
      </c>
      <c r="K270" s="161">
        <f t="shared" si="161"/>
        <v>191.5</v>
      </c>
      <c r="L270" s="162">
        <f t="shared" si="162"/>
        <v>0.27415891195418757</v>
      </c>
      <c r="M270" s="157" t="s">
        <v>540</v>
      </c>
      <c r="N270" s="163">
        <v>44328</v>
      </c>
      <c r="O270" s="1"/>
      <c r="P270" s="1"/>
      <c r="Q270" s="1"/>
      <c r="R270" s="6" t="s">
        <v>727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130</v>
      </c>
      <c r="B271" s="186">
        <v>42877</v>
      </c>
      <c r="C271" s="186"/>
      <c r="D271" s="187" t="s">
        <v>360</v>
      </c>
      <c r="E271" s="188" t="s">
        <v>570</v>
      </c>
      <c r="F271" s="188">
        <v>127.6</v>
      </c>
      <c r="G271" s="188"/>
      <c r="H271" s="188">
        <v>138</v>
      </c>
      <c r="I271" s="190">
        <v>190</v>
      </c>
      <c r="J271" s="160" t="s">
        <v>734</v>
      </c>
      <c r="K271" s="161">
        <f t="shared" si="161"/>
        <v>10.400000000000006</v>
      </c>
      <c r="L271" s="162">
        <f t="shared" si="162"/>
        <v>8.1504702194357417E-2</v>
      </c>
      <c r="M271" s="157" t="s">
        <v>540</v>
      </c>
      <c r="N271" s="163">
        <v>43774</v>
      </c>
      <c r="O271" s="1"/>
      <c r="P271" s="1"/>
      <c r="Q271" s="1"/>
      <c r="R271" s="6" t="s">
        <v>731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131</v>
      </c>
      <c r="B272" s="186">
        <v>43158</v>
      </c>
      <c r="C272" s="186"/>
      <c r="D272" s="187" t="s">
        <v>735</v>
      </c>
      <c r="E272" s="188" t="s">
        <v>570</v>
      </c>
      <c r="F272" s="188">
        <v>317</v>
      </c>
      <c r="G272" s="188"/>
      <c r="H272" s="188">
        <v>382.5</v>
      </c>
      <c r="I272" s="190">
        <v>398</v>
      </c>
      <c r="J272" s="160" t="s">
        <v>736</v>
      </c>
      <c r="K272" s="161">
        <f t="shared" si="161"/>
        <v>65.5</v>
      </c>
      <c r="L272" s="162">
        <f t="shared" si="162"/>
        <v>0.20662460567823343</v>
      </c>
      <c r="M272" s="157" t="s">
        <v>540</v>
      </c>
      <c r="N272" s="163">
        <v>44238</v>
      </c>
      <c r="O272" s="1"/>
      <c r="P272" s="1"/>
      <c r="Q272" s="1"/>
      <c r="R272" s="6" t="s">
        <v>731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8">
        <v>132</v>
      </c>
      <c r="B273" s="199">
        <v>43164</v>
      </c>
      <c r="C273" s="199"/>
      <c r="D273" s="200" t="s">
        <v>144</v>
      </c>
      <c r="E273" s="201" t="s">
        <v>570</v>
      </c>
      <c r="F273" s="196">
        <f>510-14.4</f>
        <v>495.6</v>
      </c>
      <c r="G273" s="201"/>
      <c r="H273" s="201">
        <v>350</v>
      </c>
      <c r="I273" s="202">
        <v>672</v>
      </c>
      <c r="J273" s="170" t="s">
        <v>737</v>
      </c>
      <c r="K273" s="171">
        <f t="shared" si="161"/>
        <v>-145.60000000000002</v>
      </c>
      <c r="L273" s="172">
        <f t="shared" si="162"/>
        <v>-0.29378531073446329</v>
      </c>
      <c r="M273" s="168" t="s">
        <v>552</v>
      </c>
      <c r="N273" s="165">
        <v>43887</v>
      </c>
      <c r="O273" s="1"/>
      <c r="P273" s="1"/>
      <c r="Q273" s="1"/>
      <c r="R273" s="6" t="s">
        <v>727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133</v>
      </c>
      <c r="B274" s="199">
        <v>43237</v>
      </c>
      <c r="C274" s="199"/>
      <c r="D274" s="200" t="s">
        <v>441</v>
      </c>
      <c r="E274" s="201" t="s">
        <v>570</v>
      </c>
      <c r="F274" s="196">
        <v>230.3</v>
      </c>
      <c r="G274" s="201"/>
      <c r="H274" s="201">
        <v>102.5</v>
      </c>
      <c r="I274" s="202">
        <v>348</v>
      </c>
      <c r="J274" s="170" t="s">
        <v>738</v>
      </c>
      <c r="K274" s="171">
        <f t="shared" si="161"/>
        <v>-127.80000000000001</v>
      </c>
      <c r="L274" s="172">
        <f t="shared" si="162"/>
        <v>-0.55492835432045162</v>
      </c>
      <c r="M274" s="168" t="s">
        <v>552</v>
      </c>
      <c r="N274" s="165">
        <v>43896</v>
      </c>
      <c r="O274" s="1"/>
      <c r="P274" s="1"/>
      <c r="Q274" s="1"/>
      <c r="R274" s="6" t="s">
        <v>727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134</v>
      </c>
      <c r="B275" s="186">
        <v>43258</v>
      </c>
      <c r="C275" s="186"/>
      <c r="D275" s="187" t="s">
        <v>413</v>
      </c>
      <c r="E275" s="188" t="s">
        <v>570</v>
      </c>
      <c r="F275" s="188">
        <f>342.5-5.1</f>
        <v>337.4</v>
      </c>
      <c r="G275" s="188"/>
      <c r="H275" s="188">
        <v>412.5</v>
      </c>
      <c r="I275" s="190">
        <v>439</v>
      </c>
      <c r="J275" s="160" t="s">
        <v>739</v>
      </c>
      <c r="K275" s="161">
        <f t="shared" si="161"/>
        <v>75.100000000000023</v>
      </c>
      <c r="L275" s="162">
        <f t="shared" si="162"/>
        <v>0.22258446947243635</v>
      </c>
      <c r="M275" s="157" t="s">
        <v>540</v>
      </c>
      <c r="N275" s="163">
        <v>44230</v>
      </c>
      <c r="O275" s="1"/>
      <c r="P275" s="1"/>
      <c r="Q275" s="1"/>
      <c r="R275" s="6" t="s">
        <v>731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9">
        <v>135</v>
      </c>
      <c r="B276" s="178">
        <v>43285</v>
      </c>
      <c r="C276" s="178"/>
      <c r="D276" s="179" t="s">
        <v>55</v>
      </c>
      <c r="E276" s="180" t="s">
        <v>570</v>
      </c>
      <c r="F276" s="180">
        <f>127.5-5.53</f>
        <v>121.97</v>
      </c>
      <c r="G276" s="181"/>
      <c r="H276" s="181">
        <v>122.5</v>
      </c>
      <c r="I276" s="181">
        <v>170</v>
      </c>
      <c r="J276" s="182" t="s">
        <v>766</v>
      </c>
      <c r="K276" s="183">
        <f t="shared" si="161"/>
        <v>0.53000000000000114</v>
      </c>
      <c r="L276" s="184">
        <f t="shared" si="162"/>
        <v>4.3453308190538747E-3</v>
      </c>
      <c r="M276" s="180" t="s">
        <v>661</v>
      </c>
      <c r="N276" s="178">
        <v>44431</v>
      </c>
      <c r="O276" s="1"/>
      <c r="P276" s="1"/>
      <c r="Q276" s="1"/>
      <c r="R276" s="6" t="s">
        <v>727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8">
        <v>136</v>
      </c>
      <c r="B277" s="199">
        <v>43294</v>
      </c>
      <c r="C277" s="199"/>
      <c r="D277" s="200" t="s">
        <v>351</v>
      </c>
      <c r="E277" s="201" t="s">
        <v>570</v>
      </c>
      <c r="F277" s="196">
        <v>46.5</v>
      </c>
      <c r="G277" s="201"/>
      <c r="H277" s="201">
        <v>17</v>
      </c>
      <c r="I277" s="202">
        <v>59</v>
      </c>
      <c r="J277" s="170" t="s">
        <v>740</v>
      </c>
      <c r="K277" s="171">
        <f t="shared" ref="K277:K285" si="163">H277-F277</f>
        <v>-29.5</v>
      </c>
      <c r="L277" s="172">
        <f t="shared" ref="L277:L285" si="164">K277/F277</f>
        <v>-0.63440860215053763</v>
      </c>
      <c r="M277" s="168" t="s">
        <v>552</v>
      </c>
      <c r="N277" s="165">
        <v>43887</v>
      </c>
      <c r="O277" s="1"/>
      <c r="P277" s="1"/>
      <c r="Q277" s="1"/>
      <c r="R277" s="6" t="s">
        <v>727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137</v>
      </c>
      <c r="B278" s="186">
        <v>43396</v>
      </c>
      <c r="C278" s="186"/>
      <c r="D278" s="187" t="s">
        <v>398</v>
      </c>
      <c r="E278" s="188" t="s">
        <v>570</v>
      </c>
      <c r="F278" s="188">
        <v>156.5</v>
      </c>
      <c r="G278" s="188"/>
      <c r="H278" s="188">
        <v>207.5</v>
      </c>
      <c r="I278" s="190">
        <v>191</v>
      </c>
      <c r="J278" s="160" t="s">
        <v>628</v>
      </c>
      <c r="K278" s="161">
        <f t="shared" si="163"/>
        <v>51</v>
      </c>
      <c r="L278" s="162">
        <f t="shared" si="164"/>
        <v>0.32587859424920129</v>
      </c>
      <c r="M278" s="157" t="s">
        <v>540</v>
      </c>
      <c r="N278" s="163">
        <v>44369</v>
      </c>
      <c r="O278" s="1"/>
      <c r="P278" s="1"/>
      <c r="Q278" s="1"/>
      <c r="R278" s="6" t="s">
        <v>727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138</v>
      </c>
      <c r="B279" s="186">
        <v>43439</v>
      </c>
      <c r="C279" s="186"/>
      <c r="D279" s="187" t="s">
        <v>316</v>
      </c>
      <c r="E279" s="188" t="s">
        <v>570</v>
      </c>
      <c r="F279" s="188">
        <v>259.5</v>
      </c>
      <c r="G279" s="188"/>
      <c r="H279" s="188">
        <v>320</v>
      </c>
      <c r="I279" s="190">
        <v>320</v>
      </c>
      <c r="J279" s="160" t="s">
        <v>628</v>
      </c>
      <c r="K279" s="161">
        <f t="shared" si="163"/>
        <v>60.5</v>
      </c>
      <c r="L279" s="162">
        <f t="shared" si="164"/>
        <v>0.23314065510597304</v>
      </c>
      <c r="M279" s="157" t="s">
        <v>540</v>
      </c>
      <c r="N279" s="163">
        <v>44323</v>
      </c>
      <c r="O279" s="1"/>
      <c r="P279" s="1"/>
      <c r="Q279" s="1"/>
      <c r="R279" s="6" t="s">
        <v>727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8">
        <v>139</v>
      </c>
      <c r="B280" s="199">
        <v>43439</v>
      </c>
      <c r="C280" s="199"/>
      <c r="D280" s="200" t="s">
        <v>741</v>
      </c>
      <c r="E280" s="201" t="s">
        <v>570</v>
      </c>
      <c r="F280" s="201">
        <v>715</v>
      </c>
      <c r="G280" s="201"/>
      <c r="H280" s="201">
        <v>445</v>
      </c>
      <c r="I280" s="202">
        <v>840</v>
      </c>
      <c r="J280" s="170" t="s">
        <v>742</v>
      </c>
      <c r="K280" s="171">
        <f t="shared" si="163"/>
        <v>-270</v>
      </c>
      <c r="L280" s="172">
        <f t="shared" si="164"/>
        <v>-0.3776223776223776</v>
      </c>
      <c r="M280" s="168" t="s">
        <v>552</v>
      </c>
      <c r="N280" s="165">
        <v>43800</v>
      </c>
      <c r="O280" s="1"/>
      <c r="P280" s="1"/>
      <c r="Q280" s="1"/>
      <c r="R280" s="6" t="s">
        <v>727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140</v>
      </c>
      <c r="B281" s="186">
        <v>43469</v>
      </c>
      <c r="C281" s="186"/>
      <c r="D281" s="187" t="s">
        <v>157</v>
      </c>
      <c r="E281" s="188" t="s">
        <v>570</v>
      </c>
      <c r="F281" s="188">
        <v>875</v>
      </c>
      <c r="G281" s="188"/>
      <c r="H281" s="188">
        <v>1165</v>
      </c>
      <c r="I281" s="190">
        <v>1185</v>
      </c>
      <c r="J281" s="160" t="s">
        <v>743</v>
      </c>
      <c r="K281" s="161">
        <f t="shared" si="163"/>
        <v>290</v>
      </c>
      <c r="L281" s="162">
        <f t="shared" si="164"/>
        <v>0.33142857142857141</v>
      </c>
      <c r="M281" s="157" t="s">
        <v>540</v>
      </c>
      <c r="N281" s="163">
        <v>43847</v>
      </c>
      <c r="O281" s="1"/>
      <c r="P281" s="1"/>
      <c r="Q281" s="1"/>
      <c r="R281" s="6" t="s">
        <v>727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141</v>
      </c>
      <c r="B282" s="186">
        <v>43559</v>
      </c>
      <c r="C282" s="186"/>
      <c r="D282" s="187" t="s">
        <v>332</v>
      </c>
      <c r="E282" s="188" t="s">
        <v>570</v>
      </c>
      <c r="F282" s="188">
        <f>387-14.63</f>
        <v>372.37</v>
      </c>
      <c r="G282" s="188"/>
      <c r="H282" s="188">
        <v>490</v>
      </c>
      <c r="I282" s="190">
        <v>490</v>
      </c>
      <c r="J282" s="160" t="s">
        <v>628</v>
      </c>
      <c r="K282" s="161">
        <f t="shared" si="163"/>
        <v>117.63</v>
      </c>
      <c r="L282" s="162">
        <f t="shared" si="164"/>
        <v>0.31589548030185027</v>
      </c>
      <c r="M282" s="157" t="s">
        <v>540</v>
      </c>
      <c r="N282" s="163">
        <v>43850</v>
      </c>
      <c r="O282" s="1"/>
      <c r="P282" s="1"/>
      <c r="Q282" s="1"/>
      <c r="R282" s="6" t="s">
        <v>727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8">
        <v>142</v>
      </c>
      <c r="B283" s="199">
        <v>43578</v>
      </c>
      <c r="C283" s="199"/>
      <c r="D283" s="200" t="s">
        <v>744</v>
      </c>
      <c r="E283" s="201" t="s">
        <v>542</v>
      </c>
      <c r="F283" s="201">
        <v>220</v>
      </c>
      <c r="G283" s="201"/>
      <c r="H283" s="201">
        <v>127.5</v>
      </c>
      <c r="I283" s="202">
        <v>284</v>
      </c>
      <c r="J283" s="170" t="s">
        <v>745</v>
      </c>
      <c r="K283" s="171">
        <f t="shared" si="163"/>
        <v>-92.5</v>
      </c>
      <c r="L283" s="172">
        <f t="shared" si="164"/>
        <v>-0.42045454545454547</v>
      </c>
      <c r="M283" s="168" t="s">
        <v>552</v>
      </c>
      <c r="N283" s="165">
        <v>43896</v>
      </c>
      <c r="O283" s="1"/>
      <c r="P283" s="1"/>
      <c r="Q283" s="1"/>
      <c r="R283" s="6" t="s">
        <v>727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143</v>
      </c>
      <c r="B284" s="186">
        <v>43622</v>
      </c>
      <c r="C284" s="186"/>
      <c r="D284" s="187" t="s">
        <v>450</v>
      </c>
      <c r="E284" s="188" t="s">
        <v>542</v>
      </c>
      <c r="F284" s="188">
        <v>332.8</v>
      </c>
      <c r="G284" s="188"/>
      <c r="H284" s="188">
        <v>405</v>
      </c>
      <c r="I284" s="190">
        <v>419</v>
      </c>
      <c r="J284" s="160" t="s">
        <v>746</v>
      </c>
      <c r="K284" s="161">
        <f t="shared" si="163"/>
        <v>72.199999999999989</v>
      </c>
      <c r="L284" s="162">
        <f t="shared" si="164"/>
        <v>0.21694711538461534</v>
      </c>
      <c r="M284" s="157" t="s">
        <v>540</v>
      </c>
      <c r="N284" s="163">
        <v>43860</v>
      </c>
      <c r="O284" s="1"/>
      <c r="P284" s="1"/>
      <c r="Q284" s="1"/>
      <c r="R284" s="6" t="s">
        <v>731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9">
        <v>144</v>
      </c>
      <c r="B285" s="178">
        <v>43641</v>
      </c>
      <c r="C285" s="178"/>
      <c r="D285" s="179" t="s">
        <v>150</v>
      </c>
      <c r="E285" s="180" t="s">
        <v>570</v>
      </c>
      <c r="F285" s="180">
        <v>386</v>
      </c>
      <c r="G285" s="181"/>
      <c r="H285" s="181">
        <v>395</v>
      </c>
      <c r="I285" s="181">
        <v>452</v>
      </c>
      <c r="J285" s="182" t="s">
        <v>747</v>
      </c>
      <c r="K285" s="183">
        <f t="shared" si="163"/>
        <v>9</v>
      </c>
      <c r="L285" s="184">
        <f t="shared" si="164"/>
        <v>2.3316062176165803E-2</v>
      </c>
      <c r="M285" s="180" t="s">
        <v>661</v>
      </c>
      <c r="N285" s="178">
        <v>43868</v>
      </c>
      <c r="O285" s="1"/>
      <c r="P285" s="1"/>
      <c r="Q285" s="1"/>
      <c r="R285" s="6" t="s">
        <v>731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9">
        <v>145</v>
      </c>
      <c r="B286" s="178">
        <v>43707</v>
      </c>
      <c r="C286" s="178"/>
      <c r="D286" s="179" t="s">
        <v>130</v>
      </c>
      <c r="E286" s="180" t="s">
        <v>570</v>
      </c>
      <c r="F286" s="180">
        <v>137.5</v>
      </c>
      <c r="G286" s="181"/>
      <c r="H286" s="181">
        <v>138.5</v>
      </c>
      <c r="I286" s="181">
        <v>190</v>
      </c>
      <c r="J286" s="182" t="s">
        <v>765</v>
      </c>
      <c r="K286" s="183">
        <f>H286-F286</f>
        <v>1</v>
      </c>
      <c r="L286" s="184">
        <f>K286/F286</f>
        <v>7.2727272727272727E-3</v>
      </c>
      <c r="M286" s="180" t="s">
        <v>661</v>
      </c>
      <c r="N286" s="178">
        <v>44432</v>
      </c>
      <c r="O286" s="1"/>
      <c r="P286" s="1"/>
      <c r="Q286" s="1"/>
      <c r="R286" s="6" t="s">
        <v>727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146</v>
      </c>
      <c r="B287" s="186">
        <v>43731</v>
      </c>
      <c r="C287" s="186"/>
      <c r="D287" s="187" t="s">
        <v>406</v>
      </c>
      <c r="E287" s="188" t="s">
        <v>570</v>
      </c>
      <c r="F287" s="188">
        <v>235</v>
      </c>
      <c r="G287" s="188"/>
      <c r="H287" s="188">
        <v>295</v>
      </c>
      <c r="I287" s="190">
        <v>296</v>
      </c>
      <c r="J287" s="160" t="s">
        <v>748</v>
      </c>
      <c r="K287" s="161">
        <f t="shared" ref="K287:K293" si="165">H287-F287</f>
        <v>60</v>
      </c>
      <c r="L287" s="162">
        <f t="shared" ref="L287:L293" si="166">K287/F287</f>
        <v>0.25531914893617019</v>
      </c>
      <c r="M287" s="157" t="s">
        <v>540</v>
      </c>
      <c r="N287" s="163">
        <v>43844</v>
      </c>
      <c r="O287" s="1"/>
      <c r="P287" s="1"/>
      <c r="Q287" s="1"/>
      <c r="R287" s="6" t="s">
        <v>731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147</v>
      </c>
      <c r="B288" s="186">
        <v>43752</v>
      </c>
      <c r="C288" s="186"/>
      <c r="D288" s="187" t="s">
        <v>749</v>
      </c>
      <c r="E288" s="188" t="s">
        <v>570</v>
      </c>
      <c r="F288" s="188">
        <v>277.5</v>
      </c>
      <c r="G288" s="188"/>
      <c r="H288" s="188">
        <v>333</v>
      </c>
      <c r="I288" s="190">
        <v>333</v>
      </c>
      <c r="J288" s="160" t="s">
        <v>750</v>
      </c>
      <c r="K288" s="161">
        <f t="shared" si="165"/>
        <v>55.5</v>
      </c>
      <c r="L288" s="162">
        <f t="shared" si="166"/>
        <v>0.2</v>
      </c>
      <c r="M288" s="157" t="s">
        <v>540</v>
      </c>
      <c r="N288" s="163">
        <v>43846</v>
      </c>
      <c r="O288" s="1"/>
      <c r="P288" s="1"/>
      <c r="Q288" s="1"/>
      <c r="R288" s="6" t="s">
        <v>727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148</v>
      </c>
      <c r="B289" s="186">
        <v>43752</v>
      </c>
      <c r="C289" s="186"/>
      <c r="D289" s="187" t="s">
        <v>751</v>
      </c>
      <c r="E289" s="188" t="s">
        <v>570</v>
      </c>
      <c r="F289" s="188">
        <v>930</v>
      </c>
      <c r="G289" s="188"/>
      <c r="H289" s="188">
        <v>1165</v>
      </c>
      <c r="I289" s="190">
        <v>1200</v>
      </c>
      <c r="J289" s="160" t="s">
        <v>752</v>
      </c>
      <c r="K289" s="161">
        <f t="shared" si="165"/>
        <v>235</v>
      </c>
      <c r="L289" s="162">
        <f t="shared" si="166"/>
        <v>0.25268817204301075</v>
      </c>
      <c r="M289" s="157" t="s">
        <v>540</v>
      </c>
      <c r="N289" s="163">
        <v>43847</v>
      </c>
      <c r="O289" s="1"/>
      <c r="P289" s="1"/>
      <c r="Q289" s="1"/>
      <c r="R289" s="6" t="s">
        <v>731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5">
        <v>149</v>
      </c>
      <c r="B290" s="186">
        <v>43753</v>
      </c>
      <c r="C290" s="186"/>
      <c r="D290" s="187" t="s">
        <v>753</v>
      </c>
      <c r="E290" s="188" t="s">
        <v>570</v>
      </c>
      <c r="F290" s="158">
        <v>111</v>
      </c>
      <c r="G290" s="188"/>
      <c r="H290" s="188">
        <v>141</v>
      </c>
      <c r="I290" s="190">
        <v>141</v>
      </c>
      <c r="J290" s="160" t="s">
        <v>555</v>
      </c>
      <c r="K290" s="161">
        <f t="shared" si="165"/>
        <v>30</v>
      </c>
      <c r="L290" s="162">
        <f t="shared" si="166"/>
        <v>0.27027027027027029</v>
      </c>
      <c r="M290" s="157" t="s">
        <v>540</v>
      </c>
      <c r="N290" s="163">
        <v>44328</v>
      </c>
      <c r="O290" s="1"/>
      <c r="P290" s="1"/>
      <c r="Q290" s="1"/>
      <c r="R290" s="6" t="s">
        <v>731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150</v>
      </c>
      <c r="B291" s="186">
        <v>43753</v>
      </c>
      <c r="C291" s="186"/>
      <c r="D291" s="187" t="s">
        <v>754</v>
      </c>
      <c r="E291" s="188" t="s">
        <v>570</v>
      </c>
      <c r="F291" s="158">
        <v>296</v>
      </c>
      <c r="G291" s="188"/>
      <c r="H291" s="188">
        <v>370</v>
      </c>
      <c r="I291" s="190">
        <v>370</v>
      </c>
      <c r="J291" s="160" t="s">
        <v>628</v>
      </c>
      <c r="K291" s="161">
        <f t="shared" si="165"/>
        <v>74</v>
      </c>
      <c r="L291" s="162">
        <f t="shared" si="166"/>
        <v>0.25</v>
      </c>
      <c r="M291" s="157" t="s">
        <v>540</v>
      </c>
      <c r="N291" s="163">
        <v>43853</v>
      </c>
      <c r="O291" s="1"/>
      <c r="P291" s="1"/>
      <c r="Q291" s="1"/>
      <c r="R291" s="6" t="s">
        <v>731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151</v>
      </c>
      <c r="B292" s="186">
        <v>43754</v>
      </c>
      <c r="C292" s="186"/>
      <c r="D292" s="187" t="s">
        <v>755</v>
      </c>
      <c r="E292" s="188" t="s">
        <v>570</v>
      </c>
      <c r="F292" s="158">
        <v>300</v>
      </c>
      <c r="G292" s="188"/>
      <c r="H292" s="188">
        <v>382.5</v>
      </c>
      <c r="I292" s="190">
        <v>344</v>
      </c>
      <c r="J292" s="160" t="s">
        <v>798</v>
      </c>
      <c r="K292" s="161">
        <f t="shared" si="165"/>
        <v>82.5</v>
      </c>
      <c r="L292" s="162">
        <f t="shared" si="166"/>
        <v>0.27500000000000002</v>
      </c>
      <c r="M292" s="157" t="s">
        <v>540</v>
      </c>
      <c r="N292" s="163">
        <v>44238</v>
      </c>
      <c r="O292" s="1"/>
      <c r="P292" s="1"/>
      <c r="Q292" s="1"/>
      <c r="R292" s="6" t="s">
        <v>731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152</v>
      </c>
      <c r="B293" s="186">
        <v>43832</v>
      </c>
      <c r="C293" s="186"/>
      <c r="D293" s="187" t="s">
        <v>756</v>
      </c>
      <c r="E293" s="188" t="s">
        <v>570</v>
      </c>
      <c r="F293" s="158">
        <v>495</v>
      </c>
      <c r="G293" s="188"/>
      <c r="H293" s="188">
        <v>595</v>
      </c>
      <c r="I293" s="190">
        <v>590</v>
      </c>
      <c r="J293" s="160" t="s">
        <v>797</v>
      </c>
      <c r="K293" s="161">
        <f t="shared" si="165"/>
        <v>100</v>
      </c>
      <c r="L293" s="162">
        <f t="shared" si="166"/>
        <v>0.20202020202020202</v>
      </c>
      <c r="M293" s="157" t="s">
        <v>540</v>
      </c>
      <c r="N293" s="163">
        <v>44589</v>
      </c>
      <c r="O293" s="1"/>
      <c r="P293" s="1"/>
      <c r="Q293" s="1"/>
      <c r="R293" s="6" t="s">
        <v>731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153</v>
      </c>
      <c r="B294" s="186">
        <v>43966</v>
      </c>
      <c r="C294" s="186"/>
      <c r="D294" s="187" t="s">
        <v>71</v>
      </c>
      <c r="E294" s="188" t="s">
        <v>570</v>
      </c>
      <c r="F294" s="158">
        <v>67.5</v>
      </c>
      <c r="G294" s="188"/>
      <c r="H294" s="188">
        <v>86</v>
      </c>
      <c r="I294" s="190">
        <v>86</v>
      </c>
      <c r="J294" s="160" t="s">
        <v>757</v>
      </c>
      <c r="K294" s="161">
        <f t="shared" ref="K294:K302" si="167">H294-F294</f>
        <v>18.5</v>
      </c>
      <c r="L294" s="162">
        <f t="shared" ref="L294:L302" si="168">K294/F294</f>
        <v>0.27407407407407408</v>
      </c>
      <c r="M294" s="157" t="s">
        <v>540</v>
      </c>
      <c r="N294" s="163">
        <v>44008</v>
      </c>
      <c r="O294" s="1"/>
      <c r="P294" s="1"/>
      <c r="Q294" s="1"/>
      <c r="R294" s="6" t="s">
        <v>731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5">
        <v>154</v>
      </c>
      <c r="B295" s="186">
        <v>44035</v>
      </c>
      <c r="C295" s="186"/>
      <c r="D295" s="187" t="s">
        <v>449</v>
      </c>
      <c r="E295" s="188" t="s">
        <v>570</v>
      </c>
      <c r="F295" s="158">
        <v>231</v>
      </c>
      <c r="G295" s="188"/>
      <c r="H295" s="188">
        <v>281</v>
      </c>
      <c r="I295" s="190">
        <v>281</v>
      </c>
      <c r="J295" s="160" t="s">
        <v>628</v>
      </c>
      <c r="K295" s="161">
        <f t="shared" si="167"/>
        <v>50</v>
      </c>
      <c r="L295" s="162">
        <f t="shared" si="168"/>
        <v>0.21645021645021645</v>
      </c>
      <c r="M295" s="157" t="s">
        <v>540</v>
      </c>
      <c r="N295" s="163">
        <v>44358</v>
      </c>
      <c r="O295" s="1"/>
      <c r="P295" s="1"/>
      <c r="Q295" s="1"/>
      <c r="R295" s="6" t="s">
        <v>731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155</v>
      </c>
      <c r="B296" s="186">
        <v>44092</v>
      </c>
      <c r="C296" s="186"/>
      <c r="D296" s="187" t="s">
        <v>389</v>
      </c>
      <c r="E296" s="188" t="s">
        <v>570</v>
      </c>
      <c r="F296" s="188">
        <v>206</v>
      </c>
      <c r="G296" s="188"/>
      <c r="H296" s="188">
        <v>248</v>
      </c>
      <c r="I296" s="190">
        <v>248</v>
      </c>
      <c r="J296" s="160" t="s">
        <v>628</v>
      </c>
      <c r="K296" s="161">
        <f t="shared" si="167"/>
        <v>42</v>
      </c>
      <c r="L296" s="162">
        <f t="shared" si="168"/>
        <v>0.20388349514563106</v>
      </c>
      <c r="M296" s="157" t="s">
        <v>540</v>
      </c>
      <c r="N296" s="163">
        <v>44214</v>
      </c>
      <c r="O296" s="1"/>
      <c r="P296" s="1"/>
      <c r="Q296" s="1"/>
      <c r="R296" s="6" t="s">
        <v>731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156</v>
      </c>
      <c r="B297" s="186">
        <v>44140</v>
      </c>
      <c r="C297" s="186"/>
      <c r="D297" s="187" t="s">
        <v>389</v>
      </c>
      <c r="E297" s="188" t="s">
        <v>570</v>
      </c>
      <c r="F297" s="188">
        <v>182.5</v>
      </c>
      <c r="G297" s="188"/>
      <c r="H297" s="188">
        <v>248</v>
      </c>
      <c r="I297" s="190">
        <v>248</v>
      </c>
      <c r="J297" s="160" t="s">
        <v>628</v>
      </c>
      <c r="K297" s="161">
        <f t="shared" si="167"/>
        <v>65.5</v>
      </c>
      <c r="L297" s="162">
        <f t="shared" si="168"/>
        <v>0.35890410958904112</v>
      </c>
      <c r="M297" s="157" t="s">
        <v>540</v>
      </c>
      <c r="N297" s="163">
        <v>44214</v>
      </c>
      <c r="O297" s="1"/>
      <c r="P297" s="1"/>
      <c r="Q297" s="1"/>
      <c r="R297" s="6" t="s">
        <v>731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5">
        <v>157</v>
      </c>
      <c r="B298" s="186">
        <v>44140</v>
      </c>
      <c r="C298" s="186"/>
      <c r="D298" s="187" t="s">
        <v>316</v>
      </c>
      <c r="E298" s="188" t="s">
        <v>570</v>
      </c>
      <c r="F298" s="188">
        <v>247.5</v>
      </c>
      <c r="G298" s="188"/>
      <c r="H298" s="188">
        <v>320</v>
      </c>
      <c r="I298" s="190">
        <v>320</v>
      </c>
      <c r="J298" s="160" t="s">
        <v>628</v>
      </c>
      <c r="K298" s="161">
        <f t="shared" si="167"/>
        <v>72.5</v>
      </c>
      <c r="L298" s="162">
        <f t="shared" si="168"/>
        <v>0.29292929292929293</v>
      </c>
      <c r="M298" s="157" t="s">
        <v>540</v>
      </c>
      <c r="N298" s="163">
        <v>44323</v>
      </c>
      <c r="O298" s="1"/>
      <c r="P298" s="1"/>
      <c r="Q298" s="1"/>
      <c r="R298" s="6" t="s">
        <v>731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158</v>
      </c>
      <c r="B299" s="186">
        <v>44140</v>
      </c>
      <c r="C299" s="186"/>
      <c r="D299" s="187" t="s">
        <v>269</v>
      </c>
      <c r="E299" s="188" t="s">
        <v>570</v>
      </c>
      <c r="F299" s="158">
        <v>925</v>
      </c>
      <c r="G299" s="188"/>
      <c r="H299" s="188">
        <v>1095</v>
      </c>
      <c r="I299" s="190">
        <v>1093</v>
      </c>
      <c r="J299" s="160" t="s">
        <v>758</v>
      </c>
      <c r="K299" s="161">
        <f t="shared" si="167"/>
        <v>170</v>
      </c>
      <c r="L299" s="162">
        <f t="shared" si="168"/>
        <v>0.18378378378378379</v>
      </c>
      <c r="M299" s="157" t="s">
        <v>540</v>
      </c>
      <c r="N299" s="163">
        <v>44201</v>
      </c>
      <c r="O299" s="1"/>
      <c r="P299" s="1"/>
      <c r="Q299" s="1"/>
      <c r="R299" s="6" t="s">
        <v>731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5">
        <v>159</v>
      </c>
      <c r="B300" s="186">
        <v>44140</v>
      </c>
      <c r="C300" s="186"/>
      <c r="D300" s="187" t="s">
        <v>332</v>
      </c>
      <c r="E300" s="188" t="s">
        <v>570</v>
      </c>
      <c r="F300" s="158">
        <v>332.5</v>
      </c>
      <c r="G300" s="188"/>
      <c r="H300" s="188">
        <v>393</v>
      </c>
      <c r="I300" s="190">
        <v>406</v>
      </c>
      <c r="J300" s="160" t="s">
        <v>759</v>
      </c>
      <c r="K300" s="161">
        <f t="shared" si="167"/>
        <v>60.5</v>
      </c>
      <c r="L300" s="162">
        <f t="shared" si="168"/>
        <v>0.18195488721804512</v>
      </c>
      <c r="M300" s="157" t="s">
        <v>540</v>
      </c>
      <c r="N300" s="163">
        <v>44256</v>
      </c>
      <c r="O300" s="1"/>
      <c r="P300" s="1"/>
      <c r="Q300" s="1"/>
      <c r="R300" s="6" t="s">
        <v>731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5">
        <v>160</v>
      </c>
      <c r="B301" s="186">
        <v>44141</v>
      </c>
      <c r="C301" s="186"/>
      <c r="D301" s="187" t="s">
        <v>449</v>
      </c>
      <c r="E301" s="188" t="s">
        <v>570</v>
      </c>
      <c r="F301" s="158">
        <v>231</v>
      </c>
      <c r="G301" s="188"/>
      <c r="H301" s="188">
        <v>281</v>
      </c>
      <c r="I301" s="190">
        <v>281</v>
      </c>
      <c r="J301" s="160" t="s">
        <v>628</v>
      </c>
      <c r="K301" s="161">
        <f t="shared" si="167"/>
        <v>50</v>
      </c>
      <c r="L301" s="162">
        <f t="shared" si="168"/>
        <v>0.21645021645021645</v>
      </c>
      <c r="M301" s="157" t="s">
        <v>540</v>
      </c>
      <c r="N301" s="163">
        <v>44358</v>
      </c>
      <c r="O301" s="1"/>
      <c r="P301" s="1"/>
      <c r="Q301" s="1"/>
      <c r="R301" s="6" t="s">
        <v>731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5">
        <v>161</v>
      </c>
      <c r="B302" s="186">
        <v>44187</v>
      </c>
      <c r="C302" s="186"/>
      <c r="D302" s="187" t="s">
        <v>425</v>
      </c>
      <c r="E302" s="188" t="s">
        <v>570</v>
      </c>
      <c r="F302" s="158">
        <v>190</v>
      </c>
      <c r="G302" s="188"/>
      <c r="H302" s="188">
        <v>239</v>
      </c>
      <c r="I302" s="190">
        <v>239</v>
      </c>
      <c r="J302" s="160" t="s">
        <v>851</v>
      </c>
      <c r="K302" s="161">
        <f t="shared" si="167"/>
        <v>49</v>
      </c>
      <c r="L302" s="162">
        <f t="shared" si="168"/>
        <v>0.25789473684210529</v>
      </c>
      <c r="M302" s="157" t="s">
        <v>540</v>
      </c>
      <c r="N302" s="163">
        <v>44844</v>
      </c>
      <c r="O302" s="1"/>
      <c r="P302" s="1"/>
      <c r="Q302" s="1"/>
      <c r="R302" s="6" t="s">
        <v>731</v>
      </c>
    </row>
    <row r="303" spans="1:26" ht="12.75" customHeight="1">
      <c r="A303" s="185">
        <v>162</v>
      </c>
      <c r="B303" s="186">
        <v>44258</v>
      </c>
      <c r="C303" s="186"/>
      <c r="D303" s="187" t="s">
        <v>756</v>
      </c>
      <c r="E303" s="188" t="s">
        <v>570</v>
      </c>
      <c r="F303" s="158">
        <v>495</v>
      </c>
      <c r="G303" s="188"/>
      <c r="H303" s="188">
        <v>595</v>
      </c>
      <c r="I303" s="190">
        <v>590</v>
      </c>
      <c r="J303" s="160" t="s">
        <v>797</v>
      </c>
      <c r="K303" s="161">
        <f t="shared" ref="K303:K310" si="169">H303-F303</f>
        <v>100</v>
      </c>
      <c r="L303" s="162">
        <f t="shared" ref="L303:L310" si="170">K303/F303</f>
        <v>0.20202020202020202</v>
      </c>
      <c r="M303" s="157" t="s">
        <v>540</v>
      </c>
      <c r="N303" s="163">
        <v>44589</v>
      </c>
      <c r="O303" s="1"/>
      <c r="P303" s="1"/>
      <c r="R303" s="6" t="s">
        <v>731</v>
      </c>
    </row>
    <row r="304" spans="1:26" ht="12.75" customHeight="1">
      <c r="A304" s="185">
        <v>163</v>
      </c>
      <c r="B304" s="186">
        <v>44274</v>
      </c>
      <c r="C304" s="186"/>
      <c r="D304" s="187" t="s">
        <v>332</v>
      </c>
      <c r="E304" s="188" t="s">
        <v>570</v>
      </c>
      <c r="F304" s="158">
        <v>355</v>
      </c>
      <c r="G304" s="188"/>
      <c r="H304" s="188">
        <v>422.5</v>
      </c>
      <c r="I304" s="190">
        <v>420</v>
      </c>
      <c r="J304" s="160" t="s">
        <v>760</v>
      </c>
      <c r="K304" s="161">
        <f t="shared" si="169"/>
        <v>67.5</v>
      </c>
      <c r="L304" s="162">
        <f t="shared" si="170"/>
        <v>0.19014084507042253</v>
      </c>
      <c r="M304" s="157" t="s">
        <v>540</v>
      </c>
      <c r="N304" s="163">
        <v>44361</v>
      </c>
      <c r="O304" s="1"/>
      <c r="R304" s="203" t="s">
        <v>731</v>
      </c>
      <c r="S304" s="1"/>
      <c r="T304" s="1"/>
      <c r="U304" s="1"/>
      <c r="V304" s="1"/>
      <c r="W304" s="1"/>
      <c r="X304" s="1"/>
      <c r="Y304" s="1"/>
      <c r="Z304" s="1"/>
    </row>
    <row r="305" spans="1:18" ht="12.75" customHeight="1">
      <c r="A305" s="185">
        <v>164</v>
      </c>
      <c r="B305" s="186">
        <v>44295</v>
      </c>
      <c r="C305" s="186"/>
      <c r="D305" s="187" t="s">
        <v>761</v>
      </c>
      <c r="E305" s="188" t="s">
        <v>570</v>
      </c>
      <c r="F305" s="158">
        <v>555</v>
      </c>
      <c r="G305" s="188"/>
      <c r="H305" s="188">
        <v>663</v>
      </c>
      <c r="I305" s="190">
        <v>663</v>
      </c>
      <c r="J305" s="160" t="s">
        <v>762</v>
      </c>
      <c r="K305" s="161">
        <f t="shared" si="169"/>
        <v>108</v>
      </c>
      <c r="L305" s="162">
        <f t="shared" si="170"/>
        <v>0.19459459459459461</v>
      </c>
      <c r="M305" s="157" t="s">
        <v>540</v>
      </c>
      <c r="N305" s="163">
        <v>44321</v>
      </c>
      <c r="O305" s="1"/>
      <c r="P305" s="1"/>
      <c r="Q305" s="1"/>
      <c r="R305" s="203" t="s">
        <v>731</v>
      </c>
    </row>
    <row r="306" spans="1:18" ht="12.75" customHeight="1">
      <c r="A306" s="185">
        <v>165</v>
      </c>
      <c r="B306" s="186">
        <v>44308</v>
      </c>
      <c r="C306" s="186"/>
      <c r="D306" s="187" t="s">
        <v>360</v>
      </c>
      <c r="E306" s="188" t="s">
        <v>570</v>
      </c>
      <c r="F306" s="158">
        <v>126.5</v>
      </c>
      <c r="G306" s="188"/>
      <c r="H306" s="188">
        <v>155</v>
      </c>
      <c r="I306" s="190">
        <v>155</v>
      </c>
      <c r="J306" s="160" t="s">
        <v>628</v>
      </c>
      <c r="K306" s="161">
        <f t="shared" si="169"/>
        <v>28.5</v>
      </c>
      <c r="L306" s="162">
        <f t="shared" si="170"/>
        <v>0.22529644268774704</v>
      </c>
      <c r="M306" s="157" t="s">
        <v>540</v>
      </c>
      <c r="N306" s="163">
        <v>44362</v>
      </c>
      <c r="O306" s="1"/>
      <c r="R306" s="203" t="s">
        <v>731</v>
      </c>
    </row>
    <row r="307" spans="1:18" ht="12.75" customHeight="1">
      <c r="A307" s="230">
        <v>166</v>
      </c>
      <c r="B307" s="231">
        <v>44368</v>
      </c>
      <c r="C307" s="231"/>
      <c r="D307" s="232" t="s">
        <v>377</v>
      </c>
      <c r="E307" s="233" t="s">
        <v>570</v>
      </c>
      <c r="F307" s="234">
        <v>287.5</v>
      </c>
      <c r="G307" s="233"/>
      <c r="H307" s="233">
        <v>245</v>
      </c>
      <c r="I307" s="235">
        <v>344</v>
      </c>
      <c r="J307" s="170" t="s">
        <v>792</v>
      </c>
      <c r="K307" s="171">
        <f t="shared" si="169"/>
        <v>-42.5</v>
      </c>
      <c r="L307" s="172">
        <f t="shared" si="170"/>
        <v>-0.14782608695652175</v>
      </c>
      <c r="M307" s="168" t="s">
        <v>552</v>
      </c>
      <c r="N307" s="165">
        <v>44508</v>
      </c>
      <c r="O307" s="1"/>
      <c r="R307" s="203" t="s">
        <v>731</v>
      </c>
    </row>
    <row r="308" spans="1:18" ht="12.75" customHeight="1">
      <c r="A308" s="185">
        <v>167</v>
      </c>
      <c r="B308" s="186">
        <v>44368</v>
      </c>
      <c r="C308" s="186"/>
      <c r="D308" s="187" t="s">
        <v>449</v>
      </c>
      <c r="E308" s="188" t="s">
        <v>570</v>
      </c>
      <c r="F308" s="158">
        <v>241</v>
      </c>
      <c r="G308" s="188"/>
      <c r="H308" s="188">
        <v>298</v>
      </c>
      <c r="I308" s="190">
        <v>320</v>
      </c>
      <c r="J308" s="160" t="s">
        <v>628</v>
      </c>
      <c r="K308" s="161">
        <f t="shared" si="169"/>
        <v>57</v>
      </c>
      <c r="L308" s="162">
        <f t="shared" si="170"/>
        <v>0.23651452282157676</v>
      </c>
      <c r="M308" s="157" t="s">
        <v>540</v>
      </c>
      <c r="N308" s="163">
        <v>44802</v>
      </c>
      <c r="O308" s="41"/>
      <c r="R308" s="203" t="s">
        <v>731</v>
      </c>
    </row>
    <row r="309" spans="1:18" ht="12.75" customHeight="1">
      <c r="A309" s="185">
        <v>168</v>
      </c>
      <c r="B309" s="186">
        <v>44406</v>
      </c>
      <c r="C309" s="186"/>
      <c r="D309" s="187" t="s">
        <v>360</v>
      </c>
      <c r="E309" s="188" t="s">
        <v>570</v>
      </c>
      <c r="F309" s="158">
        <v>162.5</v>
      </c>
      <c r="G309" s="188"/>
      <c r="H309" s="188">
        <v>200</v>
      </c>
      <c r="I309" s="190">
        <v>200</v>
      </c>
      <c r="J309" s="160" t="s">
        <v>628</v>
      </c>
      <c r="K309" s="161">
        <f t="shared" si="169"/>
        <v>37.5</v>
      </c>
      <c r="L309" s="162">
        <f t="shared" si="170"/>
        <v>0.23076923076923078</v>
      </c>
      <c r="M309" s="157" t="s">
        <v>540</v>
      </c>
      <c r="N309" s="163">
        <v>44802</v>
      </c>
      <c r="O309" s="1"/>
      <c r="R309" s="203" t="s">
        <v>731</v>
      </c>
    </row>
    <row r="310" spans="1:18" ht="12.75" customHeight="1">
      <c r="A310" s="185">
        <v>169</v>
      </c>
      <c r="B310" s="186">
        <v>44462</v>
      </c>
      <c r="C310" s="186"/>
      <c r="D310" s="187" t="s">
        <v>767</v>
      </c>
      <c r="E310" s="188" t="s">
        <v>570</v>
      </c>
      <c r="F310" s="158">
        <v>1235</v>
      </c>
      <c r="G310" s="188"/>
      <c r="H310" s="188">
        <v>1505</v>
      </c>
      <c r="I310" s="190">
        <v>1500</v>
      </c>
      <c r="J310" s="160" t="s">
        <v>628</v>
      </c>
      <c r="K310" s="161">
        <f t="shared" si="169"/>
        <v>270</v>
      </c>
      <c r="L310" s="162">
        <f t="shared" si="170"/>
        <v>0.21862348178137653</v>
      </c>
      <c r="M310" s="157" t="s">
        <v>540</v>
      </c>
      <c r="N310" s="163">
        <v>44564</v>
      </c>
      <c r="O310" s="1"/>
      <c r="R310" s="203" t="s">
        <v>731</v>
      </c>
    </row>
    <row r="311" spans="1:18" ht="12.75" customHeight="1">
      <c r="A311" s="215">
        <v>170</v>
      </c>
      <c r="B311" s="216">
        <v>44480</v>
      </c>
      <c r="C311" s="216"/>
      <c r="D311" s="217" t="s">
        <v>769</v>
      </c>
      <c r="E311" s="218" t="s">
        <v>570</v>
      </c>
      <c r="F311" s="219" t="s">
        <v>772</v>
      </c>
      <c r="G311" s="218"/>
      <c r="H311" s="218"/>
      <c r="I311" s="218">
        <v>145</v>
      </c>
      <c r="J311" s="220" t="s">
        <v>543</v>
      </c>
      <c r="K311" s="215"/>
      <c r="L311" s="216"/>
      <c r="M311" s="216"/>
      <c r="N311" s="217"/>
      <c r="O311" s="41"/>
      <c r="R311" s="203" t="s">
        <v>731</v>
      </c>
    </row>
    <row r="312" spans="1:18" ht="12.75" customHeight="1">
      <c r="A312" s="221">
        <v>171</v>
      </c>
      <c r="B312" s="222">
        <v>44481</v>
      </c>
      <c r="C312" s="222"/>
      <c r="D312" s="223" t="s">
        <v>258</v>
      </c>
      <c r="E312" s="224" t="s">
        <v>570</v>
      </c>
      <c r="F312" s="225" t="s">
        <v>771</v>
      </c>
      <c r="G312" s="224"/>
      <c r="H312" s="224"/>
      <c r="I312" s="224">
        <v>380</v>
      </c>
      <c r="J312" s="226" t="s">
        <v>543</v>
      </c>
      <c r="K312" s="221"/>
      <c r="L312" s="222"/>
      <c r="M312" s="222"/>
      <c r="N312" s="223"/>
      <c r="O312" s="41"/>
      <c r="R312" s="203" t="s">
        <v>731</v>
      </c>
    </row>
    <row r="313" spans="1:18" ht="12.75" customHeight="1">
      <c r="A313" s="185">
        <v>172</v>
      </c>
      <c r="B313" s="186">
        <v>44481</v>
      </c>
      <c r="C313" s="186"/>
      <c r="D313" s="187" t="s">
        <v>384</v>
      </c>
      <c r="E313" s="188" t="s">
        <v>570</v>
      </c>
      <c r="F313" s="158">
        <v>45.5</v>
      </c>
      <c r="G313" s="188"/>
      <c r="H313" s="188">
        <v>56.5</v>
      </c>
      <c r="I313" s="190">
        <v>56</v>
      </c>
      <c r="J313" s="160" t="s">
        <v>886</v>
      </c>
      <c r="K313" s="161">
        <f>H313-F313</f>
        <v>11</v>
      </c>
      <c r="L313" s="162">
        <f>K313/F313</f>
        <v>0.24175824175824176</v>
      </c>
      <c r="M313" s="157" t="s">
        <v>540</v>
      </c>
      <c r="N313" s="163">
        <v>44881</v>
      </c>
      <c r="O313" s="41"/>
      <c r="R313" s="203"/>
    </row>
    <row r="314" spans="1:18" ht="12.75" customHeight="1">
      <c r="A314" s="185">
        <v>173</v>
      </c>
      <c r="B314" s="186">
        <v>44551</v>
      </c>
      <c r="C314" s="186"/>
      <c r="D314" s="187" t="s">
        <v>118</v>
      </c>
      <c r="E314" s="188" t="s">
        <v>570</v>
      </c>
      <c r="F314" s="158">
        <v>2300</v>
      </c>
      <c r="G314" s="188"/>
      <c r="H314" s="188">
        <f>(2820+2200)/2</f>
        <v>2510</v>
      </c>
      <c r="I314" s="190">
        <v>3000</v>
      </c>
      <c r="J314" s="160" t="s">
        <v>805</v>
      </c>
      <c r="K314" s="161">
        <f>H314-F314</f>
        <v>210</v>
      </c>
      <c r="L314" s="162">
        <f>K314/F314</f>
        <v>9.1304347826086957E-2</v>
      </c>
      <c r="M314" s="157" t="s">
        <v>540</v>
      </c>
      <c r="N314" s="163">
        <v>44649</v>
      </c>
      <c r="O314" s="1"/>
      <c r="R314" s="203"/>
    </row>
    <row r="315" spans="1:18" ht="12.75" customHeight="1">
      <c r="A315" s="227">
        <v>174</v>
      </c>
      <c r="B315" s="222">
        <v>44606</v>
      </c>
      <c r="C315" s="227"/>
      <c r="D315" s="227" t="s">
        <v>404</v>
      </c>
      <c r="E315" s="224" t="s">
        <v>570</v>
      </c>
      <c r="F315" s="224" t="s">
        <v>800</v>
      </c>
      <c r="G315" s="224"/>
      <c r="H315" s="224"/>
      <c r="I315" s="224">
        <v>764</v>
      </c>
      <c r="J315" s="224" t="s">
        <v>543</v>
      </c>
      <c r="K315" s="224"/>
      <c r="L315" s="224"/>
      <c r="M315" s="224"/>
      <c r="N315" s="227"/>
      <c r="O315" s="41"/>
      <c r="R315" s="203"/>
    </row>
    <row r="316" spans="1:18" ht="12.75" customHeight="1">
      <c r="A316" s="185">
        <v>175</v>
      </c>
      <c r="B316" s="186">
        <v>44613</v>
      </c>
      <c r="C316" s="186"/>
      <c r="D316" s="187" t="s">
        <v>767</v>
      </c>
      <c r="E316" s="188" t="s">
        <v>570</v>
      </c>
      <c r="F316" s="158">
        <v>1255</v>
      </c>
      <c r="G316" s="188"/>
      <c r="H316" s="188">
        <v>1515</v>
      </c>
      <c r="I316" s="190">
        <v>1510</v>
      </c>
      <c r="J316" s="160" t="s">
        <v>628</v>
      </c>
      <c r="K316" s="161">
        <f>H316-F316</f>
        <v>260</v>
      </c>
      <c r="L316" s="162">
        <f>K316/F316</f>
        <v>0.20717131474103587</v>
      </c>
      <c r="M316" s="157" t="s">
        <v>540</v>
      </c>
      <c r="N316" s="163">
        <v>44834</v>
      </c>
      <c r="O316" s="41"/>
      <c r="R316" s="203"/>
    </row>
    <row r="317" spans="1:18" ht="12.75" customHeight="1">
      <c r="A317">
        <v>176</v>
      </c>
      <c r="B317" s="222">
        <v>44670</v>
      </c>
      <c r="C317" s="222"/>
      <c r="D317" s="227" t="s">
        <v>505</v>
      </c>
      <c r="E317" s="256" t="s">
        <v>570</v>
      </c>
      <c r="F317" s="224" t="s">
        <v>807</v>
      </c>
      <c r="G317" s="224"/>
      <c r="H317" s="224"/>
      <c r="I317" s="224">
        <v>553</v>
      </c>
      <c r="J317" s="224" t="s">
        <v>543</v>
      </c>
      <c r="K317" s="224"/>
      <c r="L317" s="224"/>
      <c r="M317" s="224"/>
      <c r="N317" s="224"/>
      <c r="O317" s="41"/>
      <c r="R317" s="203"/>
    </row>
    <row r="318" spans="1:18" ht="12.75" customHeight="1">
      <c r="A318" s="185">
        <v>177</v>
      </c>
      <c r="B318" s="186">
        <v>44746</v>
      </c>
      <c r="C318" s="186"/>
      <c r="D318" s="187" t="s">
        <v>841</v>
      </c>
      <c r="E318" s="188" t="s">
        <v>570</v>
      </c>
      <c r="F318" s="158">
        <v>207.5</v>
      </c>
      <c r="G318" s="188"/>
      <c r="H318" s="188">
        <v>254</v>
      </c>
      <c r="I318" s="190">
        <v>254</v>
      </c>
      <c r="J318" s="160" t="s">
        <v>628</v>
      </c>
      <c r="K318" s="161">
        <f>H318-F318</f>
        <v>46.5</v>
      </c>
      <c r="L318" s="162">
        <f>K318/F318</f>
        <v>0.22409638554216868</v>
      </c>
      <c r="M318" s="157" t="s">
        <v>540</v>
      </c>
      <c r="N318" s="163">
        <v>44792</v>
      </c>
      <c r="O318" s="1"/>
      <c r="R318" s="203"/>
    </row>
    <row r="319" spans="1:18" ht="12.75" customHeight="1">
      <c r="A319" s="185">
        <v>178</v>
      </c>
      <c r="B319" s="186">
        <v>44775</v>
      </c>
      <c r="C319" s="186"/>
      <c r="D319" s="187" t="s">
        <v>451</v>
      </c>
      <c r="E319" s="188" t="s">
        <v>570</v>
      </c>
      <c r="F319" s="158">
        <v>31.25</v>
      </c>
      <c r="G319" s="188"/>
      <c r="H319" s="188">
        <v>38.75</v>
      </c>
      <c r="I319" s="190">
        <v>38</v>
      </c>
      <c r="J319" s="160" t="s">
        <v>628</v>
      </c>
      <c r="K319" s="161">
        <f t="shared" ref="K319" si="171">H319-F319</f>
        <v>7.5</v>
      </c>
      <c r="L319" s="162">
        <f t="shared" ref="L319" si="172">K319/F319</f>
        <v>0.24</v>
      </c>
      <c r="M319" s="157" t="s">
        <v>540</v>
      </c>
      <c r="N319" s="163">
        <v>44844</v>
      </c>
      <c r="O319" s="41"/>
      <c r="R319" s="54"/>
    </row>
    <row r="320" spans="1:18" ht="12.75" customHeight="1">
      <c r="A320" s="221">
        <v>179</v>
      </c>
      <c r="B320" s="222">
        <v>44841</v>
      </c>
      <c r="C320" s="227"/>
      <c r="D320" s="227" t="s">
        <v>849</v>
      </c>
      <c r="E320" s="256" t="s">
        <v>570</v>
      </c>
      <c r="F320" s="224" t="s">
        <v>850</v>
      </c>
      <c r="G320" s="224"/>
      <c r="H320" s="224"/>
      <c r="I320" s="224">
        <v>840</v>
      </c>
      <c r="J320" s="224" t="s">
        <v>543</v>
      </c>
      <c r="K320" s="224"/>
      <c r="L320" s="224"/>
      <c r="M320" s="224"/>
      <c r="N320" s="224"/>
      <c r="O320" s="41"/>
      <c r="Q320" s="206"/>
      <c r="R320" s="54"/>
    </row>
    <row r="321" spans="1:18" ht="12.75" customHeight="1">
      <c r="A321" s="221">
        <v>180</v>
      </c>
      <c r="B321" s="222">
        <v>44844</v>
      </c>
      <c r="C321" s="227"/>
      <c r="D321" s="227" t="s">
        <v>406</v>
      </c>
      <c r="E321" s="256" t="s">
        <v>570</v>
      </c>
      <c r="F321" s="224" t="s">
        <v>852</v>
      </c>
      <c r="G321" s="224"/>
      <c r="H321" s="224"/>
      <c r="I321" s="224">
        <v>291</v>
      </c>
      <c r="J321" s="224" t="s">
        <v>543</v>
      </c>
      <c r="K321" s="224"/>
      <c r="L321" s="224"/>
      <c r="M321" s="224"/>
      <c r="N321" s="224"/>
      <c r="O321" s="41"/>
      <c r="Q321" s="206"/>
      <c r="R321" s="54"/>
    </row>
    <row r="322" spans="1:18" ht="12.75" customHeight="1">
      <c r="A322" s="221">
        <v>181</v>
      </c>
      <c r="B322" s="222">
        <v>44845</v>
      </c>
      <c r="C322" s="227"/>
      <c r="D322" s="227" t="s">
        <v>404</v>
      </c>
      <c r="E322" s="256" t="s">
        <v>570</v>
      </c>
      <c r="F322" s="224" t="s">
        <v>884</v>
      </c>
      <c r="G322" s="224"/>
      <c r="H322" s="224"/>
      <c r="I322" s="224">
        <v>765</v>
      </c>
      <c r="J322" s="224" t="s">
        <v>543</v>
      </c>
      <c r="K322" s="224"/>
      <c r="L322" s="224"/>
      <c r="M322" s="224"/>
      <c r="N322" s="224"/>
      <c r="O322" s="41"/>
      <c r="Q322" s="206"/>
      <c r="R322" s="54"/>
    </row>
    <row r="323" spans="1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B325" s="204" t="s">
        <v>763</v>
      </c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A329" s="205"/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A330" s="205"/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A331" s="53"/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</sheetData>
  <autoFilter ref="R1:R327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2022-12-26T17:38:31Z</dcterms:modified>
</cp:coreProperties>
</file>