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F&amp;O)'!$R$1:$R$366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54" i="7"/>
  <c r="M154" s="1"/>
  <c r="L71"/>
  <c r="K71"/>
  <c r="M71" s="1"/>
  <c r="L124"/>
  <c r="K124"/>
  <c r="L123"/>
  <c r="K123"/>
  <c r="M123" s="1"/>
  <c r="L122"/>
  <c r="K122"/>
  <c r="M122" s="1"/>
  <c r="K153"/>
  <c r="M153" s="1"/>
  <c r="K70"/>
  <c r="L70"/>
  <c r="L121"/>
  <c r="K121"/>
  <c r="L120"/>
  <c r="K120"/>
  <c r="L56"/>
  <c r="K56"/>
  <c r="L18"/>
  <c r="K18"/>
  <c r="L119"/>
  <c r="K119"/>
  <c r="L118"/>
  <c r="K118"/>
  <c r="L117"/>
  <c r="K117"/>
  <c r="L112"/>
  <c r="K112"/>
  <c r="L115"/>
  <c r="K115"/>
  <c r="L116"/>
  <c r="K116"/>
  <c r="L111"/>
  <c r="K111"/>
  <c r="L49"/>
  <c r="K49"/>
  <c r="L60"/>
  <c r="K60"/>
  <c r="L59"/>
  <c r="K59"/>
  <c r="L66"/>
  <c r="K66"/>
  <c r="L65"/>
  <c r="K65"/>
  <c r="L67"/>
  <c r="K67"/>
  <c r="L114"/>
  <c r="K114"/>
  <c r="L113"/>
  <c r="K113"/>
  <c r="L109"/>
  <c r="K109"/>
  <c r="L101"/>
  <c r="K101"/>
  <c r="L64"/>
  <c r="K64"/>
  <c r="L63"/>
  <c r="K63"/>
  <c r="L62"/>
  <c r="K62"/>
  <c r="M124" l="1"/>
  <c r="M120"/>
  <c r="M18"/>
  <c r="M70"/>
  <c r="M121"/>
  <c r="M56"/>
  <c r="M66"/>
  <c r="M116"/>
  <c r="M60"/>
  <c r="M65"/>
  <c r="M119"/>
  <c r="M118"/>
  <c r="M117"/>
  <c r="M111"/>
  <c r="M112"/>
  <c r="M115"/>
  <c r="M59"/>
  <c r="M49"/>
  <c r="M114"/>
  <c r="M67"/>
  <c r="M63"/>
  <c r="M101"/>
  <c r="M113"/>
  <c r="M109"/>
  <c r="M64"/>
  <c r="M62"/>
  <c r="L55"/>
  <c r="K55"/>
  <c r="L54"/>
  <c r="K54"/>
  <c r="L165"/>
  <c r="K165"/>
  <c r="K152"/>
  <c r="M152" s="1"/>
  <c r="K151"/>
  <c r="M151" s="1"/>
  <c r="K144"/>
  <c r="K143"/>
  <c r="L108"/>
  <c r="K108"/>
  <c r="L110"/>
  <c r="K110"/>
  <c r="L107"/>
  <c r="K107"/>
  <c r="L106"/>
  <c r="K106"/>
  <c r="K150"/>
  <c r="M150" s="1"/>
  <c r="K149"/>
  <c r="M149" s="1"/>
  <c r="L105"/>
  <c r="K105"/>
  <c r="L57"/>
  <c r="K57"/>
  <c r="L61"/>
  <c r="K61"/>
  <c r="L104"/>
  <c r="K104"/>
  <c r="L164"/>
  <c r="K164"/>
  <c r="L12"/>
  <c r="K12"/>
  <c r="K148"/>
  <c r="M148" s="1"/>
  <c r="L97"/>
  <c r="K97"/>
  <c r="L58"/>
  <c r="K58"/>
  <c r="L17"/>
  <c r="K17"/>
  <c r="K145"/>
  <c r="M145" s="1"/>
  <c r="L99"/>
  <c r="K99"/>
  <c r="L100"/>
  <c r="K100"/>
  <c r="L16"/>
  <c r="K16"/>
  <c r="L98"/>
  <c r="K98"/>
  <c r="L53"/>
  <c r="K53"/>
  <c r="L38"/>
  <c r="K38"/>
  <c r="K142"/>
  <c r="M142" s="1"/>
  <c r="L52"/>
  <c r="K52"/>
  <c r="L51"/>
  <c r="K51"/>
  <c r="L50"/>
  <c r="K50"/>
  <c r="L93"/>
  <c r="K93"/>
  <c r="L15"/>
  <c r="K15"/>
  <c r="L33"/>
  <c r="K33"/>
  <c r="K141"/>
  <c r="M141" s="1"/>
  <c r="L96"/>
  <c r="K96"/>
  <c r="L46"/>
  <c r="K46"/>
  <c r="L48"/>
  <c r="K48"/>
  <c r="L41"/>
  <c r="K41"/>
  <c r="M53" l="1"/>
  <c r="M99"/>
  <c r="M106"/>
  <c r="M55"/>
  <c r="M12"/>
  <c r="M107"/>
  <c r="M164"/>
  <c r="M110"/>
  <c r="M165"/>
  <c r="M54"/>
  <c r="M97"/>
  <c r="M108"/>
  <c r="M58"/>
  <c r="M61"/>
  <c r="M104"/>
  <c r="M105"/>
  <c r="M57"/>
  <c r="M17"/>
  <c r="M16"/>
  <c r="M100"/>
  <c r="M98"/>
  <c r="M38"/>
  <c r="M48"/>
  <c r="M52"/>
  <c r="M33"/>
  <c r="M96"/>
  <c r="M50"/>
  <c r="M51"/>
  <c r="M93"/>
  <c r="M15"/>
  <c r="M46"/>
  <c r="M41"/>
  <c r="K140"/>
  <c r="M140" s="1"/>
  <c r="L94"/>
  <c r="K94"/>
  <c r="L92"/>
  <c r="K92"/>
  <c r="L95"/>
  <c r="K95"/>
  <c r="L35"/>
  <c r="K35"/>
  <c r="L42"/>
  <c r="K42"/>
  <c r="K139"/>
  <c r="M139" s="1"/>
  <c r="L45"/>
  <c r="K45"/>
  <c r="L47"/>
  <c r="K47"/>
  <c r="K138"/>
  <c r="M138" s="1"/>
  <c r="L44"/>
  <c r="K44"/>
  <c r="L91"/>
  <c r="K91"/>
  <c r="L88"/>
  <c r="K88"/>
  <c r="L14"/>
  <c r="K14"/>
  <c r="L11"/>
  <c r="K11"/>
  <c r="L43"/>
  <c r="K43"/>
  <c r="L37"/>
  <c r="K37"/>
  <c r="L90"/>
  <c r="K90"/>
  <c r="M35" l="1"/>
  <c r="M45"/>
  <c r="M11"/>
  <c r="M42"/>
  <c r="M94"/>
  <c r="M47"/>
  <c r="M43"/>
  <c r="M92"/>
  <c r="M95"/>
  <c r="M37"/>
  <c r="M88"/>
  <c r="M91"/>
  <c r="M44"/>
  <c r="M14"/>
  <c r="M90"/>
  <c r="L89"/>
  <c r="K89"/>
  <c r="L87"/>
  <c r="K87"/>
  <c r="L40"/>
  <c r="K40"/>
  <c r="K132"/>
  <c r="M132" s="1"/>
  <c r="K134"/>
  <c r="M134" s="1"/>
  <c r="K137"/>
  <c r="M137" s="1"/>
  <c r="K136"/>
  <c r="M136" s="1"/>
  <c r="L39"/>
  <c r="K39"/>
  <c r="L85"/>
  <c r="K85"/>
  <c r="M83"/>
  <c r="L83"/>
  <c r="K83"/>
  <c r="M40" l="1"/>
  <c r="M89"/>
  <c r="M87"/>
  <c r="M85"/>
  <c r="M39"/>
  <c r="L34" l="1"/>
  <c r="K34"/>
  <c r="K135"/>
  <c r="M135" s="1"/>
  <c r="L36"/>
  <c r="K36"/>
  <c r="K341"/>
  <c r="L341" s="1"/>
  <c r="L86"/>
  <c r="K86"/>
  <c r="K133"/>
  <c r="M133" s="1"/>
  <c r="L32"/>
  <c r="K32"/>
  <c r="L31"/>
  <c r="K31"/>
  <c r="M36" l="1"/>
  <c r="M31"/>
  <c r="M34"/>
  <c r="M86"/>
  <c r="M32"/>
  <c r="L13"/>
  <c r="K13"/>
  <c r="M13" l="1"/>
  <c r="L10" l="1"/>
  <c r="K10"/>
  <c r="M10" l="1"/>
  <c r="K338" l="1"/>
  <c r="L338" s="1"/>
  <c r="M7" l="1"/>
  <c r="F326" l="1"/>
  <c r="K327"/>
  <c r="L327" s="1"/>
  <c r="K318"/>
  <c r="L318" s="1"/>
  <c r="K321"/>
  <c r="L321" s="1"/>
  <c r="K329" l="1"/>
  <c r="L329" s="1"/>
  <c r="F320"/>
  <c r="F319"/>
  <c r="F317"/>
  <c r="K317" s="1"/>
  <c r="L317" s="1"/>
  <c r="F297"/>
  <c r="F249"/>
  <c r="K328" l="1"/>
  <c r="L328" s="1"/>
  <c r="K326"/>
  <c r="L326" s="1"/>
  <c r="K332"/>
  <c r="L332" s="1"/>
  <c r="K333"/>
  <c r="L333" s="1"/>
  <c r="K325"/>
  <c r="L325" s="1"/>
  <c r="K335"/>
  <c r="L335" s="1"/>
  <c r="K331"/>
  <c r="L331" s="1"/>
  <c r="K324" l="1"/>
  <c r="L324" s="1"/>
  <c r="K313"/>
  <c r="L313" s="1"/>
  <c r="K315"/>
  <c r="L315" s="1"/>
  <c r="K312"/>
  <c r="L312" s="1"/>
  <c r="K314"/>
  <c r="L314" s="1"/>
  <c r="K243"/>
  <c r="L243" s="1"/>
  <c r="K296"/>
  <c r="L296" s="1"/>
  <c r="K310"/>
  <c r="L310" s="1"/>
  <c r="K311"/>
  <c r="L311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1"/>
  <c r="L301" s="1"/>
  <c r="K299"/>
  <c r="L299" s="1"/>
  <c r="K298"/>
  <c r="L298" s="1"/>
  <c r="K297"/>
  <c r="L297" s="1"/>
  <c r="K293"/>
  <c r="L293" s="1"/>
  <c r="K292"/>
  <c r="L292" s="1"/>
  <c r="K291"/>
  <c r="L291" s="1"/>
  <c r="K288"/>
  <c r="L288" s="1"/>
  <c r="K287"/>
  <c r="L287" s="1"/>
  <c r="K286"/>
  <c r="L286" s="1"/>
  <c r="K285"/>
  <c r="L285" s="1"/>
  <c r="K284"/>
  <c r="L284" s="1"/>
  <c r="K283"/>
  <c r="L283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69"/>
  <c r="L269" s="1"/>
  <c r="K267"/>
  <c r="L267" s="1"/>
  <c r="K265"/>
  <c r="L265" s="1"/>
  <c r="K264"/>
  <c r="L264" s="1"/>
  <c r="K263"/>
  <c r="L263" s="1"/>
  <c r="K261"/>
  <c r="L261" s="1"/>
  <c r="K260"/>
  <c r="L260" s="1"/>
  <c r="K259"/>
  <c r="L259" s="1"/>
  <c r="K258"/>
  <c r="K257"/>
  <c r="L257" s="1"/>
  <c r="K256"/>
  <c r="L256" s="1"/>
  <c r="K254"/>
  <c r="L254" s="1"/>
  <c r="K253"/>
  <c r="L253" s="1"/>
  <c r="K252"/>
  <c r="L252" s="1"/>
  <c r="K251"/>
  <c r="L251" s="1"/>
  <c r="K250"/>
  <c r="L250" s="1"/>
  <c r="K249"/>
  <c r="L249" s="1"/>
  <c r="H248"/>
  <c r="K248" s="1"/>
  <c r="L248" s="1"/>
  <c r="K245"/>
  <c r="L245" s="1"/>
  <c r="K244"/>
  <c r="L244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H214"/>
  <c r="K214" s="1"/>
  <c r="L214" s="1"/>
  <c r="F213"/>
  <c r="K213" s="1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D7" i="6"/>
  <c r="K6" i="4"/>
  <c r="K6" i="3"/>
  <c r="L6" i="2"/>
</calcChain>
</file>

<file path=xl/sharedStrings.xml><?xml version="1.0" encoding="utf-8"?>
<sst xmlns="http://schemas.openxmlformats.org/spreadsheetml/2006/main" count="7852" uniqueCount="3871">
  <si>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</si>
  <si>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</si>
  <si>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</si>
  <si>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</si>
  <si>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</si>
  <si>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</si>
  <si>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</si>
  <si>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</si>
  <si>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</si>
  <si>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</si>
  <si>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</si>
  <si>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</si>
  <si>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</si>
  <si>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</si>
  <si>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</si>
  <si>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</si>
  <si>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</si>
  <si>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</si>
  <si>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</si>
  <si>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</si>
  <si>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</si>
  <si>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</si>
  <si>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</si>
  <si>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</si>
  <si>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</si>
  <si>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</si>
  <si>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</si>
  <si>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</si>
  <si>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</si>
  <si>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</si>
  <si>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</si>
  <si>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</si>
  <si>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</si>
  <si>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</si>
  <si>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</si>
  <si>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</si>
  <si>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</si>
  <si>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</si>
  <si>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</si>
  <si>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</si>
  <si>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</si>
  <si>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</si>
  <si>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</si>
  <si>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</si>
  <si>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</si>
  <si>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</si>
  <si>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</si>
  <si>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</si>
  <si>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</si>
  <si>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</si>
  <si>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</si>
  <si>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</si>
  <si>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</si>
  <si>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</si>
  <si>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</si>
  <si>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</si>
  <si>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</si>
  <si>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</si>
  <si>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</si>
  <si>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</si>
  <si>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</si>
  <si>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</si>
  <si>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</si>
  <si>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</si>
  <si>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</si>
  <si>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</si>
  <si>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</si>
  <si>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</si>
  <si>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</si>
  <si>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</si>
  <si>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</si>
  <si>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</si>
  <si>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</si>
  <si>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</si>
  <si>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</si>
  <si>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</si>
  <si>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</si>
  <si>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</si>
  <si>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</si>
  <si>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</si>
  <si>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</si>
  <si>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</si>
  <si>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</si>
  <si>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</si>
  <si>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</si>
  <si>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</si>
  <si>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</si>
  <si>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</si>
  <si>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</si>
  <si>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</si>
  <si>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</si>
  <si>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</si>
  <si>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</si>
  <si>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</si>
  <si>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</si>
  <si>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</si>
  <si>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</si>
  <si>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</si>
  <si>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</si>
  <si>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</si>
  <si>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</si>
  <si>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</si>
  <si>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</si>
  <si>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</si>
  <si>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</si>
  <si>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</si>
  <si>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</si>
  <si>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</si>
  <si>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</si>
  <si>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</si>
  <si>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</si>
  <si>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</si>
  <si>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</si>
  <si>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</si>
  <si>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</si>
  <si>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</si>
  <si>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</si>
  <si>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</si>
  <si>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</si>
  <si>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</si>
  <si>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</si>
  <si>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</si>
  <si>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</si>
  <si>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</si>
  <si>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</si>
  <si>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</si>
  <si>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</si>
  <si>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</si>
  <si>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</si>
  <si>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</si>
  <si>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</si>
  <si>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</si>
  <si>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</si>
  <si>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</si>
  <si>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</si>
  <si>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</si>
  <si>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</si>
  <si>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</si>
  <si>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</si>
  <si>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</si>
  <si>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</si>
  <si>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</si>
  <si>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</si>
  <si>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</si>
  <si>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</si>
  <si>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</si>
  <si>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</si>
  <si>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</si>
  <si>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</si>
  <si>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</si>
  <si>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</si>
  <si>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</si>
  <si>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</si>
  <si>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</si>
  <si>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</si>
  <si>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</si>
  <si>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</si>
  <si>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</si>
  <si>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</si>
  <si>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</si>
  <si>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</si>
  <si>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</si>
  <si>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</si>
  <si>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</si>
  <si>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</si>
  <si>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</si>
  <si>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</si>
  <si>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</si>
  <si>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</si>
  <si>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</si>
  <si>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</si>
  <si>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</si>
  <si>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</si>
  <si>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</si>
  <si>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</si>
  <si>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</si>
  <si>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</si>
  <si>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</si>
  <si>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</si>
  <si>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</si>
  <si>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</si>
  <si>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</si>
  <si>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</si>
  <si>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</si>
  <si>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</si>
  <si>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</si>
  <si>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</si>
  <si>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</si>
  <si>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</si>
  <si>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</si>
  <si>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</si>
  <si>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</si>
  <si>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</si>
  <si>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</si>
  <si>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</si>
  <si>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</si>
  <si>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</si>
  <si>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</si>
  <si>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</si>
  <si>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</si>
  <si>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</si>
  <si>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</si>
  <si>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</si>
  <si>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</si>
  <si>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</si>
  <si>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</si>
  <si>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</si>
  <si>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</si>
  <si>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</si>
  <si>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</si>
  <si>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</si>
  <si>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</si>
  <si>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</si>
  <si>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</si>
  <si>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</si>
  <si>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</si>
  <si>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</si>
  <si>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</si>
  <si>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</si>
  <si>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</si>
  <si>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</si>
  <si>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</si>
  <si>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</si>
  <si>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</si>
  <si>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</si>
  <si>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</si>
  <si>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</si>
  <si>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</si>
  <si>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</si>
  <si>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</si>
  <si>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</si>
  <si>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</si>
  <si>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</si>
  <si>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</si>
  <si>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</si>
  <si>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</si>
  <si>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</si>
  <si>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</si>
  <si>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</si>
  <si>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</si>
  <si>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</si>
  <si>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</si>
  <si>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</si>
  <si>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</si>
  <si>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</si>
  <si>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</si>
  <si>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</si>
  <si>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</si>
  <si>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</si>
  <si>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</si>
  <si>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</si>
  <si>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</si>
  <si>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</si>
  <si>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</si>
  <si>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</si>
  <si>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</si>
  <si>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</si>
  <si>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</si>
  <si>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</si>
  <si>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</si>
  <si>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</si>
  <si>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</si>
  <si>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</si>
  <si>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</si>
  <si>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</si>
  <si>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</si>
  <si>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</si>
  <si>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</si>
  <si>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</si>
  <si>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</si>
  <si>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</si>
  <si>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</si>
  <si>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</si>
  <si>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</si>
  <si>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</si>
  <si>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</si>
  <si>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</si>
  <si>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</si>
  <si>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</si>
  <si>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</si>
  <si>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</si>
  <si>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</si>
  <si>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</si>
  <si>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</si>
  <si>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</si>
  <si>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</si>
  <si>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</si>
  <si>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</si>
  <si>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</si>
  <si>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</si>
  <si>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</si>
  <si>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</si>
  <si>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</si>
  <si>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</si>
  <si>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</si>
  <si>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</si>
  <si>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</si>
  <si>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</si>
  <si>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</si>
  <si>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</si>
  <si>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</si>
  <si>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</si>
  <si>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</si>
  <si>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</si>
  <si>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</si>
  <si>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</si>
  <si>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</si>
  <si>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</si>
  <si>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</si>
  <si>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</si>
  <si>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</si>
  <si>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</si>
  <si>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</si>
  <si>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</si>
  <si>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</si>
  <si>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</si>
  <si>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</si>
  <si>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</si>
  <si>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</si>
  <si>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</si>
  <si>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</si>
  <si>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</si>
  <si>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</si>
  <si>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</si>
  <si>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</si>
  <si>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</si>
  <si>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</si>
  <si>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</si>
  <si>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</si>
  <si>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</si>
  <si>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</si>
  <si>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</si>
  <si>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</si>
  <si>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</si>
  <si>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</si>
  <si>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</si>
  <si>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</si>
  <si>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</si>
  <si>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</si>
  <si>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</si>
  <si>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</si>
  <si>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</si>
  <si>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</si>
  <si>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</si>
  <si>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</si>
  <si>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</si>
  <si>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</si>
  <si>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</si>
  <si>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</si>
  <si>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</si>
  <si>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</si>
  <si>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</si>
  <si>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</si>
  <si>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</si>
  <si>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</si>
  <si>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</si>
  <si>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</si>
  <si>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</si>
  <si>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</si>
  <si>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</si>
  <si>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</si>
  <si>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</si>
  <si>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</si>
  <si>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</si>
  <si>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</si>
  <si>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</si>
  <si>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</si>
  <si>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</si>
  <si>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</si>
  <si>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</si>
  <si>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</si>
  <si>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</si>
  <si>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</si>
  <si>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</si>
  <si>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</si>
  <si>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</si>
  <si>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</si>
  <si>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</si>
  <si>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</si>
  <si>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</si>
  <si>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</si>
  <si>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</si>
  <si>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</si>
  <si>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</si>
  <si>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</si>
  <si>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</si>
  <si>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</si>
  <si>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</si>
  <si>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</si>
  <si>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</si>
  <si>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</si>
  <si>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</si>
  <si>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</si>
  <si>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</si>
  <si>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</si>
  <si>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</si>
  <si>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</si>
  <si>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</si>
  <si>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</si>
  <si>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</si>
  <si>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</si>
  <si>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</si>
  <si>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</si>
  <si>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</si>
  <si>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</si>
  <si>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</si>
  <si>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</si>
  <si>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</si>
  <si>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</si>
  <si>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</si>
  <si>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</si>
  <si>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</si>
  <si>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</si>
  <si>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</si>
  <si>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</si>
  <si>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</si>
  <si>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</si>
  <si>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</si>
  <si>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</si>
  <si>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</si>
  <si>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</si>
  <si>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</si>
  <si>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</si>
  <si>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</si>
  <si>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</si>
  <si>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</si>
  <si>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</si>
  <si>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</si>
  <si>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</si>
  <si>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</si>
  <si>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</si>
  <si>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</si>
  <si>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</si>
  <si>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</si>
  <si>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</si>
  <si>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</si>
  <si>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</si>
  <si>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</si>
  <si>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</si>
  <si>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</si>
  <si>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</si>
  <si>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</si>
  <si>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</si>
  <si>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</si>
  <si>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</si>
  <si>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</si>
  <si>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</si>
  <si>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</si>
  <si>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</si>
  <si>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</si>
  <si>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</si>
  <si>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</si>
  <si>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</si>
  <si>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</si>
  <si>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</si>
  <si>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</si>
  <si>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</si>
  <si>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</si>
  <si>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</si>
  <si>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</si>
  <si>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</si>
  <si>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</si>
  <si>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</si>
  <si>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</si>
  <si>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</si>
  <si>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</si>
  <si>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</si>
  <si>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</si>
  <si>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</si>
  <si>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</si>
  <si>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</si>
  <si>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</si>
  <si>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</si>
  <si>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</si>
  <si>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</si>
  <si>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</si>
  <si>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</si>
  <si>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</si>
  <si>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</si>
  <si>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</si>
  <si>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</si>
  <si>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</si>
  <si>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</si>
  <si>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</si>
  <si>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</si>
  <si>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</si>
  <si>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</si>
  <si>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</si>
  <si>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</si>
  <si>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</si>
  <si>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</si>
  <si>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</si>
  <si>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</si>
  <si>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</si>
  <si>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</si>
  <si>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</si>
  <si>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</si>
  <si>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</si>
  <si>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</si>
  <si>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</si>
  <si>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</si>
  <si>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</si>
  <si>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</si>
  <si>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</si>
  <si>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</si>
  <si>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</si>
  <si>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</si>
  <si>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</si>
  <si>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</si>
  <si>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</si>
  <si>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</si>
  <si>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</si>
  <si>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</si>
  <si>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</si>
  <si>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</si>
  <si>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</si>
  <si>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</si>
  <si>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</si>
  <si>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</si>
  <si>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</si>
  <si>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</si>
  <si>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</si>
  <si>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</si>
  <si>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</si>
  <si>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</si>
  <si>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</si>
  <si>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</si>
  <si>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</si>
  <si>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</si>
  <si>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</si>
  <si>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</si>
  <si>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</si>
  <si>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</si>
  <si>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</si>
  <si>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</si>
  <si>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</si>
  <si>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</si>
  <si>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</si>
  <si>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</si>
  <si>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</si>
  <si>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</si>
  <si>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</si>
  <si>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</si>
  <si>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</si>
  <si>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</si>
  <si>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</si>
  <si>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</si>
  <si>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</si>
  <si>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</si>
  <si>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</si>
  <si>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</si>
  <si>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</si>
  <si>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</si>
  <si>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</si>
  <si>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</si>
  <si>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</si>
  <si>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</si>
  <si>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</si>
  <si>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</si>
  <si>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</si>
  <si>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</si>
  <si>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</si>
  <si>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</si>
  <si>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</si>
  <si>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</si>
  <si>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</si>
  <si>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</si>
  <si>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</si>
  <si>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</si>
  <si>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</si>
  <si>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</si>
  <si>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</si>
  <si>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</si>
  <si>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</si>
  <si>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</si>
  <si>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</si>
  <si>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</si>
  <si>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</si>
  <si>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</si>
  <si>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</si>
  <si>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</si>
  <si>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</si>
  <si>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</si>
  <si>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</si>
  <si>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</si>
  <si>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</si>
  <si>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</si>
  <si>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</si>
  <si>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</si>
  <si>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</si>
  <si>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</si>
  <si>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</si>
  <si>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</si>
  <si>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</si>
  <si>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</si>
  <si>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</si>
  <si>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</si>
  <si>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</si>
  <si>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</si>
  <si>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</si>
  <si>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</si>
  <si>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</si>
  <si>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</si>
  <si>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</si>
  <si>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</si>
  <si>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</si>
  <si>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</si>
  <si>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</si>
  <si>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</si>
  <si>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</si>
  <si>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</si>
  <si>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</si>
  <si>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</si>
  <si>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</si>
  <si>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</si>
  <si>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</si>
  <si>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</si>
  <si>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</si>
  <si>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</si>
  <si>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</si>
  <si>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</si>
  <si>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</si>
  <si>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</si>
  <si>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</si>
  <si>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</si>
  <si>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</si>
  <si>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</si>
  <si>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</si>
  <si>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</si>
  <si>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</si>
  <si>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</si>
  <si>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</si>
  <si>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</si>
  <si>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</si>
  <si>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</si>
  <si>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</si>
  <si>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</si>
  <si>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</si>
  <si>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</si>
  <si>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</si>
  <si>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</si>
  <si>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</si>
  <si>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</si>
  <si>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</si>
  <si>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</si>
  <si>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</si>
  <si>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</si>
  <si>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</si>
  <si>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</si>
  <si>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</si>
  <si>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</si>
  <si>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</si>
  <si>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</si>
  <si>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</si>
  <si>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</si>
  <si>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</si>
  <si>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</si>
  <si>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</si>
  <si>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</si>
  <si>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</si>
  <si>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</si>
  <si>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</si>
  <si>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</si>
  <si>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</si>
  <si>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</si>
  <si>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</si>
  <si>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</si>
  <si>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</si>
  <si>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</si>
  <si>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</si>
  <si>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</si>
  <si>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</si>
  <si>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</si>
  <si>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</si>
  <si>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</si>
  <si>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</si>
  <si>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</si>
  <si>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</si>
  <si>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</si>
  <si>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</si>
  <si>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</si>
  <si>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</si>
  <si>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</si>
  <si>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</si>
  <si>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</si>
  <si>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</si>
  <si>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</si>
  <si>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</si>
  <si>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</si>
  <si>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</si>
  <si>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</si>
  <si>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</si>
  <si>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</si>
  <si>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</si>
  <si>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</si>
  <si>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</si>
  <si>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</si>
  <si>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</si>
  <si>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</si>
  <si>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</si>
  <si>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</si>
  <si>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</si>
  <si>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</si>
  <si>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</si>
  <si>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</si>
  <si>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</si>
  <si>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</si>
  <si>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</si>
  <si>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</si>
  <si>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</si>
  <si>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</si>
  <si>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</si>
  <si>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</si>
  <si>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</si>
  <si>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</si>
  <si>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</si>
  <si>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</si>
  <si>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</si>
  <si>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</si>
  <si>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</si>
  <si>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</si>
  <si>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</si>
  <si>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</si>
  <si>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</si>
  <si>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</si>
  <si>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</si>
  <si>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</si>
  <si>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</si>
  <si>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</si>
  <si>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</si>
  <si>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</si>
  <si>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</si>
  <si>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</si>
  <si>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</si>
  <si>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</si>
  <si>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</si>
  <si>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</si>
  <si>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</si>
  <si>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</si>
  <si>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</si>
  <si>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</si>
  <si>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</si>
  <si>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</si>
  <si>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</si>
  <si>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</si>
  <si>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</si>
  <si>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</si>
  <si>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</si>
  <si>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</si>
  <si>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</si>
  <si>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</si>
  <si>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</si>
  <si>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</si>
  <si>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</si>
  <si>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</si>
  <si>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</si>
  <si>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</si>
  <si>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</si>
  <si>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</si>
  <si>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</si>
  <si>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</si>
  <si>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</si>
  <si>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</si>
  <si>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</si>
  <si>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</si>
  <si>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</si>
  <si>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</si>
  <si>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</si>
  <si>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</si>
  <si>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</si>
  <si>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</si>
  <si>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</si>
  <si>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</si>
  <si>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</si>
  <si>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</si>
  <si>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</si>
  <si>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</si>
  <si>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</si>
  <si>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</si>
  <si>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</si>
  <si>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</si>
  <si>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</si>
  <si>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</si>
  <si>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</si>
  <si>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</si>
  <si>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</si>
  <si>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</si>
  <si>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</si>
  <si>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</si>
  <si>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</si>
  <si>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</si>
  <si>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</si>
  <si>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</si>
  <si>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</si>
  <si>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</si>
  <si>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</si>
  <si>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</si>
  <si>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</si>
  <si>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</si>
  <si>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</si>
  <si>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</si>
  <si>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</si>
  <si>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</si>
  <si>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</si>
  <si>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</si>
  <si>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</si>
  <si>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</si>
  <si>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</si>
  <si>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</si>
  <si>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</si>
  <si>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</si>
  <si>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</si>
  <si>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</si>
  <si>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</si>
  <si>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</si>
  <si>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</si>
  <si>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</si>
  <si>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</si>
  <si>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</si>
  <si>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</si>
  <si>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</si>
  <si>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</si>
  <si>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</si>
  <si>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</si>
  <si>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</si>
  <si>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</si>
  <si>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</si>
  <si>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</si>
  <si>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</si>
  <si>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</si>
  <si>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</si>
  <si>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</si>
  <si>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</si>
  <si>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</si>
  <si>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</si>
  <si>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</si>
  <si>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</si>
  <si>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</si>
  <si>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</si>
  <si>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</si>
  <si>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</si>
  <si>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</si>
  <si>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</si>
  <si>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</si>
  <si>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</si>
  <si>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</si>
  <si>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</si>
  <si>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</si>
  <si>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</si>
  <si>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</si>
  <si>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</si>
  <si>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</si>
  <si>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</si>
  <si>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</si>
  <si>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</si>
  <si>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</si>
  <si>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</si>
  <si>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</si>
  <si>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</si>
  <si>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</si>
  <si>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</si>
  <si>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</si>
  <si>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</si>
  <si>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</si>
  <si>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</si>
  <si>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</si>
  <si>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</si>
  <si>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</si>
  <si>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</si>
  <si>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</si>
  <si>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</si>
  <si>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</si>
  <si>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</si>
  <si>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</si>
  <si>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</si>
  <si>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</si>
  <si>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</si>
  <si>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</si>
  <si>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</si>
  <si>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</si>
  <si>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</si>
  <si>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</si>
  <si>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</si>
  <si>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</si>
  <si>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</si>
  <si>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</si>
  <si>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</si>
  <si>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</si>
  <si>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</si>
  <si>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</si>
  <si>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</si>
  <si>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</si>
  <si>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</si>
  <si>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</si>
  <si>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</si>
  <si>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</si>
  <si>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</si>
  <si>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</si>
  <si>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</si>
  <si>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</si>
  <si>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</si>
  <si>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</si>
  <si>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</si>
  <si>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</si>
  <si>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</si>
  <si>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</si>
  <si>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</si>
  <si>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</si>
  <si>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</si>
  <si>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</si>
  <si>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</si>
  <si>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</si>
  <si>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</si>
  <si>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</si>
  <si>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</si>
  <si>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</si>
  <si>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</si>
  <si>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</si>
  <si>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</si>
  <si>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</si>
  <si>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</si>
  <si>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</si>
  <si>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</si>
  <si>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</si>
  <si>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</si>
  <si>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</si>
  <si>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</si>
  <si>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</si>
  <si>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</si>
  <si>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</si>
  <si>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</si>
  <si>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</si>
  <si>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</si>
  <si>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</si>
  <si>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</si>
  <si>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</si>
  <si>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</si>
  <si>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</si>
  <si>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</si>
  <si>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</si>
  <si>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</si>
  <si>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</si>
  <si>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</si>
  <si>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</si>
  <si>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</si>
  <si>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</si>
  <si>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</si>
  <si>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</si>
  <si>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</si>
  <si>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</si>
  <si>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</si>
  <si>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</si>
  <si>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</si>
  <si>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</si>
  <si>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</si>
  <si>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</si>
  <si>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</si>
  <si>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</si>
  <si>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</si>
  <si>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</si>
  <si>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</si>
  <si>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</si>
  <si>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</si>
  <si>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</si>
  <si>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</si>
  <si>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</si>
  <si>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</si>
  <si>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</si>
  <si>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</si>
  <si>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</si>
  <si>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</si>
  <si>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</si>
  <si>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</si>
  <si>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</si>
  <si>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</si>
  <si>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</si>
  <si>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</si>
  <si>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</si>
  <si>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</si>
  <si>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</si>
  <si>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</si>
  <si>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</si>
  <si>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</si>
  <si>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</si>
  <si>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</si>
  <si>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</si>
  <si>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</si>
  <si>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</si>
  <si>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</si>
  <si>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</si>
  <si>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</si>
  <si>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</si>
  <si>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</si>
  <si>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</si>
  <si>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</si>
  <si>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</si>
  <si>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</si>
  <si>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</si>
  <si>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</si>
  <si>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</si>
  <si>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</si>
  <si>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</si>
  <si>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</si>
  <si>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</si>
  <si>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</si>
  <si>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</si>
  <si>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</si>
  <si>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</si>
  <si>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</si>
  <si>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</si>
  <si>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</si>
  <si>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</si>
  <si>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</si>
  <si>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</si>
  <si>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</si>
  <si>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</si>
  <si>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</si>
  <si>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</si>
  <si>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</si>
  <si>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</si>
  <si>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</si>
  <si>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</si>
  <si>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</si>
  <si>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</si>
  <si>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</si>
  <si>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</si>
  <si>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</si>
  <si>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</si>
  <si>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</si>
  <si>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</si>
  <si>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</si>
  <si>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</si>
  <si>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</si>
  <si>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</si>
  <si>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</si>
  <si>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</si>
  <si>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</si>
  <si>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</si>
  <si>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</si>
  <si>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</si>
  <si>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</si>
  <si>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</si>
  <si>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</si>
  <si>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</si>
  <si>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</si>
  <si>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</si>
  <si>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</si>
  <si>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</si>
  <si>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</si>
  <si>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</si>
  <si>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</si>
  <si>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</si>
  <si>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</si>
  <si>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</si>
  <si>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</si>
  <si>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</si>
  <si>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</si>
  <si>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</si>
  <si>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</si>
  <si>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</si>
  <si>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</si>
  <si>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</si>
  <si>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</si>
  <si>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</si>
  <si>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</si>
  <si>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</si>
  <si>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</si>
  <si>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</si>
  <si>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</si>
  <si>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</si>
  <si>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</si>
  <si>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</si>
  <si>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</si>
  <si>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</si>
  <si>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</si>
  <si>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</si>
  <si>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</si>
  <si>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</si>
  <si>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</si>
  <si>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</si>
  <si>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</si>
  <si>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</si>
  <si>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</si>
  <si>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</si>
  <si>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</si>
  <si>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</si>
  <si>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</si>
  <si>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</si>
  <si>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</si>
  <si>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</si>
  <si>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</si>
  <si>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</si>
  <si>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</si>
  <si>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</si>
  <si>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</si>
  <si>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</si>
  <si>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</si>
  <si>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</si>
  <si>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</si>
  <si>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</si>
  <si>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</si>
  <si>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</si>
  <si>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</si>
  <si>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</si>
  <si>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</si>
  <si>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</si>
  <si>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</si>
  <si>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</si>
  <si>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</si>
  <si>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</si>
  <si>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</si>
  <si>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</si>
  <si>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</si>
  <si>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</si>
  <si>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</si>
  <si>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</si>
  <si>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</si>
  <si>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</si>
  <si>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</si>
  <si>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</si>
  <si>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</si>
  <si>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</si>
  <si>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</si>
  <si>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</si>
  <si>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</si>
  <si>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</si>
  <si>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</si>
  <si>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</si>
  <si>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</si>
  <si>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</si>
  <si>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</si>
  <si>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</si>
  <si>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</si>
  <si>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</si>
  <si>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</si>
  <si>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</si>
  <si>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</si>
  <si>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</si>
  <si>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</si>
  <si>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</si>
  <si>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</si>
  <si>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</si>
  <si>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</si>
  <si>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</si>
  <si>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</si>
  <si>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</si>
  <si>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</si>
  <si>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</si>
  <si>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</si>
  <si>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</si>
  <si>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</si>
  <si>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</si>
  <si>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</si>
  <si>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</si>
  <si>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</si>
  <si>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</si>
  <si>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</si>
  <si>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</si>
  <si>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</si>
  <si>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</si>
  <si>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</si>
  <si>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</si>
  <si>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</si>
  <si>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</si>
  <si>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</si>
  <si>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</si>
  <si>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</si>
  <si>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</si>
  <si>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</si>
  <si>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</si>
  <si>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</si>
  <si>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</si>
  <si>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</si>
  <si>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</si>
  <si>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</si>
  <si>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</si>
  <si>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</si>
  <si>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</si>
  <si>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</si>
  <si>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</si>
  <si>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</si>
  <si>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</si>
  <si>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</si>
  <si>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</si>
  <si>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</si>
  <si>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</si>
  <si>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</si>
  <si>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</si>
  <si>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</si>
  <si>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</si>
  <si>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</si>
  <si>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</si>
  <si>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</si>
  <si>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</si>
  <si>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</si>
  <si>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</si>
  <si>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</si>
  <si>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</si>
  <si>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</si>
  <si>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</si>
  <si>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</si>
  <si>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</si>
  <si>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</si>
  <si>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</si>
  <si>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</si>
  <si>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</si>
  <si>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</si>
  <si>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</si>
  <si>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</si>
  <si>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</si>
  <si>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</si>
  <si>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</si>
  <si>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</si>
  <si>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</si>
  <si>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</si>
  <si>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</si>
  <si>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</si>
  <si>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</si>
  <si>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</si>
  <si>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</si>
  <si>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</si>
  <si>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</si>
  <si>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</si>
  <si>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</si>
  <si>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</si>
  <si>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</si>
  <si>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</si>
  <si>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</si>
  <si>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</si>
  <si>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</si>
  <si>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</si>
  <si>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</si>
  <si>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</si>
  <si>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</si>
  <si>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</si>
  <si>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</si>
  <si>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</si>
  <si>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</si>
  <si>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</si>
  <si>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</si>
  <si>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</si>
  <si>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</si>
  <si>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</si>
  <si>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</si>
  <si>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</si>
  <si>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</si>
  <si>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</si>
  <si>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</si>
  <si>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</si>
  <si>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</si>
  <si>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</si>
  <si>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</si>
  <si>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</si>
  <si>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</si>
  <si>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</si>
  <si>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</si>
  <si>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</si>
  <si>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</si>
  <si>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</si>
  <si>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</si>
  <si>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</si>
  <si>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</si>
  <si>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</si>
  <si>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</si>
  <si>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</si>
  <si>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</si>
  <si>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</si>
  <si>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</si>
  <si>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</si>
  <si>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</si>
  <si>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</si>
  <si>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</si>
  <si>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</si>
  <si>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</si>
  <si>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</si>
  <si>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</si>
  <si>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</si>
  <si>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</si>
  <si>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</si>
  <si>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</si>
  <si>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</si>
  <si>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</si>
  <si>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</si>
  <si>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</si>
  <si>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</si>
  <si>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</si>
  <si>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</si>
  <si>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</si>
  <si>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</si>
  <si>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</si>
  <si>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</si>
  <si>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</si>
  <si>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</si>
  <si>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</si>
  <si>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</si>
  <si>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</si>
  <si>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</si>
  <si>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</si>
  <si>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</si>
  <si>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</si>
  <si>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</si>
  <si>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</si>
  <si>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</si>
  <si>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</si>
  <si>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</si>
  <si>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</si>
  <si>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</si>
  <si>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</si>
  <si>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</si>
  <si>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</si>
  <si>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</si>
  <si>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</si>
  <si>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</si>
  <si>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</si>
  <si>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</si>
  <si>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</si>
  <si>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</si>
  <si>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</si>
  <si>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</si>
  <si>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</si>
  <si>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</si>
  <si>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</si>
  <si>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</si>
  <si>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</si>
  <si>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</si>
  <si>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</si>
  <si>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</si>
  <si>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</si>
  <si>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</si>
  <si>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</si>
  <si>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</si>
  <si>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</si>
  <si>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</si>
  <si>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</si>
  <si>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</si>
  <si>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</si>
  <si>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</si>
  <si>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</si>
  <si>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</si>
  <si>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</si>
  <si>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</si>
  <si>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</si>
  <si>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</si>
  <si>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</si>
  <si>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</si>
  <si>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</si>
  <si>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</si>
  <si>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</si>
  <si>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</si>
  <si>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</si>
  <si>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</si>
  <si>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</si>
  <si>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</si>
  <si>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</si>
  <si>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</si>
  <si>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</si>
  <si>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</si>
  <si>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</si>
  <si>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</si>
  <si>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</si>
  <si>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</si>
  <si>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</si>
  <si>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</si>
  <si>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</si>
  <si>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</si>
  <si>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</si>
  <si>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</si>
  <si>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</si>
  <si>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</si>
  <si>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</si>
  <si>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</si>
  <si>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</si>
  <si>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</si>
  <si>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</si>
  <si>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</si>
  <si>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</si>
  <si>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</si>
  <si>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</si>
  <si>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</si>
  <si>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</si>
  <si>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</si>
  <si>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</si>
  <si>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</si>
  <si>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</si>
  <si>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</si>
  <si>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</si>
  <si>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</si>
  <si>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</si>
  <si>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</si>
  <si>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</si>
  <si>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</si>
  <si>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</si>
  <si>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</si>
  <si>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</si>
  <si>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</si>
  <si>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</si>
  <si>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</si>
  <si>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</si>
  <si>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</si>
  <si>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</si>
  <si>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</si>
  <si>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</si>
  <si>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</si>
  <si>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</si>
  <si>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</si>
  <si>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</si>
  <si>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</si>
  <si>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</si>
  <si>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</si>
  <si>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</si>
  <si>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</si>
  <si>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</si>
  <si>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</si>
  <si>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</si>
  <si>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</si>
  <si>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</si>
  <si>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</si>
  <si>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</si>
  <si>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</si>
  <si>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</si>
  <si>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</si>
  <si>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</si>
  <si>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</si>
  <si>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</si>
  <si>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</si>
  <si>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</si>
  <si>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</si>
  <si>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</si>
  <si>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</si>
  <si>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</si>
  <si>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</si>
  <si>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</si>
  <si>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</si>
  <si>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</si>
  <si>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</si>
  <si>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</si>
  <si>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</si>
  <si>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</si>
  <si>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</si>
  <si>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</si>
  <si>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</si>
  <si>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</si>
  <si>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</si>
  <si>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</si>
  <si>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</si>
  <si>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</si>
  <si>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</si>
  <si>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</si>
  <si>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</si>
  <si>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</si>
  <si>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</si>
  <si>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</si>
  <si>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</si>
  <si>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</si>
  <si>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</si>
  <si>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</si>
  <si>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</si>
  <si>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</si>
  <si>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</si>
  <si>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</si>
  <si>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</si>
  <si>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</si>
  <si>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</si>
  <si>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</si>
  <si>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</si>
  <si>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</si>
  <si>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</si>
  <si>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</si>
  <si>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</si>
  <si>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</si>
  <si>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</si>
  <si>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</si>
  <si>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</si>
  <si>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</si>
  <si>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</si>
  <si>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</si>
  <si>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</si>
  <si>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</si>
  <si>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</si>
  <si>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</si>
  <si>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</si>
  <si>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</si>
  <si>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</si>
  <si>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</si>
  <si>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</si>
  <si>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</si>
  <si>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</si>
  <si>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</si>
  <si>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</si>
  <si>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</si>
  <si>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</si>
  <si>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</si>
  <si>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</si>
  <si>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</si>
  <si>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</si>
  <si>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</si>
  <si>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</si>
  <si>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</si>
  <si>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</si>
  <si>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</si>
  <si>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</si>
  <si>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</si>
  <si>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</si>
  <si>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</si>
  <si>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</si>
  <si>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</si>
  <si>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</si>
  <si>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</si>
  <si>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</si>
  <si>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</si>
  <si>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</si>
  <si>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</si>
  <si>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</si>
  <si>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</si>
  <si>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</si>
  <si>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</si>
  <si>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</si>
  <si>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</si>
  <si>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</si>
  <si>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</si>
  <si>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</si>
  <si>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</si>
  <si>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</si>
  <si>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</si>
  <si>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</si>
  <si>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</si>
  <si>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</si>
  <si>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</si>
  <si>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</si>
  <si>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</si>
  <si>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</si>
  <si>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</si>
  <si>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</si>
  <si>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</si>
  <si>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</si>
  <si>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</si>
  <si>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</si>
  <si>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</si>
  <si>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</si>
  <si>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</si>
  <si>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</si>
  <si>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</si>
  <si>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</si>
  <si>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</si>
  <si>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</si>
  <si>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</si>
  <si>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</si>
  <si>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</si>
  <si>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</si>
  <si>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</si>
  <si>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</si>
  <si>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</si>
  <si>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</si>
  <si>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</si>
  <si>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</si>
  <si>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</si>
  <si>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</si>
  <si>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</si>
  <si>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</si>
  <si>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</si>
  <si>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</si>
  <si>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</si>
  <si>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</si>
  <si>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</si>
  <si>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</si>
  <si>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</si>
  <si>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</si>
  <si>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</si>
  <si>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</si>
  <si>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</si>
  <si>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</si>
  <si>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</si>
  <si>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</si>
  <si>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</si>
  <si>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</si>
  <si>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</si>
  <si>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</si>
  <si>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</si>
  <si>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</si>
  <si>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</si>
  <si>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</si>
  <si>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</si>
  <si>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</si>
  <si>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</si>
  <si>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</si>
  <si>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</si>
  <si>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</si>
  <si>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</si>
  <si>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</si>
  <si>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</si>
  <si>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</si>
  <si>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</si>
  <si>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</si>
  <si>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</si>
  <si>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</si>
  <si>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</si>
  <si>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</si>
  <si>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</si>
  <si>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</si>
  <si>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</si>
  <si>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</si>
  <si>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</si>
  <si>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</si>
  <si>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</si>
  <si>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</si>
  <si>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</si>
  <si>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</si>
  <si>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</si>
  <si>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</si>
  <si>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</si>
  <si>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</si>
  <si>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</si>
  <si>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</si>
  <si>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</si>
  <si>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</si>
  <si>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</si>
  <si>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</si>
  <si>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</si>
  <si>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</si>
  <si>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</si>
  <si>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</si>
  <si>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</si>
  <si>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</si>
  <si>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</si>
  <si>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</si>
  <si>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</si>
  <si>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</si>
  <si>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</si>
  <si>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</si>
  <si>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</si>
  <si>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</si>
  <si>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</si>
  <si>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</si>
  <si>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</si>
  <si>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</si>
  <si>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</si>
  <si>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</si>
  <si>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</si>
  <si>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</si>
  <si>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</si>
  <si>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</si>
  <si>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</si>
  <si>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</si>
  <si>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</si>
  <si>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</si>
  <si>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</si>
  <si>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</si>
  <si>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</si>
  <si>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</si>
  <si>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</si>
  <si>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</si>
  <si>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</si>
  <si>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</si>
  <si>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</si>
  <si>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</si>
  <si>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</si>
  <si>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</si>
  <si>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</si>
  <si>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</si>
  <si>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</si>
  <si>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</si>
  <si>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</si>
  <si>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</si>
  <si>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</si>
  <si>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</si>
  <si>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</si>
  <si>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</si>
  <si>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</si>
  <si>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</si>
  <si>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</si>
  <si>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</si>
  <si>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</si>
  <si>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</si>
  <si>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</si>
  <si>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</si>
  <si>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</si>
  <si>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</si>
  <si>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</si>
  <si>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</si>
  <si>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</si>
  <si>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</si>
  <si>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</si>
  <si>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</si>
  <si>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</si>
  <si>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</si>
  <si>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</si>
  <si>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</si>
  <si>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</si>
  <si>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</si>
  <si>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</si>
  <si>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</si>
  <si>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</si>
  <si>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</si>
  <si>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</si>
  <si>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</si>
  <si>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</si>
  <si>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</si>
  <si>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</si>
  <si>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</si>
  <si>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</si>
  <si>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</si>
  <si>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</si>
  <si>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</si>
  <si>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</si>
  <si>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</si>
  <si>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</si>
  <si>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</si>
  <si>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</si>
  <si>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</si>
  <si>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</si>
  <si>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</si>
  <si>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</si>
  <si>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</si>
  <si>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</si>
  <si>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</si>
  <si>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</si>
  <si>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</si>
  <si>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</si>
  <si>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</si>
  <si>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</si>
  <si>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</si>
  <si>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</si>
  <si>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</si>
  <si>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</si>
  <si>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</si>
  <si>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</si>
  <si>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</si>
  <si>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</si>
  <si>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</si>
  <si>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</si>
  <si>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</si>
  <si>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</si>
  <si>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</si>
  <si>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</si>
  <si>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</si>
  <si>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</si>
  <si>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</si>
  <si>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</si>
  <si>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</si>
  <si>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</si>
  <si>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</si>
  <si>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</si>
  <si>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</si>
  <si>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</si>
  <si>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</si>
  <si>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</si>
  <si>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</si>
  <si>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</si>
  <si>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</si>
  <si>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</si>
  <si>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</si>
  <si>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</si>
  <si>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</si>
  <si>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</si>
  <si>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</si>
  <si>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</si>
  <si>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</si>
  <si>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</si>
  <si>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</si>
  <si>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</si>
  <si>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</si>
  <si>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</si>
  <si>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</si>
  <si>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</si>
  <si>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</si>
  <si>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</si>
  <si>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</si>
  <si>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</si>
  <si>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</si>
  <si>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</si>
  <si>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</si>
  <si>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</si>
  <si>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</si>
  <si>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</si>
  <si>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</si>
  <si>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</si>
  <si>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</si>
  <si>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</si>
  <si>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</si>
  <si>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</si>
  <si>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</si>
  <si>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</si>
  <si>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</si>
  <si>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</si>
  <si>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</si>
  <si>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</si>
  <si>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</si>
  <si>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</si>
  <si>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</si>
  <si>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</si>
  <si>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</si>
  <si>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</si>
  <si>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</si>
  <si>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</si>
  <si>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</si>
  <si>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</si>
  <si>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</si>
  <si>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</si>
  <si>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</si>
  <si>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</si>
  <si>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</si>
  <si>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</si>
  <si>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</si>
  <si>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</si>
  <si>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</si>
  <si>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</si>
  <si>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</si>
  <si>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</si>
  <si>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</si>
  <si>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</si>
  <si>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</si>
  <si>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</si>
  <si>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</si>
  <si>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</si>
  <si>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</si>
  <si>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</si>
  <si>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</si>
  <si>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</si>
  <si>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</si>
  <si>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</si>
  <si>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</si>
  <si>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</si>
  <si>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</si>
  <si>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</si>
  <si>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</si>
  <si>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</si>
  <si>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</si>
  <si>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</si>
  <si>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</si>
  <si>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</si>
  <si>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</si>
  <si>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</si>
  <si>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</si>
  <si>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</si>
  <si>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</si>
  <si>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</si>
  <si>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</si>
  <si>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</si>
  <si>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</si>
  <si>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</si>
  <si>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</si>
  <si>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</si>
  <si>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</si>
  <si>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</si>
  <si>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</si>
  <si>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</si>
  <si>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</si>
  <si>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</si>
  <si>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</si>
  <si>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</si>
  <si>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</si>
  <si>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</si>
  <si>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</si>
  <si>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</si>
  <si>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</si>
  <si>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</si>
  <si>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</si>
  <si>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</si>
  <si>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</si>
  <si>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</si>
  <si>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</si>
  <si>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</si>
  <si>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</si>
  <si>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</si>
  <si>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</si>
  <si>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</si>
  <si>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</si>
  <si>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</si>
  <si>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</si>
  <si>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</si>
  <si>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</si>
  <si>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</si>
  <si>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</si>
  <si>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</si>
  <si>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</si>
  <si>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</si>
  <si>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</si>
  <si>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</si>
  <si>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</si>
  <si>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</si>
  <si>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</si>
  <si>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</si>
  <si>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</si>
  <si>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</si>
  <si>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</si>
  <si>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</si>
  <si>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</si>
  <si>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</si>
  <si>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</si>
  <si>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</si>
  <si>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</si>
  <si>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</si>
  <si>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</si>
  <si>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</si>
  <si>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</si>
  <si>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</si>
  <si>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</si>
  <si>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</si>
  <si>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</si>
  <si>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</si>
  <si>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</si>
  <si>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</si>
  <si>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</si>
  <si>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</si>
  <si>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</si>
  <si>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</si>
  <si>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</si>
  <si>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</si>
  <si>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</si>
  <si>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</si>
  <si>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</si>
  <si>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</si>
  <si>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</si>
  <si>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</si>
  <si>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</si>
  <si>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</si>
  <si>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</si>
  <si>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</si>
  <si>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</si>
  <si>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</si>
  <si>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</si>
  <si>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</si>
  <si>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</si>
  <si>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</si>
  <si>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</si>
  <si>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</si>
  <si>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</si>
  <si>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</si>
  <si>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</si>
  <si>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</si>
  <si>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</si>
  <si>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</si>
  <si>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</si>
  <si>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</si>
  <si>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</si>
  <si>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</si>
  <si>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</si>
  <si>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</si>
  <si>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</si>
  <si>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</si>
  <si>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</si>
  <si>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</si>
  <si>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</si>
  <si>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</si>
  <si>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</si>
  <si>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</si>
  <si>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</si>
  <si>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</si>
  <si>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</si>
  <si>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</si>
  <si>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</si>
  <si>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</si>
  <si>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</si>
  <si>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</si>
  <si>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</si>
  <si>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</si>
  <si>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</si>
  <si>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</si>
  <si>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</si>
  <si>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</si>
  <si>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</si>
  <si>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</si>
  <si>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</si>
  <si>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</si>
  <si>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</si>
  <si>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</si>
  <si>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</si>
  <si>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</si>
  <si>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</si>
  <si>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</si>
  <si>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</si>
  <si>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</si>
  <si>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</si>
  <si>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</si>
  <si>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</si>
  <si>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</si>
  <si>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</si>
  <si>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</si>
  <si>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</si>
  <si>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</si>
  <si>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</si>
  <si>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</si>
  <si>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</si>
  <si>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</si>
  <si>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</si>
  <si>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</si>
  <si>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</si>
  <si>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</si>
  <si>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</si>
  <si>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</si>
  <si>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</si>
  <si>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</si>
  <si>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</si>
  <si>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</si>
  <si>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</si>
  <si>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</si>
  <si>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</si>
  <si>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</si>
  <si>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</si>
  <si>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</si>
  <si>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</si>
  <si>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</si>
  <si>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</si>
  <si>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</si>
  <si>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</si>
  <si>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</si>
  <si>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</si>
  <si>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</si>
  <si>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</si>
  <si>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</si>
  <si>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</si>
  <si>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</si>
  <si>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</si>
  <si>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</si>
  <si>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</si>
  <si>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</si>
  <si>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</si>
  <si>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</si>
  <si>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</si>
  <si>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</si>
  <si>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</si>
  <si>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</si>
  <si>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</si>
  <si>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</si>
  <si>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</si>
  <si>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</si>
  <si>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</si>
  <si>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</si>
  <si>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</si>
  <si>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</si>
  <si>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</si>
  <si>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</si>
  <si>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</si>
  <si>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</si>
  <si>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</si>
  <si>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</si>
  <si>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</si>
  <si>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</si>
  <si>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</si>
  <si>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</si>
  <si>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</si>
  <si>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</si>
  <si>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</si>
  <si>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</si>
  <si>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</si>
  <si>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</si>
  <si>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</si>
  <si>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</si>
  <si>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</si>
  <si>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</si>
  <si>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</si>
  <si>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</si>
  <si>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</si>
  <si>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</si>
  <si>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</si>
  <si>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</si>
  <si>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</si>
  <si>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</si>
  <si>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</si>
  <si>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</si>
  <si>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</si>
  <si>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</si>
  <si>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</si>
  <si>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</si>
  <si>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</si>
  <si>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</si>
  <si>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</si>
  <si>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</si>
  <si>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</si>
  <si>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</si>
  <si>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</si>
  <si>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</si>
  <si>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</si>
  <si>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</si>
  <si>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</si>
  <si>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</si>
  <si>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</si>
  <si>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</si>
  <si>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</si>
  <si>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</si>
  <si>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</si>
  <si>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</si>
  <si>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</si>
  <si>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</si>
  <si>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</si>
  <si>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</si>
  <si>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</si>
  <si>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</si>
  <si>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</si>
  <si>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</si>
  <si>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</si>
  <si>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</si>
  <si>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</si>
  <si>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</si>
  <si>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</si>
  <si>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</si>
  <si>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</si>
  <si>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</si>
  <si>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</si>
  <si>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</si>
  <si>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</si>
  <si>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</si>
  <si>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</si>
  <si>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</si>
  <si>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</si>
  <si>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</si>
  <si>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</si>
  <si>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</si>
  <si>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</si>
  <si>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</si>
  <si>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</si>
  <si>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</si>
  <si>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</si>
  <si>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</si>
  <si>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</si>
  <si>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</si>
  <si>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</si>
  <si>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</si>
  <si>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</si>
  <si>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</si>
  <si>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</si>
  <si>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</si>
  <si>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</si>
  <si>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</si>
  <si>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</si>
  <si>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</si>
  <si>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</si>
  <si>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</si>
  <si>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</si>
  <si>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</si>
  <si>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</si>
  <si>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</si>
  <si>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</si>
  <si>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</si>
  <si>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</si>
  <si>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</si>
  <si>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</si>
  <si>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</si>
  <si>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</si>
  <si>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</si>
  <si>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</si>
  <si>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</si>
  <si>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</si>
  <si>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</si>
  <si>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</si>
  <si>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</si>
  <si>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</si>
  <si>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</si>
  <si>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</si>
  <si>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</si>
  <si>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</si>
  <si>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</si>
  <si>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</si>
  <si>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</si>
  <si>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</si>
  <si>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</si>
  <si>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</si>
  <si>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</si>
  <si>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</si>
  <si>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</si>
  <si>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</si>
  <si>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</si>
  <si>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</si>
  <si>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</si>
  <si>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</si>
  <si>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</si>
  <si>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</si>
  <si>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</si>
  <si>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</si>
  <si>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</si>
  <si>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</si>
  <si>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</si>
  <si>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</si>
  <si>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</si>
  <si>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</si>
  <si>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</si>
  <si>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</si>
  <si>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</si>
  <si>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</si>
  <si>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</si>
  <si>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</si>
  <si>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</si>
  <si>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</si>
  <si>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</si>
  <si>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</si>
  <si>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</si>
  <si>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</si>
  <si>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</si>
  <si>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</si>
  <si>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</si>
  <si>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</si>
  <si>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</si>
  <si>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</si>
  <si>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</si>
  <si>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</si>
  <si>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</si>
  <si>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</si>
  <si>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</si>
  <si>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</si>
  <si>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</si>
  <si>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</si>
  <si>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</si>
  <si>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</si>
  <si>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</si>
  <si>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</si>
  <si>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</si>
  <si>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</si>
  <si>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</si>
  <si>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</si>
  <si>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</si>
  <si>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</si>
  <si>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</si>
  <si>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</si>
  <si>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</si>
  <si>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</si>
  <si>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</si>
  <si>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</si>
  <si>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</si>
  <si>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</si>
  <si>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</si>
  <si>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</si>
  <si>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</si>
  <si>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</si>
  <si>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</si>
  <si>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</si>
  <si>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</si>
  <si>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</si>
  <si>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</si>
  <si>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</si>
  <si>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</si>
  <si>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</si>
  <si>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</si>
  <si>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</si>
  <si>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</si>
  <si>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</si>
  <si>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</si>
  <si>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</si>
  <si>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</si>
  <si>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</si>
  <si>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</si>
  <si>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</si>
  <si>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</si>
  <si>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</si>
  <si>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</si>
  <si>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</si>
  <si>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</si>
  <si>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</si>
  <si>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</si>
  <si>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</si>
  <si>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</si>
  <si>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</si>
  <si>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</si>
  <si>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</si>
  <si>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</si>
  <si>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</si>
  <si>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</si>
  <si>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</si>
  <si>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</si>
  <si>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</si>
  <si>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</si>
  <si>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</si>
  <si>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</si>
  <si>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</si>
  <si>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</si>
  <si>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</si>
  <si>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</si>
  <si>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</si>
  <si>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</si>
  <si>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</si>
  <si>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</si>
  <si>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</si>
  <si>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</si>
  <si>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</si>
  <si>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</si>
  <si>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</si>
  <si>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</si>
  <si>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</si>
  <si>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</si>
  <si>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</si>
  <si>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</si>
  <si>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</si>
  <si>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</si>
  <si>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</si>
  <si>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</si>
  <si>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</si>
  <si>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</si>
  <si>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</si>
  <si>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</si>
  <si>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</si>
  <si>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</si>
  <si>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</si>
  <si>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</si>
  <si>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</si>
  <si>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</si>
  <si>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</si>
  <si>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</si>
  <si>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</si>
  <si>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</si>
  <si>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</si>
  <si>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</si>
  <si>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</si>
  <si>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</si>
  <si>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</si>
  <si>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</si>
  <si>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</si>
  <si>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</si>
  <si>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</si>
  <si>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</si>
  <si>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</si>
  <si>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</si>
  <si>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</si>
  <si>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</si>
  <si>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</si>
  <si>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</si>
  <si>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</si>
  <si>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</si>
  <si>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</si>
  <si>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</si>
  <si>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</si>
  <si>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</si>
  <si>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</si>
  <si>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</si>
  <si>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</si>
  <si>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</si>
  <si>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</si>
  <si>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</si>
  <si>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</si>
  <si>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</si>
  <si>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</si>
  <si>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</si>
  <si>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</si>
  <si>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</si>
  <si>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</si>
  <si>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</si>
  <si>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</si>
  <si>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</si>
  <si>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</si>
  <si>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</si>
  <si>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</si>
  <si>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</si>
  <si>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</si>
  <si>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</si>
  <si>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</si>
  <si>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</si>
  <si>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</si>
  <si>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</si>
  <si>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</si>
  <si>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</si>
  <si>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</si>
  <si>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</si>
  <si>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</si>
  <si>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</si>
  <si>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</si>
  <si>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</si>
  <si>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</si>
  <si>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</si>
  <si>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</si>
  <si>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</si>
  <si>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</si>
  <si>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</si>
  <si>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</si>
  <si>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</si>
  <si>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</si>
  <si>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</si>
  <si>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</si>
  <si>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</si>
  <si>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</si>
  <si>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</si>
  <si>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</si>
  <si>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</si>
  <si>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</si>
  <si>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</si>
  <si>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</si>
  <si>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</si>
  <si>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</si>
  <si>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</si>
  <si>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</si>
  <si>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</si>
  <si>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</si>
  <si>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</si>
  <si>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</si>
  <si>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</si>
  <si>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</si>
  <si>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</si>
  <si>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</si>
  <si>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</si>
  <si>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</si>
  <si>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</si>
  <si>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</si>
  <si>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</si>
  <si>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</si>
  <si>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</si>
  <si>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</si>
  <si>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</si>
  <si>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</si>
  <si>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</si>
  <si>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</si>
  <si>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</si>
  <si>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</si>
  <si>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</si>
  <si>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</si>
  <si>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</si>
  <si>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</si>
  <si>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</si>
  <si>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</si>
  <si>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</si>
  <si>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</si>
  <si>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</si>
  <si>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</si>
  <si>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</si>
  <si>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</si>
  <si>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</si>
  <si>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</si>
  <si>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</si>
  <si>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</si>
  <si>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</si>
  <si>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</si>
  <si>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</si>
  <si>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</si>
  <si>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</si>
  <si>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</si>
  <si>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</si>
  <si>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</si>
  <si>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</si>
  <si>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</si>
  <si>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</si>
  <si>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</si>
  <si>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</si>
  <si>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</si>
  <si>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</si>
  <si>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</si>
  <si>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</si>
  <si>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</si>
  <si>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</si>
  <si>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</si>
  <si>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</si>
  <si>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</si>
  <si>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</si>
  <si>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</si>
  <si>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</si>
  <si>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</si>
  <si>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</si>
  <si>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</si>
  <si>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</si>
  <si>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</si>
  <si>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</si>
  <si>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</si>
  <si>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</si>
  <si>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</si>
  <si>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</si>
  <si>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</si>
  <si>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</si>
  <si>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</si>
  <si>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</si>
  <si>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</si>
  <si>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</si>
  <si>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</si>
  <si>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</si>
  <si>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</si>
  <si>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</si>
  <si>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</si>
  <si>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</si>
  <si>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</si>
  <si>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</si>
  <si>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</si>
  <si>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</si>
  <si>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</si>
  <si>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</si>
  <si>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</si>
  <si>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</si>
  <si>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</si>
  <si>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</si>
  <si>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</si>
  <si>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</si>
  <si>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</si>
  <si>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</si>
  <si>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</si>
  <si>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</si>
  <si>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</si>
  <si>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</si>
  <si>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</si>
  <si>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</si>
  <si>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</si>
  <si>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</si>
  <si>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</si>
  <si>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</si>
  <si>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</si>
  <si>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</si>
  <si>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</si>
  <si>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</si>
  <si>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</si>
  <si>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</si>
  <si>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</si>
  <si>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</si>
  <si>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</si>
  <si>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</si>
  <si>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</si>
  <si>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</si>
  <si>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</si>
  <si>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</si>
  <si>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</si>
  <si>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</si>
  <si>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</si>
  <si>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</si>
  <si>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</si>
  <si>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</si>
  <si>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</si>
  <si>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</si>
  <si>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</si>
  <si>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</si>
  <si>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</si>
  <si>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</si>
  <si>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</si>
  <si>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</si>
  <si>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</si>
  <si>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</si>
  <si>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</si>
  <si>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</si>
  <si>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</si>
  <si>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</si>
  <si>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</si>
  <si>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</si>
  <si>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</si>
  <si>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</si>
  <si>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</si>
  <si>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</si>
  <si>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</si>
  <si>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</si>
  <si>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</si>
  <si>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</si>
  <si>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</si>
  <si>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</si>
  <si>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</si>
  <si>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</si>
  <si>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</si>
  <si>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</si>
  <si>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</si>
  <si>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</si>
  <si>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</si>
  <si>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</si>
  <si>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</si>
  <si>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</si>
  <si>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</si>
  <si>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</si>
  <si>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</si>
  <si>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</si>
  <si>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</si>
  <si>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</si>
  <si>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</si>
  <si>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</si>
  <si>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</si>
  <si>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</si>
  <si>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</si>
  <si>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</si>
  <si>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</si>
  <si>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</si>
  <si>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</si>
  <si>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</si>
  <si>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</si>
  <si>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</si>
  <si>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</si>
  <si>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</si>
  <si>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</si>
  <si>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</si>
  <si>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</si>
  <si>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</si>
  <si>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</si>
  <si>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</si>
  <si>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</si>
  <si>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</si>
  <si>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</si>
  <si>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</si>
  <si>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</si>
  <si>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</si>
  <si>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</si>
  <si>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</si>
  <si>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</si>
  <si>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</si>
  <si>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</si>
  <si>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</si>
  <si>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</si>
  <si>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</si>
  <si>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</si>
  <si>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</si>
  <si>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</si>
  <si>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</si>
  <si>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</si>
  <si>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</si>
  <si>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</si>
  <si>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</si>
  <si>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</si>
  <si>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</si>
  <si>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</si>
  <si>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</si>
  <si>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</si>
  <si>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</si>
  <si>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</si>
  <si>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</si>
  <si>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</si>
  <si>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</si>
  <si>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</si>
  <si>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</si>
  <si>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</si>
  <si>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</si>
  <si>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</si>
  <si>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</si>
  <si>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</si>
  <si>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</si>
  <si>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</si>
  <si>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</si>
  <si>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</si>
  <si>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</si>
  <si>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</si>
  <si>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</si>
  <si>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</si>
  <si>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</si>
  <si>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</si>
  <si>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</si>
  <si>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</si>
  <si>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</si>
  <si>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</si>
  <si>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</si>
  <si>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</si>
  <si>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</si>
  <si>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</si>
  <si>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</si>
  <si>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</si>
  <si>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</si>
  <si>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</si>
  <si>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</si>
  <si>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</si>
  <si>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</si>
  <si>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</si>
  <si>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</si>
  <si>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</si>
  <si>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</si>
  <si>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</si>
  <si>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</si>
  <si>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</si>
  <si>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</si>
  <si>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</si>
  <si>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</si>
  <si>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</si>
  <si>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</si>
  <si>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</si>
  <si>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</si>
  <si>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</si>
  <si>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</si>
  <si>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</si>
  <si>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</si>
  <si>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</si>
  <si>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</si>
  <si>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</si>
  <si>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</si>
  <si>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</si>
  <si>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</si>
  <si>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</si>
  <si>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</si>
  <si>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</si>
  <si>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</si>
  <si>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</si>
  <si>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</si>
  <si>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</si>
  <si>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</si>
  <si>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</si>
  <si>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</si>
  <si>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</si>
  <si>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</si>
  <si>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</si>
  <si>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</si>
  <si>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</si>
  <si>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</si>
  <si>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</si>
  <si>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</si>
  <si>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</si>
  <si>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</si>
  <si>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</si>
  <si>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</si>
  <si>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</si>
  <si>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</si>
  <si>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</si>
  <si>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</si>
  <si>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</si>
  <si>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</si>
  <si>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</si>
  <si>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</si>
  <si>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</si>
  <si>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</si>
  <si>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</si>
  <si>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</si>
  <si>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</si>
  <si>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</si>
  <si>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</si>
  <si>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</si>
  <si>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</si>
  <si>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</si>
  <si>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</si>
  <si>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</si>
  <si>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</si>
  <si>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</si>
  <si>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</si>
  <si>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</si>
  <si>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</si>
  <si>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</si>
  <si>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</si>
  <si>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</si>
  <si>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</si>
  <si>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</si>
  <si>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</si>
  <si>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</si>
  <si>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</si>
  <si>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</si>
  <si>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</si>
  <si>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</si>
  <si>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</si>
  <si>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</si>
  <si>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</si>
  <si>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</si>
  <si>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</si>
  <si>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</si>
  <si>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</si>
  <si>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</si>
  <si>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</si>
  <si>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</si>
  <si>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</si>
  <si>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</si>
  <si>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</si>
  <si>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</si>
  <si>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</si>
  <si>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</si>
  <si>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</si>
  <si>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</si>
  <si>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</si>
  <si>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</si>
  <si>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</si>
  <si>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</si>
  <si>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</si>
  <si>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</si>
  <si>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</si>
  <si>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</si>
  <si>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</si>
  <si>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</si>
  <si>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</si>
  <si>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</si>
  <si>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</si>
  <si>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</si>
  <si>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</si>
  <si>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</si>
  <si>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</si>
  <si>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</si>
  <si>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</si>
  <si>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</si>
  <si>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</si>
  <si>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</si>
  <si>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</si>
  <si>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</si>
  <si>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</si>
  <si>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</si>
  <si>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</si>
  <si>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</si>
  <si>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</si>
  <si>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</si>
  <si>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</si>
  <si>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</si>
  <si>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</si>
  <si>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</si>
  <si>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</si>
  <si>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</si>
  <si>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</si>
  <si>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</si>
  <si>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</si>
  <si>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</si>
  <si>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</si>
  <si>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</si>
  <si>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</si>
  <si>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</si>
  <si>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</si>
  <si>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</si>
  <si>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</si>
  <si>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</si>
  <si>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</si>
  <si>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</si>
  <si>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</si>
  <si>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</si>
  <si>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</si>
  <si>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</si>
  <si>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</si>
  <si>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</si>
  <si>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</si>
  <si>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</si>
  <si>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</si>
  <si>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</si>
  <si>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</si>
  <si>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</si>
  <si>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</si>
  <si>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</si>
  <si>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</si>
  <si>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</si>
  <si>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</si>
  <si>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</si>
  <si>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</si>
  <si>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</si>
  <si>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</si>
  <si>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</si>
  <si>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</si>
  <si>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</si>
  <si>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</si>
  <si>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</si>
  <si>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</si>
  <si>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</si>
  <si>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</si>
  <si>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</si>
  <si>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</si>
  <si>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</si>
  <si>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</si>
  <si>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</si>
  <si>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</si>
  <si>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</si>
  <si>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</si>
  <si>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</si>
  <si>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</si>
  <si>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</si>
  <si>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</si>
  <si>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</si>
  <si>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</si>
  <si>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</si>
  <si>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</si>
  <si>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</si>
  <si>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</si>
  <si>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</si>
  <si>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</si>
  <si>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</si>
  <si>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</si>
  <si>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</si>
  <si>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</si>
  <si>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</si>
  <si>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</si>
  <si>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</si>
  <si>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</si>
  <si>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</si>
  <si>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</si>
  <si>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</si>
  <si>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</si>
  <si>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</si>
  <si>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</si>
  <si>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</si>
  <si>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</si>
  <si>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</si>
  <si>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</si>
  <si>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</si>
  <si>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</si>
  <si>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</si>
  <si>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</si>
  <si>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</si>
  <si>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</si>
  <si>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</si>
  <si>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</si>
  <si>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</si>
  <si>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</si>
  <si>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</si>
  <si>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</si>
  <si>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</si>
  <si>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</si>
  <si>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</si>
  <si>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</si>
  <si>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</si>
  <si>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</si>
  <si>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</si>
  <si>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</si>
  <si>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</si>
  <si>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</si>
  <si>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</si>
  <si>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</si>
  <si>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</si>
  <si>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</si>
  <si>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</si>
  <si>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</si>
  <si>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</si>
  <si>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</si>
  <si>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</si>
  <si>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</si>
  <si>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</si>
  <si>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</si>
  <si>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</si>
  <si>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</si>
  <si>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</si>
  <si>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</si>
  <si>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</si>
  <si>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</si>
  <si>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</si>
  <si>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</si>
  <si>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</si>
  <si>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</si>
  <si>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</si>
  <si>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</si>
  <si>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</si>
  <si>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</si>
  <si>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</si>
  <si>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</si>
  <si>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</si>
  <si>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</si>
  <si>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</si>
  <si>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</si>
  <si>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</si>
  <si>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</si>
  <si>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</si>
  <si>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</si>
  <si>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</si>
  <si>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</si>
  <si>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</si>
  <si>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</si>
  <si>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</si>
  <si>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</si>
  <si>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</si>
  <si>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</si>
  <si>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</si>
  <si>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</si>
  <si>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</si>
  <si>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</si>
  <si>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</si>
  <si>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</si>
  <si>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</si>
  <si>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</si>
  <si>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</si>
  <si>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</si>
  <si>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</si>
  <si>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</si>
  <si>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</si>
  <si>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</si>
  <si>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</si>
  <si>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</si>
  <si>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</si>
  <si>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</si>
  <si>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</si>
  <si>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</si>
  <si>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</si>
  <si>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</si>
  <si>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</si>
  <si>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</si>
  <si>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</si>
  <si>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</si>
  <si>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</si>
  <si>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</si>
  <si>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</si>
  <si>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</si>
  <si>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</si>
  <si>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</si>
  <si>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</si>
  <si>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</si>
  <si>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</si>
  <si>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</si>
  <si>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</si>
  <si>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</si>
  <si>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</si>
  <si>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</si>
  <si>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</si>
  <si>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</si>
  <si>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</si>
  <si>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</si>
  <si>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</si>
  <si>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</si>
  <si>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</si>
  <si>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</si>
  <si>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</si>
  <si>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</si>
  <si>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</si>
  <si>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</si>
  <si>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</si>
  <si>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</si>
  <si>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</si>
  <si>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</si>
  <si>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</si>
  <si>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</si>
  <si>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</si>
  <si>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</si>
  <si>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</si>
  <si>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</si>
  <si>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</si>
  <si>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</si>
  <si>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</si>
  <si>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</si>
  <si>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</si>
  <si>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</si>
  <si>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</si>
  <si>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</si>
  <si>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</si>
  <si>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</si>
  <si>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</si>
  <si>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</si>
  <si>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</si>
  <si>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</si>
  <si>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</si>
  <si>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</si>
  <si>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</si>
  <si>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</si>
  <si>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</si>
  <si>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</si>
  <si>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</si>
  <si>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</si>
  <si>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</si>
  <si>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</si>
  <si>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</si>
  <si>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</si>
  <si>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</si>
  <si>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</si>
  <si>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</si>
  <si>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</si>
  <si>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</si>
  <si>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</si>
  <si>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</si>
  <si>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</si>
  <si>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</si>
  <si>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</si>
  <si>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</si>
  <si>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</si>
  <si>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</si>
  <si>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</si>
  <si>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</si>
  <si>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</si>
  <si>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</si>
  <si>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</si>
  <si>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</si>
  <si>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</si>
  <si>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</si>
  <si>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</si>
  <si>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</si>
  <si>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</si>
  <si>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</si>
  <si>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</si>
  <si>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</si>
  <si>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</si>
  <si>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</si>
  <si>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</si>
  <si>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</si>
  <si>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</si>
  <si>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</si>
  <si>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</si>
  <si>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</si>
  <si>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</si>
  <si>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</si>
  <si>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</si>
  <si>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</si>
  <si>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</si>
  <si>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</si>
  <si>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</si>
  <si>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</si>
  <si>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</si>
  <si>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</si>
  <si>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</si>
  <si>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</si>
  <si>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</si>
  <si>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</si>
  <si>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</si>
  <si>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</si>
  <si>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</si>
  <si>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</si>
  <si>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</si>
  <si>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</si>
  <si>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</si>
  <si>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</si>
  <si>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</si>
  <si>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</si>
  <si>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</si>
  <si>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</si>
  <si>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</si>
  <si>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</si>
  <si>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</si>
  <si>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</si>
  <si>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</si>
  <si>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</si>
  <si>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</si>
  <si>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</si>
  <si>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</si>
  <si>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</si>
  <si>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</si>
  <si>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</si>
  <si>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</si>
  <si>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</si>
  <si>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</si>
  <si>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</si>
  <si>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</si>
  <si>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</si>
  <si>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</si>
  <si>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</si>
  <si>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</si>
  <si>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</si>
  <si>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</si>
  <si>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</si>
  <si>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</si>
  <si>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</si>
  <si>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</si>
  <si>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</si>
  <si>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</si>
  <si>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</si>
  <si>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</si>
  <si>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</si>
  <si>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</si>
  <si>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</si>
  <si>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</si>
  <si>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</si>
  <si>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</si>
  <si>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</si>
  <si>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</si>
  <si>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</si>
  <si>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</si>
  <si>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</si>
  <si>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</si>
  <si>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</si>
  <si>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</si>
  <si>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</si>
  <si>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</si>
  <si>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</si>
  <si>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</si>
  <si>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</si>
  <si>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</si>
  <si>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</si>
  <si>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</si>
  <si>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</si>
  <si>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</si>
  <si>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</si>
  <si>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</si>
  <si>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</si>
  <si>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</si>
  <si>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</si>
  <si>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</si>
  <si>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</si>
  <si>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</si>
  <si>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</si>
  <si>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</si>
  <si>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</si>
  <si>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</si>
  <si>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</si>
  <si>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</si>
  <si>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</si>
  <si>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</si>
  <si>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</si>
  <si>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</si>
  <si>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</si>
  <si>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</si>
  <si>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</si>
  <si>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</si>
  <si>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</si>
  <si>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</si>
  <si>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</si>
  <si>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</si>
  <si>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</si>
  <si>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</si>
  <si>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</si>
  <si>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</si>
  <si>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</si>
  <si>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</si>
  <si>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</si>
  <si>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</si>
  <si>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</si>
  <si>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</si>
  <si>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</si>
  <si>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</si>
  <si>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</si>
  <si>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</si>
  <si>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</si>
  <si>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</si>
  <si>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</si>
  <si>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</si>
  <si>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</si>
  <si>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</si>
  <si>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</si>
  <si>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</si>
  <si>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</si>
  <si>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</si>
  <si>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</si>
  <si>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</si>
  <si>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</si>
  <si>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</si>
  <si>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</si>
  <si>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</si>
  <si>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</si>
  <si>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</si>
  <si>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</si>
  <si>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</si>
  <si>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</si>
  <si>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</si>
  <si>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</si>
  <si>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</si>
  <si>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</si>
  <si>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</si>
  <si>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</si>
  <si>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</si>
  <si>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</si>
  <si>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</si>
  <si>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</si>
  <si>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</si>
  <si>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</si>
  <si>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</si>
  <si>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</si>
  <si>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</si>
  <si>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</si>
  <si>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</si>
  <si>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</si>
  <si>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</si>
  <si>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</si>
  <si>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</si>
  <si>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</si>
  <si>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</si>
  <si>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</si>
  <si>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</si>
  <si>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</si>
  <si>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</si>
  <si>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</si>
  <si>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</si>
  <si>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</si>
  <si>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</si>
  <si>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</si>
  <si>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</si>
  <si>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</si>
  <si>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</si>
  <si>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</si>
  <si>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</si>
  <si>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</si>
  <si>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</si>
  <si>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</si>
  <si>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</si>
  <si>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</si>
  <si>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</si>
  <si>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</si>
  <si>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</si>
  <si>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</si>
  <si>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</si>
  <si>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</si>
  <si>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</si>
  <si>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</si>
  <si>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</si>
  <si>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</si>
  <si>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</si>
  <si>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</si>
  <si>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</si>
  <si>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</si>
  <si>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</si>
  <si>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</si>
  <si>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</si>
  <si>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</si>
  <si>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</si>
  <si>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</si>
  <si>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</si>
  <si>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</si>
  <si>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</si>
  <si>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</si>
  <si>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</si>
  <si>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</si>
  <si>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</si>
  <si>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</si>
  <si>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</si>
  <si>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</si>
  <si>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</si>
  <si>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</si>
  <si>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</si>
  <si>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</si>
  <si>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</si>
  <si>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</si>
  <si>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</si>
  <si>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</si>
  <si>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</si>
  <si>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</si>
  <si>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</si>
  <si>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</si>
  <si>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</si>
  <si>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</si>
  <si>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</si>
  <si>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</si>
  <si>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</si>
  <si>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</si>
  <si>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</si>
  <si>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</si>
  <si>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</si>
  <si>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</si>
  <si>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</si>
  <si>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</si>
  <si>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</si>
  <si>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</si>
  <si>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</si>
  <si>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</si>
  <si>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</si>
  <si>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</si>
  <si>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</si>
  <si>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</si>
  <si>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</si>
  <si>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</si>
  <si>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</si>
  <si>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</si>
  <si>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</si>
  <si>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</si>
  <si>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</si>
  <si>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</si>
  <si>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</si>
  <si>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</si>
  <si>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</si>
  <si>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</si>
  <si>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</si>
  <si>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</si>
  <si>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</si>
  <si>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</si>
  <si>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</si>
  <si>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</si>
  <si>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</si>
  <si>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</si>
  <si>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</si>
  <si>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</si>
  <si>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</si>
  <si>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</si>
  <si>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</si>
  <si>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</si>
  <si>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</si>
  <si>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</si>
  <si>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</si>
  <si>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</si>
  <si>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</si>
  <si>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</si>
  <si>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</si>
  <si>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</si>
  <si>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</si>
  <si>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</si>
  <si>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</si>
  <si>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</si>
  <si>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</si>
  <si>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</si>
  <si>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</si>
  <si>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</si>
  <si>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</si>
  <si>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</si>
  <si>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</si>
  <si>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</si>
  <si>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</si>
  <si>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</si>
  <si>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</si>
  <si>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</si>
  <si>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</si>
  <si>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</si>
  <si>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</si>
  <si>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</si>
  <si>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</si>
  <si>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</si>
  <si>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</si>
  <si>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</si>
  <si>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</si>
  <si>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</si>
  <si>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</si>
  <si>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</si>
  <si>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</si>
  <si>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</si>
  <si>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</si>
  <si>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</si>
  <si>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</si>
  <si>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</si>
  <si>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</si>
  <si>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</si>
  <si>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</si>
  <si>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</si>
  <si>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</si>
  <si>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</si>
  <si>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</si>
  <si>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</si>
  <si>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</si>
  <si>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</si>
  <si>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</si>
  <si>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</si>
  <si>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</si>
  <si>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</si>
  <si>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</si>
  <si>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</si>
  <si>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</si>
  <si>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</si>
  <si>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</si>
  <si>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</si>
  <si>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</si>
  <si>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</si>
  <si>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</si>
  <si>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</si>
  <si>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</si>
  <si>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</si>
  <si>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</si>
  <si>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</si>
  <si>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</si>
  <si>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</si>
  <si>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</si>
  <si>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</si>
  <si>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</si>
  <si>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</si>
  <si>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</si>
  <si>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</si>
  <si>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</si>
  <si>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</si>
  <si>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</si>
  <si>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</si>
  <si>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</si>
  <si>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</si>
  <si>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</si>
  <si>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</si>
  <si>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</si>
  <si>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</si>
  <si>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</si>
  <si>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</si>
  <si>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</si>
  <si>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</si>
  <si>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</si>
  <si>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</si>
  <si>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</si>
  <si>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</si>
  <si>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</si>
  <si>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</si>
  <si>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</si>
  <si>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</si>
  <si>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</si>
  <si>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</si>
  <si>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</si>
  <si>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</si>
  <si>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</si>
  <si>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</si>
  <si>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</si>
  <si>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</si>
  <si>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</si>
  <si>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</si>
  <si>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</si>
  <si>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</si>
  <si>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</si>
  <si>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</si>
  <si>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</si>
  <si>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</si>
  <si>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</si>
  <si>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</si>
  <si>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</si>
  <si>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</si>
  <si>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</si>
  <si>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</si>
  <si>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</si>
  <si>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</si>
  <si>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</si>
  <si>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</si>
  <si>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</si>
  <si>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</si>
  <si>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</si>
  <si>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</si>
  <si>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</si>
  <si>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</si>
  <si>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</si>
  <si>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</si>
  <si>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</si>
  <si>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</si>
  <si>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</si>
  <si>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</si>
  <si>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</si>
  <si>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</si>
  <si>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</si>
  <si>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</si>
  <si>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</si>
  <si>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</si>
  <si>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</si>
  <si>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</si>
  <si>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</si>
  <si>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</si>
  <si>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</si>
  <si>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</si>
  <si>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</si>
  <si>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</si>
  <si>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</si>
  <si>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</si>
  <si>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</si>
  <si>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</si>
  <si>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</si>
  <si>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</si>
  <si>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</si>
  <si>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</si>
  <si>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</si>
  <si>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</si>
  <si>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</si>
  <si>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</si>
  <si>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</si>
  <si>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</si>
  <si>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</si>
  <si>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</si>
  <si>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</si>
  <si>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</si>
  <si>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</si>
  <si>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</si>
  <si>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</si>
  <si>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</si>
  <si>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</si>
  <si>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</si>
  <si>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</si>
  <si>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</si>
  <si>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</si>
  <si>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</si>
  <si>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</si>
  <si>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</si>
  <si>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</si>
  <si>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</si>
  <si>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</si>
  <si>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</si>
  <si>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</si>
  <si>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</si>
  <si>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</si>
  <si>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</si>
  <si>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</si>
  <si>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</si>
  <si>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</si>
  <si>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</si>
  <si>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</si>
  <si>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</si>
  <si>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</si>
  <si>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</si>
  <si>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</si>
  <si>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</si>
  <si>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</si>
  <si>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</si>
  <si>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</si>
  <si>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</si>
  <si>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</si>
  <si>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</si>
  <si>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</si>
  <si>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</si>
  <si>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</si>
  <si>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</si>
  <si>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</si>
  <si>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</si>
  <si>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</si>
  <si>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</si>
  <si>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</si>
  <si>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</si>
  <si>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</si>
  <si>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</si>
  <si>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</si>
  <si>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</si>
  <si>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</si>
  <si>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</si>
  <si>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</si>
  <si>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</si>
  <si>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</si>
  <si>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</si>
  <si>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</si>
  <si>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</si>
  <si>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</si>
  <si>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</si>
  <si>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</si>
  <si>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</si>
  <si>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</si>
  <si>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</si>
  <si>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</si>
  <si>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</si>
  <si>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</si>
  <si>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</si>
  <si>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</si>
  <si>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</si>
  <si>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</si>
  <si>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</si>
  <si>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</si>
  <si>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</si>
  <si>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</si>
  <si>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</si>
  <si>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</si>
  <si>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</si>
  <si>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</si>
  <si>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</si>
  <si>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</si>
  <si>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</si>
  <si>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</si>
  <si>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</si>
  <si>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</si>
  <si>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</si>
  <si>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</si>
  <si>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</si>
  <si>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</si>
  <si>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</si>
  <si>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</si>
  <si>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</si>
  <si>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</si>
  <si>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</si>
  <si>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</si>
  <si>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</si>
  <si>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</si>
  <si>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</si>
  <si>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</si>
  <si>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</si>
  <si>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</si>
  <si>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</si>
  <si>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</si>
  <si>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</si>
  <si>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</si>
  <si>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</si>
  <si>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</si>
  <si>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</si>
  <si>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</si>
  <si>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</si>
  <si>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</si>
  <si>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</si>
  <si>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</si>
  <si>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</si>
  <si>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</si>
  <si>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</si>
  <si>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</si>
  <si>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</si>
  <si>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</si>
  <si>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</si>
  <si>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</si>
  <si>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</si>
  <si>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</si>
  <si>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</si>
  <si>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</si>
  <si>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</si>
  <si>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</si>
  <si>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</si>
  <si>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</si>
  <si>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</si>
  <si>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</si>
  <si>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</si>
  <si>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</si>
  <si>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</si>
  <si>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</si>
  <si>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</si>
  <si>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</si>
  <si>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</si>
  <si>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</si>
  <si>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</si>
  <si>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</si>
  <si>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</si>
  <si>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</si>
  <si>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</si>
  <si>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</si>
  <si>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</si>
  <si>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</si>
  <si>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</si>
  <si>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</si>
  <si>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</si>
  <si>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</si>
  <si>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</si>
  <si>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</si>
  <si>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</si>
  <si>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</si>
  <si>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</si>
  <si>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</si>
  <si>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</si>
  <si>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</si>
  <si>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</si>
  <si>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</si>
  <si>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</si>
  <si>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</si>
  <si>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1800-1850</t>
  </si>
  <si>
    <t>HDFCBANK DEC FUT</t>
  </si>
  <si>
    <t>HDFCBANK 1360 PE DEC</t>
  </si>
  <si>
    <t>NIFTY DEC FUT</t>
  </si>
  <si>
    <t>BHARATFORG DEC FUT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</si>
  <si>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</si>
  <si>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</si>
  <si>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</si>
  <si>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</si>
  <si>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</si>
  <si>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</si>
  <si>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460-465</t>
  </si>
  <si>
    <t>Profit of Rs.45/-</t>
  </si>
  <si>
    <t>Profit of Rs.6/-</t>
  </si>
  <si>
    <t>Part Profit of Rs.38.50/-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</si>
  <si>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</si>
  <si>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</si>
  <si>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</si>
  <si>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</si>
  <si>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</si>
  <si>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</si>
  <si>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</si>
  <si>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95-97</t>
  </si>
  <si>
    <t>Profit of Rs.2/-</t>
  </si>
  <si>
    <t>1420-1430</t>
  </si>
  <si>
    <t>Profit of Rs.14.5/-</t>
  </si>
  <si>
    <t>NIFTY 13000 PE 10-DEC</t>
  </si>
  <si>
    <t>Profit of Rs.3/-</t>
  </si>
  <si>
    <t>Loss of Rs.5.5/-</t>
  </si>
  <si>
    <t>Profit of Rs.37.5/-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</si>
  <si>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</si>
  <si>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</si>
  <si>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</si>
  <si>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</si>
  <si>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</si>
  <si>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</si>
  <si>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</si>
  <si>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Profit of Rs.155/-</t>
  </si>
  <si>
    <t>Profit of Rs.85/-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</si>
  <si>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</si>
  <si>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</si>
  <si>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</si>
  <si>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</si>
  <si>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</si>
  <si>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</si>
  <si>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100-110</t>
  </si>
  <si>
    <t>Loss of Rs.33.5/-</t>
  </si>
  <si>
    <t xml:space="preserve">BRITANNIA DEC FUT </t>
  </si>
  <si>
    <t>150-152</t>
  </si>
  <si>
    <t xml:space="preserve">HCLTECH DEC FUT </t>
  </si>
  <si>
    <t>880-885</t>
  </si>
  <si>
    <t>575-580</t>
  </si>
  <si>
    <t>Ujaas Energy Limited</t>
  </si>
  <si>
    <t>Profit of Rs.13/-</t>
  </si>
  <si>
    <t>Profit of Rs.14/-</t>
  </si>
  <si>
    <t>Profit of Rs.8.5/-</t>
  </si>
  <si>
    <t>Loss of Rs.8.5/-</t>
  </si>
  <si>
    <t>Profit of Rs.33/-</t>
  </si>
  <si>
    <t>Profit of Rs.17.5/-</t>
  </si>
  <si>
    <t>NIFTY 13300 PE 10-DEC</t>
  </si>
  <si>
    <t>NIFTY 13350 PE 10-DEC</t>
  </si>
  <si>
    <t>475-480</t>
  </si>
  <si>
    <t xml:space="preserve"> MCX </t>
  </si>
  <si>
    <t>350-360</t>
  </si>
  <si>
    <t>Loss of Rs.9/-</t>
  </si>
  <si>
    <t>Loss of Rs.14/-</t>
  </si>
  <si>
    <t>Profit of Rs.1/-</t>
  </si>
  <si>
    <t>Profit of Rs.130/-</t>
  </si>
  <si>
    <t>Profit of Rs.3.6/-</t>
  </si>
  <si>
    <t>Profit of Rs.12.5/-</t>
  </si>
  <si>
    <t xml:space="preserve">AUROPHARMA DEC FUT </t>
  </si>
  <si>
    <t>390-395</t>
  </si>
  <si>
    <t>Loss of Rs.30/-</t>
  </si>
  <si>
    <t>1550-1600</t>
  </si>
  <si>
    <t>Part Profit of Rs.72.5/-</t>
  </si>
  <si>
    <t>Profit of Rs.33.5/-</t>
  </si>
  <si>
    <t>2900-2950</t>
  </si>
  <si>
    <t>Profit of Rs.20/-</t>
  </si>
  <si>
    <t>1700-1720</t>
  </si>
  <si>
    <t>225-227</t>
  </si>
  <si>
    <t>Profit of Rs.30/-</t>
  </si>
  <si>
    <t>225-230</t>
  </si>
  <si>
    <t>BANKNIFTY 30400 CE 10-DEC</t>
  </si>
  <si>
    <t>Profit of Rs.50/-</t>
  </si>
  <si>
    <t>NIFTY 13450 PE 17-DEC</t>
  </si>
  <si>
    <t>NIFTY 13250 PE 17-DEC</t>
  </si>
  <si>
    <t>Profit of Rs.6.5/-</t>
  </si>
  <si>
    <t>370-375</t>
  </si>
  <si>
    <t>2250-2300</t>
  </si>
  <si>
    <t>3820-3850</t>
  </si>
  <si>
    <t>COLPAL DEC FUT</t>
  </si>
  <si>
    <t>90-92</t>
  </si>
  <si>
    <t>15.5-16.5</t>
  </si>
  <si>
    <t>DABUR 520 CE DEC</t>
  </si>
  <si>
    <t xml:space="preserve">DABUR 510 CE DEC </t>
  </si>
  <si>
    <t>11.5-12.5</t>
  </si>
  <si>
    <t>PIDILITIND  DEC FUT</t>
  </si>
  <si>
    <t>Part Profit of Rs.8.5/-</t>
  </si>
  <si>
    <t>Profit of Rs.2.85/-</t>
  </si>
  <si>
    <t>770-775</t>
  </si>
  <si>
    <t>NIFTY 31-DEC 13300 PE</t>
  </si>
  <si>
    <t>Loss of Rs.20/-</t>
  </si>
  <si>
    <t>Profit of Rs.18/-</t>
  </si>
  <si>
    <t>SCTL</t>
  </si>
  <si>
    <t>Profit of Rs.82.5/-</t>
  </si>
  <si>
    <t>Part Profit of Rs.142.5/-</t>
  </si>
  <si>
    <t>HINDUNILVR  DEC FUT</t>
  </si>
  <si>
    <t>2380-2400</t>
  </si>
  <si>
    <t>Profit of Rs.28/-</t>
  </si>
  <si>
    <t>215-218</t>
  </si>
  <si>
    <t>Profit of Rs.3.9/-</t>
  </si>
  <si>
    <t>Loss of Rs.17.5/-</t>
  </si>
  <si>
    <t>970-975</t>
  </si>
  <si>
    <t>NIFTY 13600 PE 17-DEC</t>
  </si>
  <si>
    <t>BANKNIFTY 30400 PE 17-DEC</t>
  </si>
  <si>
    <t>BANKNIFTY 30500 PE 17-DEC</t>
  </si>
  <si>
    <t>200-250</t>
  </si>
  <si>
    <t>Profit of Rs.56/-</t>
  </si>
  <si>
    <t>Loss of Rs.126.5/-</t>
  </si>
  <si>
    <t xml:space="preserve">BHARATFORG  DEC FUT </t>
  </si>
  <si>
    <t>1100-1140</t>
  </si>
  <si>
    <t>570-575</t>
  </si>
  <si>
    <t>BHARATFORG  DEC FUT</t>
  </si>
  <si>
    <t xml:space="preserve"> TVSMOTOR DEC FUT</t>
  </si>
  <si>
    <t>485-480</t>
  </si>
  <si>
    <t>GODREJCP DEC FUT</t>
  </si>
  <si>
    <t>SUNTV DEC FUT</t>
  </si>
  <si>
    <t>Loss of Rs, 65/</t>
  </si>
  <si>
    <t>Loss of Rs.31/-</t>
  </si>
  <si>
    <t>Loss of Rs.88/-</t>
  </si>
  <si>
    <t>Profit of Rs.26.5/-</t>
  </si>
  <si>
    <t>Profit of Rs.10/-</t>
  </si>
  <si>
    <t>Loss of Rs.18.5/-</t>
  </si>
  <si>
    <t>Profit of Rs.11/-</t>
  </si>
  <si>
    <t>Profit of Rs.16/-</t>
  </si>
  <si>
    <t>Profit of Rs.22.5/-</t>
  </si>
  <si>
    <t>Loss of Rs.6.5/-</t>
  </si>
  <si>
    <t xml:space="preserve">BHARTIARTL </t>
  </si>
  <si>
    <t>540-550</t>
  </si>
  <si>
    <t xml:space="preserve"> ZENSARTECH</t>
  </si>
  <si>
    <t>INDUSTOWER</t>
  </si>
  <si>
    <t>Loss of Rs.2.2/-</t>
  </si>
  <si>
    <t>Loss of Rs.13.5/-</t>
  </si>
  <si>
    <t>Loss of Rs.19/-</t>
  </si>
  <si>
    <t>Loss of Rs.11.5/-</t>
  </si>
  <si>
    <t>Profit of Rs.72.5/-</t>
  </si>
  <si>
    <t>Profit of Rs.23/-</t>
  </si>
  <si>
    <t>1895-1901</t>
  </si>
  <si>
    <t>Loss of Rs.3.15/-</t>
  </si>
  <si>
    <t>BANKNIFTY  DEC FUT</t>
  </si>
  <si>
    <t>Profit of Rs.205/-</t>
  </si>
  <si>
    <t xml:space="preserve">HINDUNILVR  DEC FUT </t>
  </si>
  <si>
    <t>OZONEWORLD</t>
  </si>
  <si>
    <t>HI GROWTH CORPORATE SERVICES PVT LTD</t>
  </si>
  <si>
    <t>Loss of Rs.64/-</t>
  </si>
  <si>
    <t>Profit of Rs.4/-</t>
  </si>
  <si>
    <t>1125-1135</t>
  </si>
  <si>
    <t>230-228</t>
  </si>
  <si>
    <t>Profit of Rs.5/-</t>
  </si>
  <si>
    <t>NIFTY 13300 PE 24-DEC</t>
  </si>
  <si>
    <t>187-193</t>
  </si>
  <si>
    <t>ANMOL</t>
  </si>
  <si>
    <t>BCPL</t>
  </si>
  <si>
    <t>UDAY NARAYAN SINGH</t>
  </si>
  <si>
    <t>MNIL</t>
  </si>
  <si>
    <t>SHAH NISHITH</t>
  </si>
  <si>
    <t>PATEL PRANAY KANTILAL</t>
  </si>
  <si>
    <t>Snowman Logistics Ltd.</t>
  </si>
  <si>
    <t>ADANI LOGISTICS LIMITED</t>
  </si>
  <si>
    <t>Loss of Rs.150/-</t>
  </si>
  <si>
    <t>Profit of Rs.20.5/-</t>
  </si>
  <si>
    <t>BRITANNIA DEC FUT</t>
  </si>
  <si>
    <t>3640-3645</t>
  </si>
  <si>
    <t>960-962</t>
  </si>
  <si>
    <t>315-317</t>
  </si>
  <si>
    <t>340-350</t>
  </si>
  <si>
    <t>385-389</t>
  </si>
  <si>
    <t>425-435</t>
  </si>
  <si>
    <t>660-670</t>
  </si>
  <si>
    <t>400-402</t>
  </si>
  <si>
    <t>420-425</t>
  </si>
  <si>
    <t>Loss of Rs.44/-</t>
  </si>
  <si>
    <t>ANKIT MITTAL HUF</t>
  </si>
  <si>
    <t>TRIPTI GUPTA</t>
  </si>
  <si>
    <t>ASHWANI AGGARWAL</t>
  </si>
  <si>
    <t>ATHARVENT</t>
  </si>
  <si>
    <t>MANJU MAHIA</t>
  </si>
  <si>
    <t>TRUSHA PRANAY MEHTA</t>
  </si>
  <si>
    <t>GUJCMDS</t>
  </si>
  <si>
    <t>SAMIR ALI KHAN</t>
  </si>
  <si>
    <t>MADHAVI KISAN BADHALE</t>
  </si>
  <si>
    <t>JIGAR MUKESHKUMAR SHAH</t>
  </si>
  <si>
    <t>DILIP RAMANLAL DOSHI</t>
  </si>
  <si>
    <t>PRIMEFRESH</t>
  </si>
  <si>
    <t>KAJOL BHATIA</t>
  </si>
  <si>
    <t>PURVISH MUKESH SHAH</t>
  </si>
  <si>
    <t>MULTIPLIER SHARE &amp; STOCK ADVISORS PRIVATE LIMITED</t>
  </si>
  <si>
    <t>KSHATRI NEHA JIGAR</t>
  </si>
  <si>
    <t>KRISHNA CORPORATION</t>
  </si>
  <si>
    <t>VGCL</t>
  </si>
  <si>
    <t>VAIBHAV VINOD GARG</t>
  </si>
  <si>
    <t>VIBRANT GLOBAL INFRAPROJECT PRIVATE LIMITED</t>
  </si>
  <si>
    <t>Dewan Housing Fin Corp</t>
  </si>
  <si>
    <t>CHETAN RASIKLAL SHAH</t>
  </si>
  <si>
    <t>Indiabulls Hsg Fin Ltd</t>
  </si>
  <si>
    <t>JUMP TRADING FINANCIAL INDIA PRIVATE LIMITED</t>
  </si>
  <si>
    <t>TOWER RESEARCH CAPITAL MARKETS INDIA PRIVATE LIMITED</t>
  </si>
  <si>
    <t>Nahar Poly Films Limited</t>
  </si>
  <si>
    <t>YOGESH KUMAR GAWANDE</t>
  </si>
  <si>
    <t>PANSARI</t>
  </si>
  <si>
    <t>Pansari Developers Ltd.</t>
  </si>
  <si>
    <t>ADESH BROKING HOUSE  PRIVATE LIMITED</t>
  </si>
  <si>
    <t>RattanIndia Power Limited</t>
  </si>
  <si>
    <t>MULTIPLIER S AND S ADV PVT LTD</t>
  </si>
  <si>
    <t>Tera Software Limited</t>
  </si>
  <si>
    <t>KHEM CHAND GARG</t>
  </si>
  <si>
    <t>ALPHA LEON ENTERPRISES LLP</t>
  </si>
  <si>
    <t>Veto Switchgear Cable Ltd</t>
  </si>
  <si>
    <t>COMFORT SECURITIES PVT LTD</t>
  </si>
  <si>
    <t>HARISH DARSHAN SINGH NARWANI</t>
  </si>
  <si>
    <t>Vikas Multicorp Limited</t>
  </si>
  <si>
    <t>MARFATIA NISHIL SURENDRA</t>
  </si>
  <si>
    <t>Vinyl Chemicals (India) L</t>
  </si>
  <si>
    <t>XTX MARKETS LLP</t>
  </si>
  <si>
    <t>NK SECURITIES RESEARCH PRIVATE LIMITED</t>
  </si>
  <si>
    <t>3i Infotech Limited</t>
  </si>
  <si>
    <t>STANDARD CHARTERED BANK</t>
  </si>
  <si>
    <t>MAHALAXMI BROKRAGE INDIA PRIVATE LIMITED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</si>
</sst>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699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6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166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47" fillId="49" borderId="36" xfId="0" applyFont="1" applyFill="1" applyBorder="1" applyAlignment="1">
      <alignment horizontal="center" vertical="center"/>
    </xf>
    <xf numFmtId="0" fontId="0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64" fontId="6" fillId="58" borderId="36" xfId="160" applyFont="1" applyFill="1" applyBorder="1"/>
    <xf numFmtId="164" fontId="8" fillId="58" borderId="36" xfId="160" applyFont="1" applyFill="1" applyBorder="1" applyAlignment="1">
      <alignment horizontal="left"/>
    </xf>
    <xf numFmtId="164" fontId="47" fillId="58" borderId="36" xfId="160" applyFont="1" applyFill="1" applyBorder="1" applyAlignment="1">
      <alignment horizontal="center" vertical="top"/>
    </xf>
    <xf numFmtId="0" fontId="47" fillId="58" borderId="36" xfId="0" applyFont="1" applyFill="1" applyBorder="1" applyAlignment="1">
      <alignment horizontal="center" vertical="top"/>
    </xf>
    <xf numFmtId="16" fontId="49" fillId="58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70" fontId="7" fillId="59" borderId="5" xfId="0" applyNumberFormat="1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" fontId="0" fillId="59" borderId="36" xfId="0" applyNumberFormat="1" applyFill="1" applyBorder="1" applyAlignment="1">
      <alignment horizontal="center" vertical="center"/>
    </xf>
    <xf numFmtId="166" fontId="0" fillId="59" borderId="36" xfId="0" applyNumberFormat="1" applyFont="1" applyFill="1" applyBorder="1" applyAlignment="1">
      <alignment horizontal="center" vertical="center"/>
    </xf>
    <xf numFmtId="0" fontId="8" fillId="59" borderId="36" xfId="0" applyFont="1" applyFill="1" applyBorder="1" applyAlignment="1">
      <alignment horizontal="left"/>
    </xf>
    <xf numFmtId="0" fontId="0" fillId="59" borderId="36" xfId="0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70" fontId="7" fillId="59" borderId="36" xfId="0" applyNumberFormat="1" applyFont="1" applyFill="1" applyBorder="1" applyAlignment="1">
      <alignment horizontal="center" vertical="center"/>
    </xf>
    <xf numFmtId="164" fontId="7" fillId="59" borderId="36" xfId="160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7" fillId="58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0" fillId="60" borderId="36" xfId="0" applyNumberFormat="1" applyFill="1" applyBorder="1" applyAlignment="1">
      <alignment horizontal="center" vertical="center"/>
    </xf>
    <xf numFmtId="165" fontId="0" fillId="60" borderId="36" xfId="0" applyNumberFormat="1" applyFill="1" applyBorder="1" applyAlignment="1">
      <alignment horizontal="center" vertical="center"/>
    </xf>
    <xf numFmtId="15" fontId="0" fillId="60" borderId="36" xfId="0" applyNumberFormat="1" applyFill="1" applyBorder="1" applyAlignment="1">
      <alignment horizontal="center" vertical="center"/>
    </xf>
    <xf numFmtId="164" fontId="8" fillId="60" borderId="36" xfId="160" applyFont="1" applyFill="1" applyBorder="1" applyAlignment="1">
      <alignment horizontal="left" vertical="center"/>
    </xf>
    <xf numFmtId="164" fontId="47" fillId="60" borderId="36" xfId="160" applyFont="1" applyFill="1" applyBorder="1" applyAlignment="1">
      <alignment horizontal="center" vertical="top"/>
    </xf>
    <xf numFmtId="0" fontId="0" fillId="60" borderId="36" xfId="0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6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49" fillId="60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60" borderId="36" xfId="160" applyNumberFormat="1" applyFont="1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7" fillId="59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4" fontId="7" fillId="59" borderId="36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8" fillId="58" borderId="36" xfId="160" applyFont="1" applyFill="1" applyBorder="1" applyAlignment="1">
      <alignment horizontal="left" vertical="center"/>
    </xf>
    <xf numFmtId="0" fontId="0" fillId="58" borderId="36" xfId="0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59" borderId="39" xfId="0" applyNumberFormat="1" applyFont="1" applyFill="1" applyBorder="1" applyAlignment="1">
      <alignment horizontal="center" vertical="center"/>
    </xf>
    <xf numFmtId="165" fontId="47" fillId="59" borderId="39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0" fillId="45" borderId="36" xfId="0" applyNumberFormat="1" applyFill="1" applyBorder="1" applyAlignment="1">
      <alignment horizontal="center" vertical="center"/>
    </xf>
    <xf numFmtId="165" fontId="0" fillId="45" borderId="36" xfId="0" applyNumberFormat="1" applyFill="1" applyBorder="1" applyAlignment="1">
      <alignment horizontal="center" vertical="center"/>
    </xf>
    <xf numFmtId="15" fontId="0" fillId="45" borderId="36" xfId="0" applyNumberFormat="1" applyFill="1" applyBorder="1" applyAlignment="1">
      <alignment horizontal="center" vertical="center"/>
    </xf>
    <xf numFmtId="164" fontId="8" fillId="45" borderId="36" xfId="160" applyFont="1" applyFill="1" applyBorder="1" applyAlignment="1">
      <alignment horizontal="left" vertical="center"/>
    </xf>
    <xf numFmtId="164" fontId="47" fillId="45" borderId="36" xfId="160" applyFont="1" applyFill="1" applyBorder="1" applyAlignment="1">
      <alignment horizontal="center" vertical="top"/>
    </xf>
    <xf numFmtId="0" fontId="47" fillId="45" borderId="36" xfId="0" applyFon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top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164" fontId="7" fillId="45" borderId="5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165" fontId="47" fillId="59" borderId="37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0" fontId="0" fillId="59" borderId="38" xfId="0" applyFill="1" applyBorder="1" applyAlignment="1">
      <alignment horizontal="center" vertical="center"/>
    </xf>
    <xf numFmtId="0" fontId="7" fillId="59" borderId="37" xfId="0" applyFont="1" applyFill="1" applyBorder="1" applyAlignment="1">
      <alignment horizontal="center" vertical="center"/>
    </xf>
    <xf numFmtId="0" fontId="7" fillId="59" borderId="38" xfId="0" applyFont="1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7" xfId="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center"/>
    </xf>
    <xf numFmtId="0" fontId="47" fillId="59" borderId="38" xfId="0" applyFont="1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4" fontId="7" fillId="59" borderId="37" xfId="160" applyFont="1" applyFill="1" applyBorder="1" applyAlignment="1">
      <alignment horizontal="center" vertical="center"/>
    </xf>
    <xf numFmtId="164" fontId="7" fillId="59" borderId="39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7" fillId="59" borderId="39" xfId="160" applyNumberFormat="1" applyFont="1" applyFill="1" applyBorder="1" applyAlignment="1">
      <alignment horizontal="center" vertical="center"/>
    </xf>
    <xf numFmtId="16" fontId="7" fillId="59" borderId="5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44189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20" sqref="F2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44189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655" t="s">
        <v>16</v>
      </c>
      <c r="B9" s="657" t="s">
        <v>17</v>
      </c>
      <c r="C9" s="657" t="s">
        <v>18</v>
      </c>
      <c r="D9" s="273" t="s">
        <v>19</v>
      </c>
      <c r="E9" s="273" t="s">
        <v>20</v>
      </c>
      <c r="F9" s="652" t="s">
        <v>21</v>
      </c>
      <c r="G9" s="653"/>
      <c r="H9" s="654"/>
      <c r="I9" s="652" t="s">
        <v>22</v>
      </c>
      <c r="J9" s="653"/>
      <c r="K9" s="654"/>
      <c r="L9" s="273"/>
      <c r="M9" s="280"/>
      <c r="N9" s="280"/>
      <c r="O9" s="280"/>
    </row>
    <row r="10" spans="1:15" ht="59.25" customHeight="1">
      <c r="A10" s="656"/>
      <c r="B10" s="658" t="s">
        <v>17</v>
      </c>
      <c r="C10" s="658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29908.5</v>
      </c>
      <c r="E11" s="302">
        <v>29776.933333333334</v>
      </c>
      <c r="F11" s="314">
        <v>29603.866666666669</v>
      </c>
      <c r="G11" s="314">
        <v>29299.233333333334</v>
      </c>
      <c r="H11" s="314">
        <v>29126.166666666668</v>
      </c>
      <c r="I11" s="314">
        <v>30081.566666666669</v>
      </c>
      <c r="J11" s="314">
        <v>30254.633333333335</v>
      </c>
      <c r="K11" s="314">
        <v>30559.26666666667</v>
      </c>
      <c r="L11" s="301">
        <v>29950</v>
      </c>
      <c r="M11" s="301">
        <v>29472.3</v>
      </c>
      <c r="N11" s="318">
        <v>1746525</v>
      </c>
      <c r="O11" s="319">
        <v>1.2639696183449536E-2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13612.45</v>
      </c>
      <c r="E12" s="315">
        <v>13562.65</v>
      </c>
      <c r="F12" s="316">
        <v>13497.8</v>
      </c>
      <c r="G12" s="316">
        <v>13383.15</v>
      </c>
      <c r="H12" s="316">
        <v>13318.3</v>
      </c>
      <c r="I12" s="316">
        <v>13677.3</v>
      </c>
      <c r="J12" s="316">
        <v>13742.150000000001</v>
      </c>
      <c r="K12" s="316">
        <v>13856.8</v>
      </c>
      <c r="L12" s="303">
        <v>13627.5</v>
      </c>
      <c r="M12" s="303">
        <v>13448</v>
      </c>
      <c r="N12" s="318">
        <v>13570125</v>
      </c>
      <c r="O12" s="319">
        <v>6.5420924682491558E-3</v>
      </c>
    </row>
    <row r="13" spans="1:15" ht="15">
      <c r="A13" s="276">
        <v>3</v>
      </c>
      <c r="B13" s="386" t="s">
        <v>37</v>
      </c>
      <c r="C13" s="276" t="s">
        <v>38</v>
      </c>
      <c r="D13" s="315">
        <v>1581.45</v>
      </c>
      <c r="E13" s="315">
        <v>1569.8999999999999</v>
      </c>
      <c r="F13" s="316">
        <v>1554.7999999999997</v>
      </c>
      <c r="G13" s="316">
        <v>1528.1499999999999</v>
      </c>
      <c r="H13" s="316">
        <v>1513.0499999999997</v>
      </c>
      <c r="I13" s="316">
        <v>1596.5499999999997</v>
      </c>
      <c r="J13" s="316">
        <v>1611.6499999999996</v>
      </c>
      <c r="K13" s="316">
        <v>1638.2999999999997</v>
      </c>
      <c r="L13" s="303">
        <v>1585</v>
      </c>
      <c r="M13" s="303">
        <v>1543.25</v>
      </c>
      <c r="N13" s="318">
        <v>3244000</v>
      </c>
      <c r="O13" s="319">
        <v>4.2416452442159386E-2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465.35</v>
      </c>
      <c r="E14" s="315">
        <v>462.63333333333338</v>
      </c>
      <c r="F14" s="316">
        <v>457.81666666666678</v>
      </c>
      <c r="G14" s="316">
        <v>450.28333333333342</v>
      </c>
      <c r="H14" s="316">
        <v>445.46666666666681</v>
      </c>
      <c r="I14" s="316">
        <v>470.16666666666674</v>
      </c>
      <c r="J14" s="316">
        <v>474.98333333333335</v>
      </c>
      <c r="K14" s="316">
        <v>482.51666666666671</v>
      </c>
      <c r="L14" s="303">
        <v>467.45</v>
      </c>
      <c r="M14" s="303">
        <v>455.1</v>
      </c>
      <c r="N14" s="318">
        <v>18356000</v>
      </c>
      <c r="O14" s="319">
        <v>2.8462572837292695E-2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472.4</v>
      </c>
      <c r="E15" s="315">
        <v>471.43333333333334</v>
      </c>
      <c r="F15" s="316">
        <v>465.51666666666665</v>
      </c>
      <c r="G15" s="316">
        <v>458.63333333333333</v>
      </c>
      <c r="H15" s="316">
        <v>452.71666666666664</v>
      </c>
      <c r="I15" s="316">
        <v>478.31666666666666</v>
      </c>
      <c r="J15" s="316">
        <v>484.23333333333329</v>
      </c>
      <c r="K15" s="316">
        <v>491.11666666666667</v>
      </c>
      <c r="L15" s="303">
        <v>477.35</v>
      </c>
      <c r="M15" s="303">
        <v>464.55</v>
      </c>
      <c r="N15" s="318">
        <v>51875000</v>
      </c>
      <c r="O15" s="319">
        <v>1.2540867613331381E-2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944.8</v>
      </c>
      <c r="E16" s="315">
        <v>936.05000000000007</v>
      </c>
      <c r="F16" s="316">
        <v>923.75000000000011</v>
      </c>
      <c r="G16" s="316">
        <v>902.7</v>
      </c>
      <c r="H16" s="316">
        <v>890.40000000000009</v>
      </c>
      <c r="I16" s="316">
        <v>957.10000000000014</v>
      </c>
      <c r="J16" s="316">
        <v>969.40000000000009</v>
      </c>
      <c r="K16" s="316">
        <v>990.45000000000016</v>
      </c>
      <c r="L16" s="303">
        <v>948.35</v>
      </c>
      <c r="M16" s="303">
        <v>915</v>
      </c>
      <c r="N16" s="318">
        <v>1746000</v>
      </c>
      <c r="O16" s="319">
        <v>-7.9545454545454537E-3</v>
      </c>
    </row>
    <row r="17" spans="1:15" ht="15">
      <c r="A17" s="276">
        <v>7</v>
      </c>
      <c r="B17" s="386" t="s">
        <v>37</v>
      </c>
      <c r="C17" s="276" t="s">
        <v>46</v>
      </c>
      <c r="D17" s="315">
        <v>237.65</v>
      </c>
      <c r="E17" s="315">
        <v>236.21666666666667</v>
      </c>
      <c r="F17" s="316">
        <v>233.03333333333333</v>
      </c>
      <c r="G17" s="316">
        <v>228.41666666666666</v>
      </c>
      <c r="H17" s="316">
        <v>225.23333333333332</v>
      </c>
      <c r="I17" s="316">
        <v>240.83333333333334</v>
      </c>
      <c r="J17" s="316">
        <v>244.01666666666668</v>
      </c>
      <c r="K17" s="316">
        <v>248.63333333333335</v>
      </c>
      <c r="L17" s="303">
        <v>239.4</v>
      </c>
      <c r="M17" s="303">
        <v>231.6</v>
      </c>
      <c r="N17" s="318">
        <v>21510000</v>
      </c>
      <c r="O17" s="319">
        <v>9.1158119007761371E-2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2441.6</v>
      </c>
      <c r="E18" s="315">
        <v>2434.4666666666667</v>
      </c>
      <c r="F18" s="316">
        <v>2402.1333333333332</v>
      </c>
      <c r="G18" s="316">
        <v>2362.6666666666665</v>
      </c>
      <c r="H18" s="316">
        <v>2330.333333333333</v>
      </c>
      <c r="I18" s="316">
        <v>2473.9333333333334</v>
      </c>
      <c r="J18" s="316">
        <v>2506.2666666666664</v>
      </c>
      <c r="K18" s="316">
        <v>2545.7333333333336</v>
      </c>
      <c r="L18" s="303">
        <v>2466.8000000000002</v>
      </c>
      <c r="M18" s="303">
        <v>2395</v>
      </c>
      <c r="N18" s="318">
        <v>1961000</v>
      </c>
      <c r="O18" s="319">
        <v>-2.2676302018440071E-2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178.5</v>
      </c>
      <c r="E19" s="315">
        <v>177.54999999999998</v>
      </c>
      <c r="F19" s="316">
        <v>174.89999999999998</v>
      </c>
      <c r="G19" s="316">
        <v>171.29999999999998</v>
      </c>
      <c r="H19" s="316">
        <v>168.64999999999998</v>
      </c>
      <c r="I19" s="316">
        <v>181.14999999999998</v>
      </c>
      <c r="J19" s="316">
        <v>183.8</v>
      </c>
      <c r="K19" s="316">
        <v>187.39999999999998</v>
      </c>
      <c r="L19" s="303">
        <v>180.2</v>
      </c>
      <c r="M19" s="303">
        <v>173.95</v>
      </c>
      <c r="N19" s="318">
        <v>12255000</v>
      </c>
      <c r="O19" s="319">
        <v>-2.6994839221913456E-2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95.4</v>
      </c>
      <c r="E20" s="315">
        <v>94.316666666666677</v>
      </c>
      <c r="F20" s="316">
        <v>92.983333333333348</v>
      </c>
      <c r="G20" s="316">
        <v>90.566666666666677</v>
      </c>
      <c r="H20" s="316">
        <v>89.233333333333348</v>
      </c>
      <c r="I20" s="316">
        <v>96.733333333333348</v>
      </c>
      <c r="J20" s="316">
        <v>98.066666666666691</v>
      </c>
      <c r="K20" s="316">
        <v>100.48333333333335</v>
      </c>
      <c r="L20" s="303">
        <v>95.65</v>
      </c>
      <c r="M20" s="303">
        <v>91.9</v>
      </c>
      <c r="N20" s="318">
        <v>45558000</v>
      </c>
      <c r="O20" s="319">
        <v>2.5747672806496337E-3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2647.35</v>
      </c>
      <c r="E21" s="315">
        <v>2635.9333333333329</v>
      </c>
      <c r="F21" s="316">
        <v>2619.016666666666</v>
      </c>
      <c r="G21" s="316">
        <v>2590.6833333333329</v>
      </c>
      <c r="H21" s="316">
        <v>2573.766666666666</v>
      </c>
      <c r="I21" s="316">
        <v>2664.266666666666</v>
      </c>
      <c r="J21" s="316">
        <v>2681.1833333333329</v>
      </c>
      <c r="K21" s="316">
        <v>2709.516666666666</v>
      </c>
      <c r="L21" s="303">
        <v>2652.85</v>
      </c>
      <c r="M21" s="303">
        <v>2607.6</v>
      </c>
      <c r="N21" s="318">
        <v>5354100</v>
      </c>
      <c r="O21" s="319">
        <v>7.9064776642005993E-3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889.3</v>
      </c>
      <c r="E22" s="315">
        <v>878.36666666666667</v>
      </c>
      <c r="F22" s="316">
        <v>864.93333333333339</v>
      </c>
      <c r="G22" s="316">
        <v>840.56666666666672</v>
      </c>
      <c r="H22" s="316">
        <v>827.13333333333344</v>
      </c>
      <c r="I22" s="316">
        <v>902.73333333333335</v>
      </c>
      <c r="J22" s="316">
        <v>916.16666666666652</v>
      </c>
      <c r="K22" s="316">
        <v>940.5333333333333</v>
      </c>
      <c r="L22" s="303">
        <v>891.8</v>
      </c>
      <c r="M22" s="303">
        <v>854</v>
      </c>
      <c r="N22" s="318">
        <v>10459150</v>
      </c>
      <c r="O22" s="319">
        <v>-6.2376482213438739E-3</v>
      </c>
    </row>
    <row r="23" spans="1:15" ht="15">
      <c r="A23" s="276">
        <v>13</v>
      </c>
      <c r="B23" s="386" t="s">
        <v>54</v>
      </c>
      <c r="C23" s="276" t="s">
        <v>55</v>
      </c>
      <c r="D23" s="315">
        <v>594.54999999999995</v>
      </c>
      <c r="E23" s="315">
        <v>592.23333333333323</v>
      </c>
      <c r="F23" s="316">
        <v>587.96666666666647</v>
      </c>
      <c r="G23" s="316">
        <v>581.38333333333321</v>
      </c>
      <c r="H23" s="316">
        <v>577.11666666666645</v>
      </c>
      <c r="I23" s="316">
        <v>598.81666666666649</v>
      </c>
      <c r="J23" s="316">
        <v>603.08333333333314</v>
      </c>
      <c r="K23" s="316">
        <v>609.66666666666652</v>
      </c>
      <c r="L23" s="303">
        <v>596.5</v>
      </c>
      <c r="M23" s="303">
        <v>585.65</v>
      </c>
      <c r="N23" s="318">
        <v>49522800</v>
      </c>
      <c r="O23" s="319">
        <v>2.8767294029664714E-2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3318</v>
      </c>
      <c r="E24" s="315">
        <v>3304.0333333333333</v>
      </c>
      <c r="F24" s="316">
        <v>3281.2166666666667</v>
      </c>
      <c r="G24" s="316">
        <v>3244.4333333333334</v>
      </c>
      <c r="H24" s="316">
        <v>3221.6166666666668</v>
      </c>
      <c r="I24" s="316">
        <v>3340.8166666666666</v>
      </c>
      <c r="J24" s="316">
        <v>3363.6333333333332</v>
      </c>
      <c r="K24" s="316">
        <v>3400.4166666666665</v>
      </c>
      <c r="L24" s="303">
        <v>3326.85</v>
      </c>
      <c r="M24" s="303">
        <v>3267.25</v>
      </c>
      <c r="N24" s="318">
        <v>1787750</v>
      </c>
      <c r="O24" s="319">
        <v>2.9453015427769987E-3</v>
      </c>
    </row>
    <row r="25" spans="1:15" ht="15">
      <c r="A25" s="276">
        <v>15</v>
      </c>
      <c r="B25" s="386" t="s">
        <v>57</v>
      </c>
      <c r="C25" s="276" t="s">
        <v>58</v>
      </c>
      <c r="D25" s="315">
        <v>9050.15</v>
      </c>
      <c r="E25" s="315">
        <v>9039.2666666666664</v>
      </c>
      <c r="F25" s="316">
        <v>8912.0833333333321</v>
      </c>
      <c r="G25" s="316">
        <v>8774.0166666666664</v>
      </c>
      <c r="H25" s="316">
        <v>8646.8333333333321</v>
      </c>
      <c r="I25" s="316">
        <v>9177.3333333333321</v>
      </c>
      <c r="J25" s="316">
        <v>9304.5166666666664</v>
      </c>
      <c r="K25" s="316">
        <v>9442.5833333333321</v>
      </c>
      <c r="L25" s="303">
        <v>9166.4500000000007</v>
      </c>
      <c r="M25" s="303">
        <v>8901.2000000000007</v>
      </c>
      <c r="N25" s="318">
        <v>883750</v>
      </c>
      <c r="O25" s="319">
        <v>5.5538966855777847E-2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5105.75</v>
      </c>
      <c r="E26" s="315">
        <v>5090.1333333333332</v>
      </c>
      <c r="F26" s="316">
        <v>4999.2666666666664</v>
      </c>
      <c r="G26" s="316">
        <v>4892.7833333333328</v>
      </c>
      <c r="H26" s="316">
        <v>4801.9166666666661</v>
      </c>
      <c r="I26" s="316">
        <v>5196.6166666666668</v>
      </c>
      <c r="J26" s="316">
        <v>5287.4833333333336</v>
      </c>
      <c r="K26" s="316">
        <v>5393.9666666666672</v>
      </c>
      <c r="L26" s="303">
        <v>5181</v>
      </c>
      <c r="M26" s="303">
        <v>4983.6499999999996</v>
      </c>
      <c r="N26" s="318">
        <v>6493000</v>
      </c>
      <c r="O26" s="319">
        <v>6.3936141356996162E-3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1566</v>
      </c>
      <c r="E27" s="315">
        <v>1569.0166666666667</v>
      </c>
      <c r="F27" s="316">
        <v>1546.9833333333333</v>
      </c>
      <c r="G27" s="316">
        <v>1527.9666666666667</v>
      </c>
      <c r="H27" s="316">
        <v>1505.9333333333334</v>
      </c>
      <c r="I27" s="316">
        <v>1588.0333333333333</v>
      </c>
      <c r="J27" s="316">
        <v>1610.0666666666666</v>
      </c>
      <c r="K27" s="316">
        <v>1629.0833333333333</v>
      </c>
      <c r="L27" s="303">
        <v>1591.05</v>
      </c>
      <c r="M27" s="303">
        <v>1550</v>
      </c>
      <c r="N27" s="318">
        <v>1906800</v>
      </c>
      <c r="O27" s="319">
        <v>1.0499790004199917E-3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400.15</v>
      </c>
      <c r="E28" s="315">
        <v>398.55</v>
      </c>
      <c r="F28" s="316">
        <v>393.95000000000005</v>
      </c>
      <c r="G28" s="316">
        <v>387.75000000000006</v>
      </c>
      <c r="H28" s="316">
        <v>383.15000000000009</v>
      </c>
      <c r="I28" s="316">
        <v>404.75</v>
      </c>
      <c r="J28" s="316">
        <v>409.35</v>
      </c>
      <c r="K28" s="316">
        <v>415.54999999999995</v>
      </c>
      <c r="L28" s="303">
        <v>403.15</v>
      </c>
      <c r="M28" s="303">
        <v>392.35</v>
      </c>
      <c r="N28" s="318">
        <v>10515600</v>
      </c>
      <c r="O28" s="319">
        <v>4.125128910278446E-3</v>
      </c>
    </row>
    <row r="29" spans="1:15" ht="15">
      <c r="A29" s="276">
        <v>19</v>
      </c>
      <c r="B29" s="386" t="s">
        <v>54</v>
      </c>
      <c r="C29" s="276" t="s">
        <v>61</v>
      </c>
      <c r="D29" s="315">
        <v>60.75</v>
      </c>
      <c r="E29" s="315">
        <v>60</v>
      </c>
      <c r="F29" s="316">
        <v>59.15</v>
      </c>
      <c r="G29" s="316">
        <v>57.55</v>
      </c>
      <c r="H29" s="316">
        <v>56.699999999999996</v>
      </c>
      <c r="I29" s="316">
        <v>61.6</v>
      </c>
      <c r="J29" s="316">
        <v>62.449999999999996</v>
      </c>
      <c r="K29" s="316">
        <v>64.050000000000011</v>
      </c>
      <c r="L29" s="303">
        <v>60.85</v>
      </c>
      <c r="M29" s="303">
        <v>58.4</v>
      </c>
      <c r="N29" s="318">
        <v>55563400</v>
      </c>
      <c r="O29" s="319">
        <v>3.1536423668933458E-2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1586.4</v>
      </c>
      <c r="E30" s="315">
        <v>1567.6666666666667</v>
      </c>
      <c r="F30" s="316">
        <v>1545.3333333333335</v>
      </c>
      <c r="G30" s="316">
        <v>1504.2666666666667</v>
      </c>
      <c r="H30" s="316">
        <v>1481.9333333333334</v>
      </c>
      <c r="I30" s="316">
        <v>1608.7333333333336</v>
      </c>
      <c r="J30" s="316">
        <v>1631.0666666666671</v>
      </c>
      <c r="K30" s="316">
        <v>1672.1333333333337</v>
      </c>
      <c r="L30" s="303">
        <v>1590</v>
      </c>
      <c r="M30" s="303">
        <v>1526.6</v>
      </c>
      <c r="N30" s="318">
        <v>1165450</v>
      </c>
      <c r="O30" s="319">
        <v>-6.8571428571428575E-2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115.8</v>
      </c>
      <c r="E31" s="315">
        <v>114.85000000000001</v>
      </c>
      <c r="F31" s="316">
        <v>113.50000000000001</v>
      </c>
      <c r="G31" s="316">
        <v>111.2</v>
      </c>
      <c r="H31" s="316">
        <v>109.85000000000001</v>
      </c>
      <c r="I31" s="316">
        <v>117.15000000000002</v>
      </c>
      <c r="J31" s="316">
        <v>118.50000000000001</v>
      </c>
      <c r="K31" s="316">
        <v>120.80000000000003</v>
      </c>
      <c r="L31" s="303">
        <v>116.2</v>
      </c>
      <c r="M31" s="303">
        <v>112.55</v>
      </c>
      <c r="N31" s="318">
        <v>33698400</v>
      </c>
      <c r="O31" s="319">
        <v>-2.2055580061755623E-2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734.15</v>
      </c>
      <c r="E32" s="315">
        <v>725.86666666666679</v>
      </c>
      <c r="F32" s="316">
        <v>715.98333333333358</v>
      </c>
      <c r="G32" s="316">
        <v>697.81666666666683</v>
      </c>
      <c r="H32" s="316">
        <v>687.93333333333362</v>
      </c>
      <c r="I32" s="316">
        <v>744.03333333333353</v>
      </c>
      <c r="J32" s="316">
        <v>753.91666666666674</v>
      </c>
      <c r="K32" s="316">
        <v>772.08333333333348</v>
      </c>
      <c r="L32" s="303">
        <v>735.75</v>
      </c>
      <c r="M32" s="303">
        <v>707.7</v>
      </c>
      <c r="N32" s="318">
        <v>2589400</v>
      </c>
      <c r="O32" s="319">
        <v>9.4883720930232562E-2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540.20000000000005</v>
      </c>
      <c r="E33" s="315">
        <v>532.01666666666665</v>
      </c>
      <c r="F33" s="316">
        <v>521.13333333333333</v>
      </c>
      <c r="G33" s="316">
        <v>502.06666666666672</v>
      </c>
      <c r="H33" s="316">
        <v>491.18333333333339</v>
      </c>
      <c r="I33" s="316">
        <v>551.08333333333326</v>
      </c>
      <c r="J33" s="316">
        <v>561.96666666666647</v>
      </c>
      <c r="K33" s="316">
        <v>581.03333333333319</v>
      </c>
      <c r="L33" s="303">
        <v>542.9</v>
      </c>
      <c r="M33" s="303">
        <v>512.95000000000005</v>
      </c>
      <c r="N33" s="318">
        <v>5484000</v>
      </c>
      <c r="O33" s="319">
        <v>0.1031985515992758</v>
      </c>
    </row>
    <row r="34" spans="1:15" ht="15">
      <c r="A34" s="276">
        <v>24</v>
      </c>
      <c r="B34" s="386" t="s">
        <v>68</v>
      </c>
      <c r="C34" s="276" t="s">
        <v>69</v>
      </c>
      <c r="D34" s="315">
        <v>509</v>
      </c>
      <c r="E34" s="315">
        <v>506.66666666666669</v>
      </c>
      <c r="F34" s="316">
        <v>502.08333333333337</v>
      </c>
      <c r="G34" s="316">
        <v>495.16666666666669</v>
      </c>
      <c r="H34" s="316">
        <v>490.58333333333337</v>
      </c>
      <c r="I34" s="316">
        <v>513.58333333333337</v>
      </c>
      <c r="J34" s="316">
        <v>518.16666666666674</v>
      </c>
      <c r="K34" s="316">
        <v>525.08333333333337</v>
      </c>
      <c r="L34" s="303">
        <v>511.25</v>
      </c>
      <c r="M34" s="303">
        <v>499.75</v>
      </c>
      <c r="N34" s="318">
        <v>97416279</v>
      </c>
      <c r="O34" s="319">
        <v>1.8520668834184857E-2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34.1</v>
      </c>
      <c r="E35" s="315">
        <v>33.633333333333333</v>
      </c>
      <c r="F35" s="316">
        <v>33.016666666666666</v>
      </c>
      <c r="G35" s="316">
        <v>31.93333333333333</v>
      </c>
      <c r="H35" s="316">
        <v>31.316666666666663</v>
      </c>
      <c r="I35" s="316">
        <v>34.716666666666669</v>
      </c>
      <c r="J35" s="316">
        <v>35.333333333333329</v>
      </c>
      <c r="K35" s="316">
        <v>36.416666666666671</v>
      </c>
      <c r="L35" s="303">
        <v>34.25</v>
      </c>
      <c r="M35" s="303">
        <v>32.549999999999997</v>
      </c>
      <c r="N35" s="318">
        <v>112959000</v>
      </c>
      <c r="O35" s="319">
        <v>5.0996483001172335E-2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484.7</v>
      </c>
      <c r="E36" s="315">
        <v>477.68333333333334</v>
      </c>
      <c r="F36" s="316">
        <v>467.06666666666666</v>
      </c>
      <c r="G36" s="316">
        <v>449.43333333333334</v>
      </c>
      <c r="H36" s="316">
        <v>438.81666666666666</v>
      </c>
      <c r="I36" s="316">
        <v>495.31666666666666</v>
      </c>
      <c r="J36" s="316">
        <v>505.93333333333334</v>
      </c>
      <c r="K36" s="316">
        <v>523.56666666666661</v>
      </c>
      <c r="L36" s="303">
        <v>488.3</v>
      </c>
      <c r="M36" s="303">
        <v>460.05</v>
      </c>
      <c r="N36" s="318">
        <v>10777800</v>
      </c>
      <c r="O36" s="319">
        <v>1.9804134929270946E-2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12701.25</v>
      </c>
      <c r="E37" s="315">
        <v>12686.35</v>
      </c>
      <c r="F37" s="316">
        <v>12614.900000000001</v>
      </c>
      <c r="G37" s="316">
        <v>12528.550000000001</v>
      </c>
      <c r="H37" s="316">
        <v>12457.100000000002</v>
      </c>
      <c r="I37" s="316">
        <v>12772.7</v>
      </c>
      <c r="J37" s="316">
        <v>12844.150000000001</v>
      </c>
      <c r="K37" s="316">
        <v>12930.5</v>
      </c>
      <c r="L37" s="303">
        <v>12757.8</v>
      </c>
      <c r="M37" s="303">
        <v>12600</v>
      </c>
      <c r="N37" s="318">
        <v>172350</v>
      </c>
      <c r="O37" s="319">
        <v>1.2929767851895386E-2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375.85</v>
      </c>
      <c r="E38" s="315">
        <v>374.26666666666665</v>
      </c>
      <c r="F38" s="316">
        <v>371.13333333333333</v>
      </c>
      <c r="G38" s="316">
        <v>366.41666666666669</v>
      </c>
      <c r="H38" s="316">
        <v>363.28333333333336</v>
      </c>
      <c r="I38" s="316">
        <v>378.98333333333329</v>
      </c>
      <c r="J38" s="316">
        <v>382.11666666666662</v>
      </c>
      <c r="K38" s="316">
        <v>386.83333333333326</v>
      </c>
      <c r="L38" s="303">
        <v>377.4</v>
      </c>
      <c r="M38" s="303">
        <v>369.55</v>
      </c>
      <c r="N38" s="318">
        <v>29255400</v>
      </c>
      <c r="O38" s="319">
        <v>1.4670995130478212E-2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3640.5</v>
      </c>
      <c r="E39" s="315">
        <v>3644.2333333333336</v>
      </c>
      <c r="F39" s="316">
        <v>3613.7666666666673</v>
      </c>
      <c r="G39" s="316">
        <v>3587.0333333333338</v>
      </c>
      <c r="H39" s="316">
        <v>3556.5666666666675</v>
      </c>
      <c r="I39" s="316">
        <v>3670.9666666666672</v>
      </c>
      <c r="J39" s="316">
        <v>3701.4333333333334</v>
      </c>
      <c r="K39" s="316">
        <v>3728.166666666667</v>
      </c>
      <c r="L39" s="303">
        <v>3674.7</v>
      </c>
      <c r="M39" s="303">
        <v>3617.5</v>
      </c>
      <c r="N39" s="318">
        <v>2162800</v>
      </c>
      <c r="O39" s="319">
        <v>5.0821105820619959E-2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476.55</v>
      </c>
      <c r="E40" s="315">
        <v>474.63333333333338</v>
      </c>
      <c r="F40" s="316">
        <v>468.41666666666674</v>
      </c>
      <c r="G40" s="316">
        <v>460.28333333333336</v>
      </c>
      <c r="H40" s="316">
        <v>454.06666666666672</v>
      </c>
      <c r="I40" s="316">
        <v>482.76666666666677</v>
      </c>
      <c r="J40" s="316">
        <v>488.98333333333335</v>
      </c>
      <c r="K40" s="316">
        <v>497.11666666666679</v>
      </c>
      <c r="L40" s="303">
        <v>480.85</v>
      </c>
      <c r="M40" s="303">
        <v>466.5</v>
      </c>
      <c r="N40" s="318">
        <v>7596600</v>
      </c>
      <c r="O40" s="319">
        <v>7.7715355805243441E-2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121.2</v>
      </c>
      <c r="E41" s="315">
        <v>119.56666666666666</v>
      </c>
      <c r="F41" s="316">
        <v>117.13333333333333</v>
      </c>
      <c r="G41" s="316">
        <v>113.06666666666666</v>
      </c>
      <c r="H41" s="316">
        <v>110.63333333333333</v>
      </c>
      <c r="I41" s="316">
        <v>123.63333333333333</v>
      </c>
      <c r="J41" s="316">
        <v>126.06666666666666</v>
      </c>
      <c r="K41" s="316">
        <v>130.13333333333333</v>
      </c>
      <c r="L41" s="303">
        <v>122</v>
      </c>
      <c r="M41" s="303">
        <v>115.5</v>
      </c>
      <c r="N41" s="318">
        <v>33693800</v>
      </c>
      <c r="O41" s="319">
        <v>-1.1749730160964851E-2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376.1</v>
      </c>
      <c r="E42" s="315">
        <v>371.7</v>
      </c>
      <c r="F42" s="316">
        <v>364.4</v>
      </c>
      <c r="G42" s="316">
        <v>352.7</v>
      </c>
      <c r="H42" s="316">
        <v>345.4</v>
      </c>
      <c r="I42" s="316">
        <v>383.4</v>
      </c>
      <c r="J42" s="316">
        <v>390.70000000000005</v>
      </c>
      <c r="K42" s="316">
        <v>402.4</v>
      </c>
      <c r="L42" s="303">
        <v>379</v>
      </c>
      <c r="M42" s="303">
        <v>360</v>
      </c>
      <c r="N42" s="318">
        <v>4670000</v>
      </c>
      <c r="O42" s="319">
        <v>7.6036866359447008E-2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825.15</v>
      </c>
      <c r="E43" s="315">
        <v>815.18333333333339</v>
      </c>
      <c r="F43" s="316">
        <v>802.96666666666681</v>
      </c>
      <c r="G43" s="316">
        <v>780.78333333333342</v>
      </c>
      <c r="H43" s="316">
        <v>768.56666666666683</v>
      </c>
      <c r="I43" s="316">
        <v>837.36666666666679</v>
      </c>
      <c r="J43" s="316">
        <v>849.58333333333348</v>
      </c>
      <c r="K43" s="316">
        <v>871.76666666666677</v>
      </c>
      <c r="L43" s="303">
        <v>827.4</v>
      </c>
      <c r="M43" s="303">
        <v>793</v>
      </c>
      <c r="N43" s="318">
        <v>17282200</v>
      </c>
      <c r="O43" s="319">
        <v>4.4879352354004559E-2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135.6</v>
      </c>
      <c r="E44" s="315">
        <v>135.58333333333334</v>
      </c>
      <c r="F44" s="316">
        <v>134.36666666666667</v>
      </c>
      <c r="G44" s="316">
        <v>133.13333333333333</v>
      </c>
      <c r="H44" s="316">
        <v>131.91666666666666</v>
      </c>
      <c r="I44" s="316">
        <v>136.81666666666669</v>
      </c>
      <c r="J44" s="316">
        <v>138.03333333333333</v>
      </c>
      <c r="K44" s="316">
        <v>139.26666666666671</v>
      </c>
      <c r="L44" s="303">
        <v>136.80000000000001</v>
      </c>
      <c r="M44" s="303">
        <v>134.35</v>
      </c>
      <c r="N44" s="318">
        <v>30560000</v>
      </c>
      <c r="O44" s="319">
        <v>1.9808852581558012E-2</v>
      </c>
    </row>
    <row r="45" spans="1:15" ht="15">
      <c r="A45" s="276">
        <v>35</v>
      </c>
      <c r="B45" s="408" t="s">
        <v>107</v>
      </c>
      <c r="C45" s="276" t="s">
        <v>3634</v>
      </c>
      <c r="D45" s="315">
        <v>2640.5</v>
      </c>
      <c r="E45" s="315">
        <v>2621.75</v>
      </c>
      <c r="F45" s="316">
        <v>2569.35</v>
      </c>
      <c r="G45" s="316">
        <v>2498.1999999999998</v>
      </c>
      <c r="H45" s="316">
        <v>2445.7999999999997</v>
      </c>
      <c r="I45" s="316">
        <v>2692.9</v>
      </c>
      <c r="J45" s="316">
        <v>2745.2999999999997</v>
      </c>
      <c r="K45" s="316">
        <v>2816.4500000000003</v>
      </c>
      <c r="L45" s="303">
        <v>2674.15</v>
      </c>
      <c r="M45" s="303">
        <v>2550.6</v>
      </c>
      <c r="N45" s="318">
        <v>476250</v>
      </c>
      <c r="O45" s="319">
        <v>3.4201954397394138E-2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1573.35</v>
      </c>
      <c r="E46" s="315">
        <v>1562.8500000000001</v>
      </c>
      <c r="F46" s="316">
        <v>1549.3000000000002</v>
      </c>
      <c r="G46" s="316">
        <v>1525.25</v>
      </c>
      <c r="H46" s="316">
        <v>1511.7</v>
      </c>
      <c r="I46" s="316">
        <v>1586.9000000000003</v>
      </c>
      <c r="J46" s="316">
        <v>1600.45</v>
      </c>
      <c r="K46" s="316">
        <v>1624.5000000000005</v>
      </c>
      <c r="L46" s="303">
        <v>1576.4</v>
      </c>
      <c r="M46" s="303">
        <v>1538.8</v>
      </c>
      <c r="N46" s="318">
        <v>2730000</v>
      </c>
      <c r="O46" s="319">
        <v>9.5780481491069113E-3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391.9</v>
      </c>
      <c r="E47" s="315">
        <v>389.08333333333331</v>
      </c>
      <c r="F47" s="316">
        <v>385.26666666666665</v>
      </c>
      <c r="G47" s="316">
        <v>378.63333333333333</v>
      </c>
      <c r="H47" s="316">
        <v>374.81666666666666</v>
      </c>
      <c r="I47" s="316">
        <v>395.71666666666664</v>
      </c>
      <c r="J47" s="316">
        <v>399.53333333333336</v>
      </c>
      <c r="K47" s="316">
        <v>406.16666666666663</v>
      </c>
      <c r="L47" s="303">
        <v>392.9</v>
      </c>
      <c r="M47" s="303">
        <v>382.45</v>
      </c>
      <c r="N47" s="318">
        <v>11352069</v>
      </c>
      <c r="O47" s="319">
        <v>-2.7529249827942191E-4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586.70000000000005</v>
      </c>
      <c r="E48" s="315">
        <v>585.93333333333339</v>
      </c>
      <c r="F48" s="316">
        <v>579.41666666666674</v>
      </c>
      <c r="G48" s="316">
        <v>572.13333333333333</v>
      </c>
      <c r="H48" s="316">
        <v>565.61666666666667</v>
      </c>
      <c r="I48" s="316">
        <v>593.21666666666681</v>
      </c>
      <c r="J48" s="316">
        <v>599.73333333333346</v>
      </c>
      <c r="K48" s="316">
        <v>607.01666666666688</v>
      </c>
      <c r="L48" s="303">
        <v>592.45000000000005</v>
      </c>
      <c r="M48" s="303">
        <v>578.65</v>
      </c>
      <c r="N48" s="318">
        <v>1918800</v>
      </c>
      <c r="O48" s="319">
        <v>-9.2936802973977699E-3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512.20000000000005</v>
      </c>
      <c r="E49" s="315">
        <v>509.63333333333338</v>
      </c>
      <c r="F49" s="316">
        <v>505.06666666666672</v>
      </c>
      <c r="G49" s="316">
        <v>497.93333333333334</v>
      </c>
      <c r="H49" s="316">
        <v>493.36666666666667</v>
      </c>
      <c r="I49" s="316">
        <v>516.76666666666677</v>
      </c>
      <c r="J49" s="316">
        <v>521.33333333333348</v>
      </c>
      <c r="K49" s="316">
        <v>528.46666666666681</v>
      </c>
      <c r="L49" s="303">
        <v>514.20000000000005</v>
      </c>
      <c r="M49" s="303">
        <v>502.5</v>
      </c>
      <c r="N49" s="318">
        <v>15706250</v>
      </c>
      <c r="O49" s="319">
        <v>1.2000644329896908E-2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3699.55</v>
      </c>
      <c r="E50" s="315">
        <v>3698.6</v>
      </c>
      <c r="F50" s="316">
        <v>3671.2</v>
      </c>
      <c r="G50" s="316">
        <v>3642.85</v>
      </c>
      <c r="H50" s="316">
        <v>3615.45</v>
      </c>
      <c r="I50" s="316">
        <v>3726.95</v>
      </c>
      <c r="J50" s="316">
        <v>3754.3500000000004</v>
      </c>
      <c r="K50" s="316">
        <v>3782.7</v>
      </c>
      <c r="L50" s="303">
        <v>3726</v>
      </c>
      <c r="M50" s="303">
        <v>3670.25</v>
      </c>
      <c r="N50" s="318">
        <v>2874200</v>
      </c>
      <c r="O50" s="319">
        <v>-6.6357918020322109E-3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229.4</v>
      </c>
      <c r="E51" s="315">
        <v>226.38333333333333</v>
      </c>
      <c r="F51" s="316">
        <v>221.66666666666666</v>
      </c>
      <c r="G51" s="316">
        <v>213.93333333333334</v>
      </c>
      <c r="H51" s="316">
        <v>209.21666666666667</v>
      </c>
      <c r="I51" s="316">
        <v>234.11666666666665</v>
      </c>
      <c r="J51" s="316">
        <v>238.83333333333334</v>
      </c>
      <c r="K51" s="316">
        <v>246.56666666666663</v>
      </c>
      <c r="L51" s="303">
        <v>231.1</v>
      </c>
      <c r="M51" s="303">
        <v>218.65</v>
      </c>
      <c r="N51" s="318">
        <v>27901500</v>
      </c>
      <c r="O51" s="319">
        <v>3.8697788697788699E-2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5223.45</v>
      </c>
      <c r="E52" s="315">
        <v>5199.5</v>
      </c>
      <c r="F52" s="316">
        <v>5164</v>
      </c>
      <c r="G52" s="316">
        <v>5104.55</v>
      </c>
      <c r="H52" s="316">
        <v>5069.05</v>
      </c>
      <c r="I52" s="316">
        <v>5258.95</v>
      </c>
      <c r="J52" s="316">
        <v>5294.45</v>
      </c>
      <c r="K52" s="316">
        <v>5353.9</v>
      </c>
      <c r="L52" s="303">
        <v>5235</v>
      </c>
      <c r="M52" s="303">
        <v>5140.05</v>
      </c>
      <c r="N52" s="318">
        <v>2837875</v>
      </c>
      <c r="O52" s="319">
        <v>-1.4241674265120925E-2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2453.6999999999998</v>
      </c>
      <c r="E53" s="315">
        <v>2451.8833333333332</v>
      </c>
      <c r="F53" s="316">
        <v>2421.7666666666664</v>
      </c>
      <c r="G53" s="316">
        <v>2389.833333333333</v>
      </c>
      <c r="H53" s="316">
        <v>2359.7166666666662</v>
      </c>
      <c r="I53" s="316">
        <v>2483.8166666666666</v>
      </c>
      <c r="J53" s="316">
        <v>2513.9333333333334</v>
      </c>
      <c r="K53" s="316">
        <v>2545.8666666666668</v>
      </c>
      <c r="L53" s="303">
        <v>2482</v>
      </c>
      <c r="M53" s="303">
        <v>2419.9499999999998</v>
      </c>
      <c r="N53" s="318">
        <v>2485000</v>
      </c>
      <c r="O53" s="319">
        <v>5.3881549651180048E-2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1268.0999999999999</v>
      </c>
      <c r="E54" s="315">
        <v>1265</v>
      </c>
      <c r="F54" s="316">
        <v>1242.0999999999999</v>
      </c>
      <c r="G54" s="316">
        <v>1216.0999999999999</v>
      </c>
      <c r="H54" s="316">
        <v>1193.1999999999998</v>
      </c>
      <c r="I54" s="316">
        <v>1291</v>
      </c>
      <c r="J54" s="316">
        <v>1313.9</v>
      </c>
      <c r="K54" s="316">
        <v>1339.9</v>
      </c>
      <c r="L54" s="303">
        <v>1287.9000000000001</v>
      </c>
      <c r="M54" s="303">
        <v>1239</v>
      </c>
      <c r="N54" s="318">
        <v>3645400</v>
      </c>
      <c r="O54" s="319">
        <v>-4.206730769230769E-3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186.2</v>
      </c>
      <c r="E55" s="315">
        <v>185.98333333333335</v>
      </c>
      <c r="F55" s="316">
        <v>183.66666666666669</v>
      </c>
      <c r="G55" s="316">
        <v>181.13333333333333</v>
      </c>
      <c r="H55" s="316">
        <v>178.81666666666666</v>
      </c>
      <c r="I55" s="316">
        <v>188.51666666666671</v>
      </c>
      <c r="J55" s="316">
        <v>190.83333333333337</v>
      </c>
      <c r="K55" s="316">
        <v>193.36666666666673</v>
      </c>
      <c r="L55" s="303">
        <v>188.3</v>
      </c>
      <c r="M55" s="303">
        <v>183.45</v>
      </c>
      <c r="N55" s="318">
        <v>12315600</v>
      </c>
      <c r="O55" s="319">
        <v>2.6094781043791242E-2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64.400000000000006</v>
      </c>
      <c r="E56" s="315">
        <v>63.550000000000011</v>
      </c>
      <c r="F56" s="316">
        <v>62.15000000000002</v>
      </c>
      <c r="G56" s="316">
        <v>59.900000000000006</v>
      </c>
      <c r="H56" s="316">
        <v>58.500000000000014</v>
      </c>
      <c r="I56" s="316">
        <v>65.800000000000026</v>
      </c>
      <c r="J56" s="316">
        <v>67.2</v>
      </c>
      <c r="K56" s="316">
        <v>69.450000000000031</v>
      </c>
      <c r="L56" s="303">
        <v>64.95</v>
      </c>
      <c r="M56" s="303">
        <v>61.3</v>
      </c>
      <c r="N56" s="318">
        <v>93477000</v>
      </c>
      <c r="O56" s="319">
        <v>2.3483240043749598E-3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118.7</v>
      </c>
      <c r="E57" s="315">
        <v>118.38333333333333</v>
      </c>
      <c r="F57" s="316">
        <v>117.26666666666665</v>
      </c>
      <c r="G57" s="316">
        <v>115.83333333333333</v>
      </c>
      <c r="H57" s="316">
        <v>114.71666666666665</v>
      </c>
      <c r="I57" s="316">
        <v>119.81666666666665</v>
      </c>
      <c r="J57" s="316">
        <v>120.93333333333332</v>
      </c>
      <c r="K57" s="316">
        <v>122.36666666666665</v>
      </c>
      <c r="L57" s="303">
        <v>119.5</v>
      </c>
      <c r="M57" s="303">
        <v>116.95</v>
      </c>
      <c r="N57" s="318">
        <v>23125100</v>
      </c>
      <c r="O57" s="319">
        <v>3.0723219140837411E-2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496.55</v>
      </c>
      <c r="E58" s="315">
        <v>493.7833333333333</v>
      </c>
      <c r="F58" s="316">
        <v>489.66666666666663</v>
      </c>
      <c r="G58" s="316">
        <v>482.7833333333333</v>
      </c>
      <c r="H58" s="316">
        <v>478.66666666666663</v>
      </c>
      <c r="I58" s="316">
        <v>500.66666666666663</v>
      </c>
      <c r="J58" s="316">
        <v>504.7833333333333</v>
      </c>
      <c r="K58" s="316">
        <v>511.66666666666663</v>
      </c>
      <c r="L58" s="303">
        <v>497.9</v>
      </c>
      <c r="M58" s="303">
        <v>486.9</v>
      </c>
      <c r="N58" s="318">
        <v>6502100</v>
      </c>
      <c r="O58" s="319">
        <v>-1.3263525305410123E-2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26.15</v>
      </c>
      <c r="E59" s="315">
        <v>25.766666666666666</v>
      </c>
      <c r="F59" s="316">
        <v>25.283333333333331</v>
      </c>
      <c r="G59" s="316">
        <v>24.416666666666664</v>
      </c>
      <c r="H59" s="316">
        <v>23.93333333333333</v>
      </c>
      <c r="I59" s="316">
        <v>26.633333333333333</v>
      </c>
      <c r="J59" s="316">
        <v>27.116666666666667</v>
      </c>
      <c r="K59" s="316">
        <v>27.983333333333334</v>
      </c>
      <c r="L59" s="303">
        <v>26.25</v>
      </c>
      <c r="M59" s="303">
        <v>24.9</v>
      </c>
      <c r="N59" s="318">
        <v>70987500</v>
      </c>
      <c r="O59" s="319">
        <v>3.7487668530088787E-2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716.85</v>
      </c>
      <c r="E60" s="315">
        <v>715.11666666666667</v>
      </c>
      <c r="F60" s="316">
        <v>710.58333333333337</v>
      </c>
      <c r="G60" s="316">
        <v>704.31666666666672</v>
      </c>
      <c r="H60" s="316">
        <v>699.78333333333342</v>
      </c>
      <c r="I60" s="316">
        <v>721.38333333333333</v>
      </c>
      <c r="J60" s="316">
        <v>725.91666666666663</v>
      </c>
      <c r="K60" s="316">
        <v>732.18333333333328</v>
      </c>
      <c r="L60" s="303">
        <v>719.65</v>
      </c>
      <c r="M60" s="303">
        <v>708.85</v>
      </c>
      <c r="N60" s="318">
        <v>5883000</v>
      </c>
      <c r="O60" s="319">
        <v>5.3923324973127913E-2</v>
      </c>
    </row>
    <row r="61" spans="1:15" ht="15">
      <c r="A61" s="276">
        <v>51</v>
      </c>
      <c r="B61" s="408" t="s">
        <v>39</v>
      </c>
      <c r="C61" s="276" t="s">
        <v>248</v>
      </c>
      <c r="D61" s="315">
        <v>1379.6</v>
      </c>
      <c r="E61" s="315">
        <v>1351.5833333333333</v>
      </c>
      <c r="F61" s="316">
        <v>1318.1666666666665</v>
      </c>
      <c r="G61" s="316">
        <v>1256.7333333333333</v>
      </c>
      <c r="H61" s="316">
        <v>1223.3166666666666</v>
      </c>
      <c r="I61" s="316">
        <v>1413.0166666666664</v>
      </c>
      <c r="J61" s="316">
        <v>1446.4333333333329</v>
      </c>
      <c r="K61" s="316">
        <v>1507.8666666666663</v>
      </c>
      <c r="L61" s="303">
        <v>1385</v>
      </c>
      <c r="M61" s="303">
        <v>1290.1500000000001</v>
      </c>
      <c r="N61" s="318">
        <v>1447550</v>
      </c>
      <c r="O61" s="319">
        <v>-6.9757727652464491E-2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904.4</v>
      </c>
      <c r="E62" s="315">
        <v>900.20000000000016</v>
      </c>
      <c r="F62" s="316">
        <v>888.40000000000032</v>
      </c>
      <c r="G62" s="316">
        <v>872.4000000000002</v>
      </c>
      <c r="H62" s="316">
        <v>860.60000000000036</v>
      </c>
      <c r="I62" s="316">
        <v>916.20000000000027</v>
      </c>
      <c r="J62" s="316">
        <v>928.00000000000023</v>
      </c>
      <c r="K62" s="316">
        <v>944.00000000000023</v>
      </c>
      <c r="L62" s="303">
        <v>912</v>
      </c>
      <c r="M62" s="303">
        <v>884.2</v>
      </c>
      <c r="N62" s="318">
        <v>18721650</v>
      </c>
      <c r="O62" s="319">
        <v>3.5956473742311937E-2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897.35</v>
      </c>
      <c r="E63" s="315">
        <v>889.38333333333333</v>
      </c>
      <c r="F63" s="316">
        <v>878.36666666666667</v>
      </c>
      <c r="G63" s="316">
        <v>859.38333333333333</v>
      </c>
      <c r="H63" s="316">
        <v>848.36666666666667</v>
      </c>
      <c r="I63" s="316">
        <v>908.36666666666667</v>
      </c>
      <c r="J63" s="316">
        <v>919.38333333333333</v>
      </c>
      <c r="K63" s="316">
        <v>938.36666666666667</v>
      </c>
      <c r="L63" s="303">
        <v>900.4</v>
      </c>
      <c r="M63" s="303">
        <v>870.4</v>
      </c>
      <c r="N63" s="318">
        <v>4330000</v>
      </c>
      <c r="O63" s="319">
        <v>5.8162267839687191E-2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924.75</v>
      </c>
      <c r="E64" s="315">
        <v>925.13333333333333</v>
      </c>
      <c r="F64" s="316">
        <v>914.7166666666667</v>
      </c>
      <c r="G64" s="316">
        <v>904.68333333333339</v>
      </c>
      <c r="H64" s="316">
        <v>894.26666666666677</v>
      </c>
      <c r="I64" s="316">
        <v>935.16666666666663</v>
      </c>
      <c r="J64" s="316">
        <v>945.58333333333337</v>
      </c>
      <c r="K64" s="316">
        <v>955.61666666666656</v>
      </c>
      <c r="L64" s="303">
        <v>935.55</v>
      </c>
      <c r="M64" s="303">
        <v>915.1</v>
      </c>
      <c r="N64" s="318">
        <v>20217400</v>
      </c>
      <c r="O64" s="319">
        <v>1.8226687819495858E-2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2409.75</v>
      </c>
      <c r="E65" s="315">
        <v>2404.8166666666671</v>
      </c>
      <c r="F65" s="316">
        <v>2388.2833333333342</v>
      </c>
      <c r="G65" s="316">
        <v>2366.8166666666671</v>
      </c>
      <c r="H65" s="316">
        <v>2350.2833333333342</v>
      </c>
      <c r="I65" s="316">
        <v>2426.2833333333342</v>
      </c>
      <c r="J65" s="316">
        <v>2442.8166666666671</v>
      </c>
      <c r="K65" s="316">
        <v>2464.2833333333342</v>
      </c>
      <c r="L65" s="303">
        <v>2421.35</v>
      </c>
      <c r="M65" s="303">
        <v>2383.35</v>
      </c>
      <c r="N65" s="318">
        <v>21503700</v>
      </c>
      <c r="O65" s="319">
        <v>4.7456207690697188E-4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1378.5</v>
      </c>
      <c r="E66" s="315">
        <v>1375.8833333333332</v>
      </c>
      <c r="F66" s="316">
        <v>1368.1666666666665</v>
      </c>
      <c r="G66" s="316">
        <v>1357.8333333333333</v>
      </c>
      <c r="H66" s="316">
        <v>1350.1166666666666</v>
      </c>
      <c r="I66" s="316">
        <v>1386.2166666666665</v>
      </c>
      <c r="J66" s="316">
        <v>1393.9333333333332</v>
      </c>
      <c r="K66" s="316">
        <v>1404.2666666666664</v>
      </c>
      <c r="L66" s="303">
        <v>1383.6</v>
      </c>
      <c r="M66" s="303">
        <v>1365.55</v>
      </c>
      <c r="N66" s="318">
        <v>32638650</v>
      </c>
      <c r="O66" s="319">
        <v>2.8065069383088198E-2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648.85</v>
      </c>
      <c r="E67" s="315">
        <v>644.75</v>
      </c>
      <c r="F67" s="316">
        <v>639.5</v>
      </c>
      <c r="G67" s="316">
        <v>630.15</v>
      </c>
      <c r="H67" s="316">
        <v>624.9</v>
      </c>
      <c r="I67" s="316">
        <v>654.1</v>
      </c>
      <c r="J67" s="316">
        <v>659.35</v>
      </c>
      <c r="K67" s="316">
        <v>668.7</v>
      </c>
      <c r="L67" s="303">
        <v>650</v>
      </c>
      <c r="M67" s="303">
        <v>635.4</v>
      </c>
      <c r="N67" s="318">
        <v>14392400</v>
      </c>
      <c r="O67" s="319">
        <v>8.8672989436348222E-3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3046.7</v>
      </c>
      <c r="E68" s="315">
        <v>3045.3333333333335</v>
      </c>
      <c r="F68" s="316">
        <v>3015.666666666667</v>
      </c>
      <c r="G68" s="316">
        <v>2984.6333333333337</v>
      </c>
      <c r="H68" s="316">
        <v>2954.9666666666672</v>
      </c>
      <c r="I68" s="316">
        <v>3076.3666666666668</v>
      </c>
      <c r="J68" s="316">
        <v>3106.0333333333338</v>
      </c>
      <c r="K68" s="316">
        <v>3137.0666666666666</v>
      </c>
      <c r="L68" s="303">
        <v>3075</v>
      </c>
      <c r="M68" s="303">
        <v>3014.3</v>
      </c>
      <c r="N68" s="318">
        <v>4069800</v>
      </c>
      <c r="O68" s="319">
        <v>-5.7167985927880386E-3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237</v>
      </c>
      <c r="E69" s="315">
        <v>234.56666666666669</v>
      </c>
      <c r="F69" s="316">
        <v>230.78333333333339</v>
      </c>
      <c r="G69" s="316">
        <v>224.56666666666669</v>
      </c>
      <c r="H69" s="316">
        <v>220.78333333333339</v>
      </c>
      <c r="I69" s="316">
        <v>240.78333333333339</v>
      </c>
      <c r="J69" s="316">
        <v>244.56666666666669</v>
      </c>
      <c r="K69" s="316">
        <v>250.78333333333339</v>
      </c>
      <c r="L69" s="303">
        <v>238.35</v>
      </c>
      <c r="M69" s="303">
        <v>228.35</v>
      </c>
      <c r="N69" s="318">
        <v>29093800</v>
      </c>
      <c r="O69" s="319">
        <v>3.3450435313884225E-2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210.25</v>
      </c>
      <c r="E70" s="315">
        <v>210.13333333333333</v>
      </c>
      <c r="F70" s="316">
        <v>208.61666666666665</v>
      </c>
      <c r="G70" s="316">
        <v>206.98333333333332</v>
      </c>
      <c r="H70" s="316">
        <v>205.46666666666664</v>
      </c>
      <c r="I70" s="316">
        <v>211.76666666666665</v>
      </c>
      <c r="J70" s="316">
        <v>213.2833333333333</v>
      </c>
      <c r="K70" s="316">
        <v>214.91666666666666</v>
      </c>
      <c r="L70" s="303">
        <v>211.65</v>
      </c>
      <c r="M70" s="303">
        <v>208.5</v>
      </c>
      <c r="N70" s="318">
        <v>30037500</v>
      </c>
      <c r="O70" s="319">
        <v>-1.1199004532930407E-2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2373.15</v>
      </c>
      <c r="E71" s="315">
        <v>2354.0666666666666</v>
      </c>
      <c r="F71" s="316">
        <v>2329.1333333333332</v>
      </c>
      <c r="G71" s="316">
        <v>2285.1166666666668</v>
      </c>
      <c r="H71" s="316">
        <v>2260.1833333333334</v>
      </c>
      <c r="I71" s="316">
        <v>2398.083333333333</v>
      </c>
      <c r="J71" s="316">
        <v>2423.0166666666664</v>
      </c>
      <c r="K71" s="316">
        <v>2467.0333333333328</v>
      </c>
      <c r="L71" s="303">
        <v>2379</v>
      </c>
      <c r="M71" s="303">
        <v>2310.0500000000002</v>
      </c>
      <c r="N71" s="318">
        <v>5844000</v>
      </c>
      <c r="O71" s="319">
        <v>1.4424829453731188E-2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203.75</v>
      </c>
      <c r="E72" s="315">
        <v>197.96666666666667</v>
      </c>
      <c r="F72" s="316">
        <v>190.28333333333333</v>
      </c>
      <c r="G72" s="316">
        <v>176.81666666666666</v>
      </c>
      <c r="H72" s="316">
        <v>169.13333333333333</v>
      </c>
      <c r="I72" s="316">
        <v>211.43333333333334</v>
      </c>
      <c r="J72" s="316">
        <v>219.11666666666667</v>
      </c>
      <c r="K72" s="316">
        <v>232.58333333333334</v>
      </c>
      <c r="L72" s="303">
        <v>205.65</v>
      </c>
      <c r="M72" s="303">
        <v>184.5</v>
      </c>
      <c r="N72" s="318">
        <v>25277400</v>
      </c>
      <c r="O72" s="319">
        <v>9.5084609186140215E-2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504.05</v>
      </c>
      <c r="E73" s="315">
        <v>502.2833333333333</v>
      </c>
      <c r="F73" s="316">
        <v>498.91666666666663</v>
      </c>
      <c r="G73" s="316">
        <v>493.7833333333333</v>
      </c>
      <c r="H73" s="316">
        <v>490.41666666666663</v>
      </c>
      <c r="I73" s="316">
        <v>507.41666666666663</v>
      </c>
      <c r="J73" s="316">
        <v>510.7833333333333</v>
      </c>
      <c r="K73" s="316">
        <v>515.91666666666663</v>
      </c>
      <c r="L73" s="303">
        <v>505.65</v>
      </c>
      <c r="M73" s="303">
        <v>497.15</v>
      </c>
      <c r="N73" s="318">
        <v>90679875</v>
      </c>
      <c r="O73" s="319">
        <v>3.4250764525993883E-2</v>
      </c>
    </row>
    <row r="74" spans="1:15" ht="15">
      <c r="A74" s="276">
        <v>64</v>
      </c>
      <c r="B74" s="408" t="s">
        <v>57</v>
      </c>
      <c r="C74" t="s">
        <v>256</v>
      </c>
      <c r="D74" s="453">
        <v>1463</v>
      </c>
      <c r="E74" s="453">
        <v>1463.7333333333333</v>
      </c>
      <c r="F74" s="454">
        <v>1448.1166666666668</v>
      </c>
      <c r="G74" s="454">
        <v>1433.2333333333333</v>
      </c>
      <c r="H74" s="454">
        <v>1417.6166666666668</v>
      </c>
      <c r="I74" s="454">
        <v>1478.6166666666668</v>
      </c>
      <c r="J74" s="454">
        <v>1494.2333333333331</v>
      </c>
      <c r="K74" s="454">
        <v>1509.1166666666668</v>
      </c>
      <c r="L74" s="455">
        <v>1479.35</v>
      </c>
      <c r="M74" s="455">
        <v>1448.85</v>
      </c>
      <c r="N74" s="456">
        <v>709325</v>
      </c>
      <c r="O74" s="457">
        <v>0.15024121295658166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485.8</v>
      </c>
      <c r="E75" s="315">
        <v>483.88333333333338</v>
      </c>
      <c r="F75" s="316">
        <v>477.56666666666678</v>
      </c>
      <c r="G75" s="316">
        <v>469.33333333333337</v>
      </c>
      <c r="H75" s="316">
        <v>463.01666666666677</v>
      </c>
      <c r="I75" s="316">
        <v>492.11666666666679</v>
      </c>
      <c r="J75" s="316">
        <v>498.43333333333339</v>
      </c>
      <c r="K75" s="316">
        <v>506.6666666666668</v>
      </c>
      <c r="L75" s="303">
        <v>490.2</v>
      </c>
      <c r="M75" s="303">
        <v>475.65</v>
      </c>
      <c r="N75" s="318">
        <v>4134000</v>
      </c>
      <c r="O75" s="319">
        <v>7.4882995319812795E-2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10.6</v>
      </c>
      <c r="E76" s="315">
        <v>10.249999999999998</v>
      </c>
      <c r="F76" s="316">
        <v>9.7999999999999972</v>
      </c>
      <c r="G76" s="316">
        <v>8.9999999999999982</v>
      </c>
      <c r="H76" s="316">
        <v>8.5499999999999972</v>
      </c>
      <c r="I76" s="316">
        <v>11.049999999999997</v>
      </c>
      <c r="J76" s="316">
        <v>11.499999999999996</v>
      </c>
      <c r="K76" s="316">
        <v>12.299999999999997</v>
      </c>
      <c r="L76" s="303">
        <v>10.7</v>
      </c>
      <c r="M76" s="303">
        <v>9.4499999999999993</v>
      </c>
      <c r="N76" s="318">
        <v>902160000</v>
      </c>
      <c r="O76" s="319">
        <v>0.25467289719626168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35.9</v>
      </c>
      <c r="E77" s="315">
        <v>35.43333333333333</v>
      </c>
      <c r="F77" s="316">
        <v>34.766666666666659</v>
      </c>
      <c r="G77" s="316">
        <v>33.633333333333326</v>
      </c>
      <c r="H77" s="316">
        <v>32.966666666666654</v>
      </c>
      <c r="I77" s="316">
        <v>36.566666666666663</v>
      </c>
      <c r="J77" s="316">
        <v>37.233333333333334</v>
      </c>
      <c r="K77" s="316">
        <v>38.366666666666667</v>
      </c>
      <c r="L77" s="303">
        <v>36.1</v>
      </c>
      <c r="M77" s="303">
        <v>34.299999999999997</v>
      </c>
      <c r="N77" s="318">
        <v>171361000</v>
      </c>
      <c r="O77" s="319">
        <v>-1.3346460999890604E-2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489.45</v>
      </c>
      <c r="E78" s="315">
        <v>490.91666666666669</v>
      </c>
      <c r="F78" s="316">
        <v>481.88333333333338</v>
      </c>
      <c r="G78" s="316">
        <v>474.31666666666672</v>
      </c>
      <c r="H78" s="316">
        <v>465.28333333333342</v>
      </c>
      <c r="I78" s="316">
        <v>498.48333333333335</v>
      </c>
      <c r="J78" s="316">
        <v>507.51666666666665</v>
      </c>
      <c r="K78" s="316">
        <v>515.08333333333326</v>
      </c>
      <c r="L78" s="303">
        <v>499.95</v>
      </c>
      <c r="M78" s="303">
        <v>483.35</v>
      </c>
      <c r="N78" s="318">
        <v>7002875</v>
      </c>
      <c r="O78" s="319">
        <v>0.10741465535986083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1653.6</v>
      </c>
      <c r="E79" s="315">
        <v>1621.8833333333332</v>
      </c>
      <c r="F79" s="316">
        <v>1583.7166666666665</v>
      </c>
      <c r="G79" s="316">
        <v>1513.8333333333333</v>
      </c>
      <c r="H79" s="316">
        <v>1475.6666666666665</v>
      </c>
      <c r="I79" s="316">
        <v>1691.7666666666664</v>
      </c>
      <c r="J79" s="316">
        <v>1729.9333333333334</v>
      </c>
      <c r="K79" s="316">
        <v>1799.8166666666664</v>
      </c>
      <c r="L79" s="303">
        <v>1660.05</v>
      </c>
      <c r="M79" s="303">
        <v>1552</v>
      </c>
      <c r="N79" s="318">
        <v>3067500</v>
      </c>
      <c r="O79" s="319">
        <v>-0.12118607649333907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859.4</v>
      </c>
      <c r="E80" s="315">
        <v>853.23333333333323</v>
      </c>
      <c r="F80" s="316">
        <v>841.46666666666647</v>
      </c>
      <c r="G80" s="316">
        <v>823.53333333333319</v>
      </c>
      <c r="H80" s="316">
        <v>811.76666666666642</v>
      </c>
      <c r="I80" s="316">
        <v>871.16666666666652</v>
      </c>
      <c r="J80" s="316">
        <v>882.93333333333317</v>
      </c>
      <c r="K80" s="316">
        <v>900.86666666666656</v>
      </c>
      <c r="L80" s="303">
        <v>865</v>
      </c>
      <c r="M80" s="303">
        <v>835.3</v>
      </c>
      <c r="N80" s="318">
        <v>18414900</v>
      </c>
      <c r="O80" s="319">
        <v>3.5965030716262746E-2</v>
      </c>
    </row>
    <row r="81" spans="1:15" ht="15">
      <c r="A81" s="276">
        <v>71</v>
      </c>
      <c r="B81" s="386" t="s">
        <v>68</v>
      </c>
      <c r="C81" s="276" t="s">
        <v>3783</v>
      </c>
      <c r="D81" s="315">
        <v>238.05</v>
      </c>
      <c r="E81" s="315">
        <v>235.05000000000004</v>
      </c>
      <c r="F81" s="316">
        <v>230.70000000000007</v>
      </c>
      <c r="G81" s="316">
        <v>223.35000000000002</v>
      </c>
      <c r="H81" s="316">
        <v>219.00000000000006</v>
      </c>
      <c r="I81" s="316">
        <v>242.40000000000009</v>
      </c>
      <c r="J81" s="316">
        <v>246.75000000000006</v>
      </c>
      <c r="K81" s="316">
        <v>254.10000000000011</v>
      </c>
      <c r="L81" s="303">
        <v>239.4</v>
      </c>
      <c r="M81" s="303">
        <v>227.7</v>
      </c>
      <c r="N81" s="318">
        <v>10463600</v>
      </c>
      <c r="O81" s="319">
        <v>0.12492474413004215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1253.2</v>
      </c>
      <c r="E82" s="315">
        <v>1247.6666666666667</v>
      </c>
      <c r="F82" s="316">
        <v>1236.3333333333335</v>
      </c>
      <c r="G82" s="316">
        <v>1219.4666666666667</v>
      </c>
      <c r="H82" s="316">
        <v>1208.1333333333334</v>
      </c>
      <c r="I82" s="316">
        <v>1264.5333333333335</v>
      </c>
      <c r="J82" s="316">
        <v>1275.866666666667</v>
      </c>
      <c r="K82" s="316">
        <v>1292.7333333333336</v>
      </c>
      <c r="L82" s="303">
        <v>1259</v>
      </c>
      <c r="M82" s="303">
        <v>1230.8</v>
      </c>
      <c r="N82" s="318">
        <v>34791000</v>
      </c>
      <c r="O82" s="319">
        <v>-4.1427650394273527E-2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88.4</v>
      </c>
      <c r="E83" s="315">
        <v>87.95</v>
      </c>
      <c r="F83" s="316">
        <v>87.300000000000011</v>
      </c>
      <c r="G83" s="316">
        <v>86.2</v>
      </c>
      <c r="H83" s="316">
        <v>85.550000000000011</v>
      </c>
      <c r="I83" s="316">
        <v>89.050000000000011</v>
      </c>
      <c r="J83" s="316">
        <v>89.700000000000017</v>
      </c>
      <c r="K83" s="316">
        <v>90.800000000000011</v>
      </c>
      <c r="L83" s="303">
        <v>88.6</v>
      </c>
      <c r="M83" s="303">
        <v>86.85</v>
      </c>
      <c r="N83" s="318">
        <v>54480800</v>
      </c>
      <c r="O83" s="319">
        <v>-3.4564151454954964E-2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208.3</v>
      </c>
      <c r="E84" s="315">
        <v>206.56666666666669</v>
      </c>
      <c r="F84" s="316">
        <v>204.43333333333339</v>
      </c>
      <c r="G84" s="316">
        <v>200.56666666666669</v>
      </c>
      <c r="H84" s="316">
        <v>198.43333333333339</v>
      </c>
      <c r="I84" s="316">
        <v>210.43333333333339</v>
      </c>
      <c r="J84" s="316">
        <v>212.56666666666666</v>
      </c>
      <c r="K84" s="316">
        <v>216.43333333333339</v>
      </c>
      <c r="L84" s="303">
        <v>208.7</v>
      </c>
      <c r="M84" s="303">
        <v>202.7</v>
      </c>
      <c r="N84" s="318">
        <v>87795200</v>
      </c>
      <c r="O84" s="319">
        <v>1.3932517831405448E-2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263.45</v>
      </c>
      <c r="E85" s="315">
        <v>260.84999999999997</v>
      </c>
      <c r="F85" s="316">
        <v>257.34999999999991</v>
      </c>
      <c r="G85" s="316">
        <v>251.24999999999994</v>
      </c>
      <c r="H85" s="316">
        <v>247.74999999999989</v>
      </c>
      <c r="I85" s="316">
        <v>266.94999999999993</v>
      </c>
      <c r="J85" s="316">
        <v>270.45000000000005</v>
      </c>
      <c r="K85" s="316">
        <v>276.54999999999995</v>
      </c>
      <c r="L85" s="303">
        <v>264.35000000000002</v>
      </c>
      <c r="M85" s="303">
        <v>254.75</v>
      </c>
      <c r="N85" s="318">
        <v>25430000</v>
      </c>
      <c r="O85" s="319">
        <v>4.3496101764464508E-2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367.9</v>
      </c>
      <c r="E86" s="315">
        <v>365.01666666666665</v>
      </c>
      <c r="F86" s="316">
        <v>361.38333333333333</v>
      </c>
      <c r="G86" s="316">
        <v>354.86666666666667</v>
      </c>
      <c r="H86" s="316">
        <v>351.23333333333335</v>
      </c>
      <c r="I86" s="316">
        <v>371.5333333333333</v>
      </c>
      <c r="J86" s="316">
        <v>375.16666666666663</v>
      </c>
      <c r="K86" s="316">
        <v>381.68333333333328</v>
      </c>
      <c r="L86" s="303">
        <v>368.65</v>
      </c>
      <c r="M86" s="303">
        <v>358.5</v>
      </c>
      <c r="N86" s="318">
        <v>36039600</v>
      </c>
      <c r="O86" s="319">
        <v>-7.4911978425350209E-5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2762.15</v>
      </c>
      <c r="E87" s="315">
        <v>2759.7333333333336</v>
      </c>
      <c r="F87" s="316">
        <v>2713.416666666667</v>
      </c>
      <c r="G87" s="316">
        <v>2664.6833333333334</v>
      </c>
      <c r="H87" s="316">
        <v>2618.3666666666668</v>
      </c>
      <c r="I87" s="316">
        <v>2808.4666666666672</v>
      </c>
      <c r="J87" s="316">
        <v>2854.7833333333338</v>
      </c>
      <c r="K87" s="316">
        <v>2903.5166666666673</v>
      </c>
      <c r="L87" s="303">
        <v>2806.05</v>
      </c>
      <c r="M87" s="303">
        <v>2711</v>
      </c>
      <c r="N87" s="318">
        <v>1644750</v>
      </c>
      <c r="O87" s="319">
        <v>3.6389413988657845E-2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1921.5</v>
      </c>
      <c r="E88" s="315">
        <v>1913.9166666666667</v>
      </c>
      <c r="F88" s="316">
        <v>1903.3333333333335</v>
      </c>
      <c r="G88" s="316">
        <v>1885.1666666666667</v>
      </c>
      <c r="H88" s="316">
        <v>1874.5833333333335</v>
      </c>
      <c r="I88" s="316">
        <v>1932.0833333333335</v>
      </c>
      <c r="J88" s="316">
        <v>1942.666666666667</v>
      </c>
      <c r="K88" s="316">
        <v>1960.8333333333335</v>
      </c>
      <c r="L88" s="303">
        <v>1924.5</v>
      </c>
      <c r="M88" s="303">
        <v>1895.75</v>
      </c>
      <c r="N88" s="318">
        <v>22336000</v>
      </c>
      <c r="O88" s="319">
        <v>-5.9062516779124087E-4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89.6</v>
      </c>
      <c r="E89" s="315">
        <v>88.25</v>
      </c>
      <c r="F89" s="316">
        <v>86.5</v>
      </c>
      <c r="G89" s="316">
        <v>83.4</v>
      </c>
      <c r="H89" s="316">
        <v>81.650000000000006</v>
      </c>
      <c r="I89" s="316">
        <v>91.35</v>
      </c>
      <c r="J89" s="316">
        <v>93.1</v>
      </c>
      <c r="K89" s="316">
        <v>96.199999999999989</v>
      </c>
      <c r="L89" s="303">
        <v>90</v>
      </c>
      <c r="M89" s="303">
        <v>85.15</v>
      </c>
      <c r="N89" s="318">
        <v>26660800</v>
      </c>
      <c r="O89" s="319">
        <v>3.7316597734780188E-2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358.4</v>
      </c>
      <c r="E90" s="315">
        <v>354.83333333333331</v>
      </c>
      <c r="F90" s="316">
        <v>350.06666666666661</v>
      </c>
      <c r="G90" s="316">
        <v>341.73333333333329</v>
      </c>
      <c r="H90" s="316">
        <v>336.96666666666658</v>
      </c>
      <c r="I90" s="316">
        <v>363.16666666666663</v>
      </c>
      <c r="J90" s="316">
        <v>367.93333333333339</v>
      </c>
      <c r="K90" s="316">
        <v>376.26666666666665</v>
      </c>
      <c r="L90" s="303">
        <v>359.6</v>
      </c>
      <c r="M90" s="303">
        <v>346.5</v>
      </c>
      <c r="N90" s="318">
        <v>8766000</v>
      </c>
      <c r="O90" s="319">
        <v>-1.3726372637263727E-2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1269.55</v>
      </c>
      <c r="E91" s="315">
        <v>1265.45</v>
      </c>
      <c r="F91" s="316">
        <v>1256.9000000000001</v>
      </c>
      <c r="G91" s="316">
        <v>1244.25</v>
      </c>
      <c r="H91" s="316">
        <v>1235.7</v>
      </c>
      <c r="I91" s="316">
        <v>1278.1000000000001</v>
      </c>
      <c r="J91" s="316">
        <v>1286.6499999999999</v>
      </c>
      <c r="K91" s="316">
        <v>1299.3000000000002</v>
      </c>
      <c r="L91" s="303">
        <v>1274</v>
      </c>
      <c r="M91" s="303">
        <v>1252.8</v>
      </c>
      <c r="N91" s="318">
        <v>16614675</v>
      </c>
      <c r="O91" s="319">
        <v>6.3387767515952337E-4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966.5</v>
      </c>
      <c r="E92" s="315">
        <v>963.33333333333337</v>
      </c>
      <c r="F92" s="316">
        <v>953.7166666666667</v>
      </c>
      <c r="G92" s="316">
        <v>940.93333333333328</v>
      </c>
      <c r="H92" s="316">
        <v>931.31666666666661</v>
      </c>
      <c r="I92" s="316">
        <v>976.11666666666679</v>
      </c>
      <c r="J92" s="316">
        <v>985.73333333333335</v>
      </c>
      <c r="K92" s="316">
        <v>998.51666666666688</v>
      </c>
      <c r="L92" s="303">
        <v>972.95</v>
      </c>
      <c r="M92" s="303">
        <v>950.55</v>
      </c>
      <c r="N92" s="318">
        <v>8596900</v>
      </c>
      <c r="O92" s="319">
        <v>1.1602320464092819E-2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712.4</v>
      </c>
      <c r="E93" s="315">
        <v>706.7166666666667</v>
      </c>
      <c r="F93" s="316">
        <v>695.93333333333339</v>
      </c>
      <c r="G93" s="316">
        <v>679.4666666666667</v>
      </c>
      <c r="H93" s="316">
        <v>668.68333333333339</v>
      </c>
      <c r="I93" s="316">
        <v>723.18333333333339</v>
      </c>
      <c r="J93" s="316">
        <v>733.9666666666667</v>
      </c>
      <c r="K93" s="316">
        <v>750.43333333333339</v>
      </c>
      <c r="L93" s="303">
        <v>717.5</v>
      </c>
      <c r="M93" s="303">
        <v>690.25</v>
      </c>
      <c r="N93" s="318">
        <v>13892200</v>
      </c>
      <c r="O93" s="319">
        <v>-1.6453563286747942E-2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174.6</v>
      </c>
      <c r="E94" s="315">
        <v>171.5333333333333</v>
      </c>
      <c r="F94" s="316">
        <v>167.86666666666662</v>
      </c>
      <c r="G94" s="316">
        <v>161.13333333333333</v>
      </c>
      <c r="H94" s="316">
        <v>157.46666666666664</v>
      </c>
      <c r="I94" s="316">
        <v>178.26666666666659</v>
      </c>
      <c r="J94" s="316">
        <v>181.93333333333328</v>
      </c>
      <c r="K94" s="316">
        <v>188.66666666666657</v>
      </c>
      <c r="L94" s="303">
        <v>175.2</v>
      </c>
      <c r="M94" s="303">
        <v>164.8</v>
      </c>
      <c r="N94" s="318">
        <v>13923676</v>
      </c>
      <c r="O94" s="319">
        <v>0.31617675973259929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165.3</v>
      </c>
      <c r="E95" s="315">
        <v>164.81666666666669</v>
      </c>
      <c r="F95" s="316">
        <v>163.23333333333338</v>
      </c>
      <c r="G95" s="316">
        <v>161.16666666666669</v>
      </c>
      <c r="H95" s="316">
        <v>159.58333333333337</v>
      </c>
      <c r="I95" s="316">
        <v>166.88333333333338</v>
      </c>
      <c r="J95" s="316">
        <v>168.4666666666667</v>
      </c>
      <c r="K95" s="316">
        <v>170.53333333333339</v>
      </c>
      <c r="L95" s="303">
        <v>166.4</v>
      </c>
      <c r="M95" s="303">
        <v>162.75</v>
      </c>
      <c r="N95" s="318">
        <v>18852000</v>
      </c>
      <c r="O95" s="319">
        <v>1.4530190506942202E-2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406.8</v>
      </c>
      <c r="E96" s="315">
        <v>404.16666666666669</v>
      </c>
      <c r="F96" s="316">
        <v>399.73333333333335</v>
      </c>
      <c r="G96" s="316">
        <v>392.66666666666669</v>
      </c>
      <c r="H96" s="316">
        <v>388.23333333333335</v>
      </c>
      <c r="I96" s="316">
        <v>411.23333333333335</v>
      </c>
      <c r="J96" s="316">
        <v>415.66666666666663</v>
      </c>
      <c r="K96" s="316">
        <v>422.73333333333335</v>
      </c>
      <c r="L96" s="303">
        <v>408.6</v>
      </c>
      <c r="M96" s="303">
        <v>397.1</v>
      </c>
      <c r="N96" s="318">
        <v>9534000</v>
      </c>
      <c r="O96" s="319">
        <v>8.0355254810742221E-3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7456.4</v>
      </c>
      <c r="E97" s="315">
        <v>7475.4666666666672</v>
      </c>
      <c r="F97" s="316">
        <v>7390.9333333333343</v>
      </c>
      <c r="G97" s="316">
        <v>7325.4666666666672</v>
      </c>
      <c r="H97" s="316">
        <v>7240.9333333333343</v>
      </c>
      <c r="I97" s="316">
        <v>7540.9333333333343</v>
      </c>
      <c r="J97" s="316">
        <v>7625.4666666666672</v>
      </c>
      <c r="K97" s="316">
        <v>7690.9333333333343</v>
      </c>
      <c r="L97" s="303">
        <v>7560</v>
      </c>
      <c r="M97" s="303">
        <v>7410</v>
      </c>
      <c r="N97" s="318">
        <v>2604400</v>
      </c>
      <c r="O97" s="319">
        <v>9.9930817126604667E-4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563.75</v>
      </c>
      <c r="E98" s="315">
        <v>562.9666666666667</v>
      </c>
      <c r="F98" s="316">
        <v>556.53333333333342</v>
      </c>
      <c r="G98" s="316">
        <v>549.31666666666672</v>
      </c>
      <c r="H98" s="316">
        <v>542.88333333333344</v>
      </c>
      <c r="I98" s="316">
        <v>570.18333333333339</v>
      </c>
      <c r="J98" s="316">
        <v>576.61666666666679</v>
      </c>
      <c r="K98" s="316">
        <v>583.83333333333337</v>
      </c>
      <c r="L98" s="303">
        <v>569.4</v>
      </c>
      <c r="M98" s="303">
        <v>555.75</v>
      </c>
      <c r="N98" s="318">
        <v>12648750</v>
      </c>
      <c r="O98" s="319">
        <v>2.0163322915616493E-2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683.85</v>
      </c>
      <c r="E99" s="315">
        <v>671.5</v>
      </c>
      <c r="F99" s="316">
        <v>655.35</v>
      </c>
      <c r="G99" s="316">
        <v>626.85</v>
      </c>
      <c r="H99" s="316">
        <v>610.70000000000005</v>
      </c>
      <c r="I99" s="316">
        <v>700</v>
      </c>
      <c r="J99" s="316">
        <v>716.15000000000009</v>
      </c>
      <c r="K99" s="316">
        <v>744.65</v>
      </c>
      <c r="L99" s="303">
        <v>687.65</v>
      </c>
      <c r="M99" s="303">
        <v>643</v>
      </c>
      <c r="N99" s="318">
        <v>7363200</v>
      </c>
      <c r="O99" s="319">
        <v>-6.1474730737365368E-2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1057.7</v>
      </c>
      <c r="E100" s="315">
        <v>1053.2166666666667</v>
      </c>
      <c r="F100" s="316">
        <v>1042.2333333333333</v>
      </c>
      <c r="G100" s="316">
        <v>1026.7666666666667</v>
      </c>
      <c r="H100" s="316">
        <v>1015.7833333333333</v>
      </c>
      <c r="I100" s="316">
        <v>1068.6833333333334</v>
      </c>
      <c r="J100" s="316">
        <v>1079.666666666667</v>
      </c>
      <c r="K100" s="316">
        <v>1095.1333333333334</v>
      </c>
      <c r="L100" s="303">
        <v>1064.2</v>
      </c>
      <c r="M100" s="303">
        <v>1037.75</v>
      </c>
      <c r="N100" s="318">
        <v>1389000</v>
      </c>
      <c r="O100" s="319">
        <v>5.6595162026471933E-2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1601.25</v>
      </c>
      <c r="E101" s="315">
        <v>1582.6000000000001</v>
      </c>
      <c r="F101" s="316">
        <v>1550.7000000000003</v>
      </c>
      <c r="G101" s="316">
        <v>1500.15</v>
      </c>
      <c r="H101" s="316">
        <v>1468.2500000000002</v>
      </c>
      <c r="I101" s="316">
        <v>1633.1500000000003</v>
      </c>
      <c r="J101" s="316">
        <v>1665.0500000000004</v>
      </c>
      <c r="K101" s="316">
        <v>1715.6000000000004</v>
      </c>
      <c r="L101" s="303">
        <v>1614.5</v>
      </c>
      <c r="M101" s="303">
        <v>1532.05</v>
      </c>
      <c r="N101" s="318">
        <v>1403200</v>
      </c>
      <c r="O101" s="319">
        <v>-4.3620501635768812E-2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151.85</v>
      </c>
      <c r="E102" s="315">
        <v>150.36666666666667</v>
      </c>
      <c r="F102" s="316">
        <v>148.33333333333334</v>
      </c>
      <c r="G102" s="316">
        <v>144.81666666666666</v>
      </c>
      <c r="H102" s="316">
        <v>142.78333333333333</v>
      </c>
      <c r="I102" s="316">
        <v>153.88333333333335</v>
      </c>
      <c r="J102" s="316">
        <v>155.91666666666666</v>
      </c>
      <c r="K102" s="316">
        <v>159.43333333333337</v>
      </c>
      <c r="L102" s="303">
        <v>152.4</v>
      </c>
      <c r="M102" s="303">
        <v>146.85</v>
      </c>
      <c r="N102" s="318">
        <v>23226000</v>
      </c>
      <c r="O102" s="319">
        <v>-3.6025566531086579E-2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76201.25</v>
      </c>
      <c r="E103" s="315">
        <v>76325.183333333334</v>
      </c>
      <c r="F103" s="316">
        <v>75576.066666666666</v>
      </c>
      <c r="G103" s="316">
        <v>74950.883333333331</v>
      </c>
      <c r="H103" s="316">
        <v>74201.766666666663</v>
      </c>
      <c r="I103" s="316">
        <v>76950.366666666669</v>
      </c>
      <c r="J103" s="316">
        <v>77699.483333333337</v>
      </c>
      <c r="K103" s="316">
        <v>78324.666666666672</v>
      </c>
      <c r="L103" s="303">
        <v>77074.3</v>
      </c>
      <c r="M103" s="303">
        <v>75700</v>
      </c>
      <c r="N103" s="318">
        <v>52770</v>
      </c>
      <c r="O103" s="319">
        <v>5.5259146341463412E-3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1195.25</v>
      </c>
      <c r="E104" s="315">
        <v>1196.1166666666668</v>
      </c>
      <c r="F104" s="316">
        <v>1177.8333333333335</v>
      </c>
      <c r="G104" s="316">
        <v>1160.4166666666667</v>
      </c>
      <c r="H104" s="316">
        <v>1142.1333333333334</v>
      </c>
      <c r="I104" s="316">
        <v>1213.5333333333335</v>
      </c>
      <c r="J104" s="316">
        <v>1231.8166666666668</v>
      </c>
      <c r="K104" s="316">
        <v>1249.2333333333336</v>
      </c>
      <c r="L104" s="303">
        <v>1214.4000000000001</v>
      </c>
      <c r="M104" s="303">
        <v>1178.7</v>
      </c>
      <c r="N104" s="318">
        <v>4338750</v>
      </c>
      <c r="O104" s="319">
        <v>-2.3463875759621878E-2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41.2</v>
      </c>
      <c r="E105" s="315">
        <v>40.716666666666669</v>
      </c>
      <c r="F105" s="316">
        <v>39.983333333333334</v>
      </c>
      <c r="G105" s="316">
        <v>38.766666666666666</v>
      </c>
      <c r="H105" s="316">
        <v>38.033333333333331</v>
      </c>
      <c r="I105" s="316">
        <v>41.933333333333337</v>
      </c>
      <c r="J105" s="316">
        <v>42.666666666666671</v>
      </c>
      <c r="K105" s="316">
        <v>43.88333333333334</v>
      </c>
      <c r="L105" s="303">
        <v>41.45</v>
      </c>
      <c r="M105" s="303">
        <v>39.5</v>
      </c>
      <c r="N105" s="318">
        <v>57273000</v>
      </c>
      <c r="O105" s="319">
        <v>3.0590394616090547E-2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4675.1499999999996</v>
      </c>
      <c r="E106" s="315">
        <v>4643.25</v>
      </c>
      <c r="F106" s="316">
        <v>4594.8999999999996</v>
      </c>
      <c r="G106" s="316">
        <v>4514.6499999999996</v>
      </c>
      <c r="H106" s="316">
        <v>4466.2999999999993</v>
      </c>
      <c r="I106" s="316">
        <v>4723.5</v>
      </c>
      <c r="J106" s="316">
        <v>4771.8500000000004</v>
      </c>
      <c r="K106" s="316">
        <v>4852.1000000000004</v>
      </c>
      <c r="L106" s="303">
        <v>4691.6000000000004</v>
      </c>
      <c r="M106" s="303">
        <v>4563</v>
      </c>
      <c r="N106" s="318">
        <v>818250</v>
      </c>
      <c r="O106" s="319">
        <v>-1.177536231884058E-2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18733.2</v>
      </c>
      <c r="E107" s="315">
        <v>18693.283333333336</v>
      </c>
      <c r="F107" s="316">
        <v>18542.116666666672</v>
      </c>
      <c r="G107" s="316">
        <v>18351.033333333336</v>
      </c>
      <c r="H107" s="316">
        <v>18199.866666666672</v>
      </c>
      <c r="I107" s="316">
        <v>18884.366666666672</v>
      </c>
      <c r="J107" s="316">
        <v>19035.533333333336</v>
      </c>
      <c r="K107" s="316">
        <v>19226.616666666672</v>
      </c>
      <c r="L107" s="303">
        <v>18844.45</v>
      </c>
      <c r="M107" s="303">
        <v>18502.2</v>
      </c>
      <c r="N107" s="318">
        <v>302750</v>
      </c>
      <c r="O107" s="319">
        <v>-9.1638029782359683E-3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112.15</v>
      </c>
      <c r="E108" s="315">
        <v>111.36666666666667</v>
      </c>
      <c r="F108" s="316">
        <v>109.73333333333335</v>
      </c>
      <c r="G108" s="316">
        <v>107.31666666666668</v>
      </c>
      <c r="H108" s="316">
        <v>105.68333333333335</v>
      </c>
      <c r="I108" s="316">
        <v>113.78333333333335</v>
      </c>
      <c r="J108" s="316">
        <v>115.41666666666667</v>
      </c>
      <c r="K108" s="316">
        <v>117.83333333333334</v>
      </c>
      <c r="L108" s="303">
        <v>113</v>
      </c>
      <c r="M108" s="303">
        <v>108.95</v>
      </c>
      <c r="N108" s="318">
        <v>37238600</v>
      </c>
      <c r="O108" s="319">
        <v>-5.0076909929926507E-2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98.85</v>
      </c>
      <c r="E109" s="315">
        <v>98.866666666666674</v>
      </c>
      <c r="F109" s="316">
        <v>98.083333333333343</v>
      </c>
      <c r="G109" s="316">
        <v>97.316666666666663</v>
      </c>
      <c r="H109" s="316">
        <v>96.533333333333331</v>
      </c>
      <c r="I109" s="316">
        <v>99.633333333333354</v>
      </c>
      <c r="J109" s="316">
        <v>100.41666666666669</v>
      </c>
      <c r="K109" s="316">
        <v>101.18333333333337</v>
      </c>
      <c r="L109" s="303">
        <v>99.65</v>
      </c>
      <c r="M109" s="303">
        <v>98.1</v>
      </c>
      <c r="N109" s="318">
        <v>62044500</v>
      </c>
      <c r="O109" s="319">
        <v>2.9484935041002489E-3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91</v>
      </c>
      <c r="E110" s="315">
        <v>90.3</v>
      </c>
      <c r="F110" s="316">
        <v>89.199999999999989</v>
      </c>
      <c r="G110" s="316">
        <v>87.399999999999991</v>
      </c>
      <c r="H110" s="316">
        <v>86.299999999999983</v>
      </c>
      <c r="I110" s="316">
        <v>92.1</v>
      </c>
      <c r="J110" s="316">
        <v>93.199999999999989</v>
      </c>
      <c r="K110" s="316">
        <v>95</v>
      </c>
      <c r="L110" s="303">
        <v>91.4</v>
      </c>
      <c r="M110" s="303">
        <v>88.5</v>
      </c>
      <c r="N110" s="318">
        <v>53299400</v>
      </c>
      <c r="O110" s="319">
        <v>4.3528728961114331E-3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27715.3</v>
      </c>
      <c r="E111" s="315">
        <v>27917.05</v>
      </c>
      <c r="F111" s="316">
        <v>27400.85</v>
      </c>
      <c r="G111" s="316">
        <v>27086.399999999998</v>
      </c>
      <c r="H111" s="316">
        <v>26570.199999999997</v>
      </c>
      <c r="I111" s="316">
        <v>28231.5</v>
      </c>
      <c r="J111" s="316">
        <v>28747.700000000004</v>
      </c>
      <c r="K111" s="316">
        <v>29062.15</v>
      </c>
      <c r="L111" s="303">
        <v>28433.25</v>
      </c>
      <c r="M111" s="303">
        <v>27602.6</v>
      </c>
      <c r="N111" s="318">
        <v>72240</v>
      </c>
      <c r="O111" s="319">
        <v>-2.5101214574898785E-2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1430.75</v>
      </c>
      <c r="E112" s="315">
        <v>1405.6499999999999</v>
      </c>
      <c r="F112" s="316">
        <v>1373.2999999999997</v>
      </c>
      <c r="G112" s="316">
        <v>1315.85</v>
      </c>
      <c r="H112" s="316">
        <v>1283.4999999999998</v>
      </c>
      <c r="I112" s="316">
        <v>1463.0999999999997</v>
      </c>
      <c r="J112" s="316">
        <v>1495.4499999999996</v>
      </c>
      <c r="K112" s="316">
        <v>1552.8999999999996</v>
      </c>
      <c r="L112" s="303">
        <v>1438</v>
      </c>
      <c r="M112" s="303">
        <v>1348.2</v>
      </c>
      <c r="N112" s="318">
        <v>4288900</v>
      </c>
      <c r="O112" s="319">
        <v>7.1448200054960151E-2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249.9</v>
      </c>
      <c r="E113" s="315">
        <v>248.31666666666669</v>
      </c>
      <c r="F113" s="316">
        <v>245.78333333333339</v>
      </c>
      <c r="G113" s="316">
        <v>241.66666666666669</v>
      </c>
      <c r="H113" s="316">
        <v>239.13333333333338</v>
      </c>
      <c r="I113" s="316">
        <v>252.43333333333339</v>
      </c>
      <c r="J113" s="316">
        <v>254.9666666666667</v>
      </c>
      <c r="K113" s="316">
        <v>259.08333333333337</v>
      </c>
      <c r="L113" s="303">
        <v>250.85</v>
      </c>
      <c r="M113" s="303">
        <v>244.2</v>
      </c>
      <c r="N113" s="318">
        <v>14793000</v>
      </c>
      <c r="O113" s="319">
        <v>7.5228957697339727E-2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113.7</v>
      </c>
      <c r="E114" s="315">
        <v>113.48333333333333</v>
      </c>
      <c r="F114" s="316">
        <v>111.46666666666667</v>
      </c>
      <c r="G114" s="316">
        <v>109.23333333333333</v>
      </c>
      <c r="H114" s="316">
        <v>107.21666666666667</v>
      </c>
      <c r="I114" s="316">
        <v>115.71666666666667</v>
      </c>
      <c r="J114" s="316">
        <v>117.73333333333335</v>
      </c>
      <c r="K114" s="316">
        <v>119.96666666666667</v>
      </c>
      <c r="L114" s="303">
        <v>115.5</v>
      </c>
      <c r="M114" s="303">
        <v>111.25</v>
      </c>
      <c r="N114" s="318">
        <v>26412000</v>
      </c>
      <c r="O114" s="319">
        <v>-0.21532510591269111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1737.35</v>
      </c>
      <c r="E115" s="315">
        <v>1745.1166666666668</v>
      </c>
      <c r="F115" s="316">
        <v>1712.2333333333336</v>
      </c>
      <c r="G115" s="316">
        <v>1687.1166666666668</v>
      </c>
      <c r="H115" s="316">
        <v>1654.2333333333336</v>
      </c>
      <c r="I115" s="316">
        <v>1770.2333333333336</v>
      </c>
      <c r="J115" s="316">
        <v>1803.1166666666668</v>
      </c>
      <c r="K115" s="316">
        <v>1828.2333333333336</v>
      </c>
      <c r="L115" s="303">
        <v>1778</v>
      </c>
      <c r="M115" s="303">
        <v>1720</v>
      </c>
      <c r="N115" s="318">
        <v>3404500</v>
      </c>
      <c r="O115" s="319">
        <v>-8.4461919324304649E-3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31.9</v>
      </c>
      <c r="E116" s="315">
        <v>32.133333333333333</v>
      </c>
      <c r="F116" s="316">
        <v>31.566666666666663</v>
      </c>
      <c r="G116" s="316">
        <v>31.233333333333331</v>
      </c>
      <c r="H116" s="316">
        <v>30.666666666666661</v>
      </c>
      <c r="I116" s="316">
        <v>32.466666666666669</v>
      </c>
      <c r="J116" s="316">
        <v>33.033333333333346</v>
      </c>
      <c r="K116" s="316">
        <v>33.366666666666667</v>
      </c>
      <c r="L116" s="303">
        <v>32.700000000000003</v>
      </c>
      <c r="M116" s="303">
        <v>31.8</v>
      </c>
      <c r="N116" s="318">
        <v>184634000</v>
      </c>
      <c r="O116" s="319">
        <v>-7.0275441865149307E-2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190.2</v>
      </c>
      <c r="E117" s="315">
        <v>189.95000000000002</v>
      </c>
      <c r="F117" s="316">
        <v>189.10000000000002</v>
      </c>
      <c r="G117" s="316">
        <v>188</v>
      </c>
      <c r="H117" s="316">
        <v>187.15</v>
      </c>
      <c r="I117" s="316">
        <v>191.05000000000004</v>
      </c>
      <c r="J117" s="316">
        <v>191.9</v>
      </c>
      <c r="K117" s="316">
        <v>193.00000000000006</v>
      </c>
      <c r="L117" s="303">
        <v>190.8</v>
      </c>
      <c r="M117" s="303">
        <v>188.85</v>
      </c>
      <c r="N117" s="318">
        <v>21148000</v>
      </c>
      <c r="O117" s="319">
        <v>5.6775170325510976E-4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1285.9000000000001</v>
      </c>
      <c r="E118" s="315">
        <v>1266.6499999999999</v>
      </c>
      <c r="F118" s="316">
        <v>1239.7999999999997</v>
      </c>
      <c r="G118" s="316">
        <v>1193.6999999999998</v>
      </c>
      <c r="H118" s="316">
        <v>1166.8499999999997</v>
      </c>
      <c r="I118" s="316">
        <v>1312.7499999999998</v>
      </c>
      <c r="J118" s="316">
        <v>1339.5999999999997</v>
      </c>
      <c r="K118" s="316">
        <v>1385.6999999999998</v>
      </c>
      <c r="L118" s="303">
        <v>1293.5</v>
      </c>
      <c r="M118" s="303">
        <v>1220.55</v>
      </c>
      <c r="N118" s="318">
        <v>2021569</v>
      </c>
      <c r="O118" s="319">
        <v>3.8903994980129683E-2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793.2</v>
      </c>
      <c r="E119" s="315">
        <v>788.91666666666663</v>
      </c>
      <c r="F119" s="316">
        <v>780.88333333333321</v>
      </c>
      <c r="G119" s="316">
        <v>768.56666666666661</v>
      </c>
      <c r="H119" s="316">
        <v>760.53333333333319</v>
      </c>
      <c r="I119" s="316">
        <v>801.23333333333323</v>
      </c>
      <c r="J119" s="316">
        <v>809.26666666666677</v>
      </c>
      <c r="K119" s="316">
        <v>821.58333333333326</v>
      </c>
      <c r="L119" s="303">
        <v>796.95</v>
      </c>
      <c r="M119" s="303">
        <v>776.6</v>
      </c>
      <c r="N119" s="318">
        <v>1663450</v>
      </c>
      <c r="O119" s="319">
        <v>4.3176972281449892E-2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220.45</v>
      </c>
      <c r="E120" s="315">
        <v>216.51666666666665</v>
      </c>
      <c r="F120" s="316">
        <v>211.2833333333333</v>
      </c>
      <c r="G120" s="316">
        <v>202.11666666666665</v>
      </c>
      <c r="H120" s="316">
        <v>196.8833333333333</v>
      </c>
      <c r="I120" s="316">
        <v>225.68333333333331</v>
      </c>
      <c r="J120" s="316">
        <v>230.91666666666666</v>
      </c>
      <c r="K120" s="316">
        <v>240.08333333333331</v>
      </c>
      <c r="L120" s="303">
        <v>221.75</v>
      </c>
      <c r="M120" s="303">
        <v>207.35</v>
      </c>
      <c r="N120" s="318">
        <v>19153400</v>
      </c>
      <c r="O120" s="319">
        <v>6.3286220258252188E-2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132.4</v>
      </c>
      <c r="E121" s="315">
        <v>132.1</v>
      </c>
      <c r="F121" s="316">
        <v>130.35</v>
      </c>
      <c r="G121" s="316">
        <v>128.30000000000001</v>
      </c>
      <c r="H121" s="316">
        <v>126.55000000000001</v>
      </c>
      <c r="I121" s="316">
        <v>134.14999999999998</v>
      </c>
      <c r="J121" s="316">
        <v>135.89999999999998</v>
      </c>
      <c r="K121" s="316">
        <v>137.94999999999996</v>
      </c>
      <c r="L121" s="303">
        <v>133.85</v>
      </c>
      <c r="M121" s="303">
        <v>130.05000000000001</v>
      </c>
      <c r="N121" s="318">
        <v>16776000</v>
      </c>
      <c r="O121" s="319">
        <v>-1.5492957746478873E-2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1947.6</v>
      </c>
      <c r="E122" s="315">
        <v>1941.2</v>
      </c>
      <c r="F122" s="316">
        <v>1927.95</v>
      </c>
      <c r="G122" s="316">
        <v>1908.3</v>
      </c>
      <c r="H122" s="316">
        <v>1895.05</v>
      </c>
      <c r="I122" s="316">
        <v>1960.8500000000001</v>
      </c>
      <c r="J122" s="316">
        <v>1974.1000000000001</v>
      </c>
      <c r="K122" s="316">
        <v>1993.7500000000002</v>
      </c>
      <c r="L122" s="303">
        <v>1954.45</v>
      </c>
      <c r="M122" s="303">
        <v>1921.55</v>
      </c>
      <c r="N122" s="318">
        <v>35281575</v>
      </c>
      <c r="O122" s="319">
        <v>2.327468956905324E-2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59.5</v>
      </c>
      <c r="E123" s="315">
        <v>58.733333333333327</v>
      </c>
      <c r="F123" s="316">
        <v>57.466666666666654</v>
      </c>
      <c r="G123" s="316">
        <v>55.43333333333333</v>
      </c>
      <c r="H123" s="316">
        <v>54.166666666666657</v>
      </c>
      <c r="I123" s="316">
        <v>60.766666666666652</v>
      </c>
      <c r="J123" s="316">
        <v>62.033333333333317</v>
      </c>
      <c r="K123" s="316">
        <v>64.066666666666649</v>
      </c>
      <c r="L123" s="303">
        <v>60</v>
      </c>
      <c r="M123" s="303">
        <v>56.7</v>
      </c>
      <c r="N123" s="318">
        <v>86925000</v>
      </c>
      <c r="O123" s="319">
        <v>-3.2565024318037643E-2</v>
      </c>
    </row>
    <row r="124" spans="1:15" ht="15">
      <c r="A124" s="276">
        <v>114</v>
      </c>
      <c r="B124" s="408" t="s">
        <v>57</v>
      </c>
      <c r="C124" s="276" t="s">
        <v>280</v>
      </c>
      <c r="D124" s="315">
        <v>857.2</v>
      </c>
      <c r="E124" s="315">
        <v>855.61666666666667</v>
      </c>
      <c r="F124" s="316">
        <v>852.08333333333337</v>
      </c>
      <c r="G124" s="316">
        <v>846.9666666666667</v>
      </c>
      <c r="H124" s="316">
        <v>843.43333333333339</v>
      </c>
      <c r="I124" s="316">
        <v>860.73333333333335</v>
      </c>
      <c r="J124" s="316">
        <v>864.26666666666665</v>
      </c>
      <c r="K124" s="316">
        <v>869.38333333333333</v>
      </c>
      <c r="L124" s="303">
        <v>859.15</v>
      </c>
      <c r="M124" s="303">
        <v>850.5</v>
      </c>
      <c r="N124" s="318">
        <v>6357000</v>
      </c>
      <c r="O124" s="319">
        <v>1.9240019240019241E-2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263.8</v>
      </c>
      <c r="E125" s="315">
        <v>261.61666666666667</v>
      </c>
      <c r="F125" s="316">
        <v>258.58333333333337</v>
      </c>
      <c r="G125" s="316">
        <v>253.36666666666667</v>
      </c>
      <c r="H125" s="316">
        <v>250.33333333333337</v>
      </c>
      <c r="I125" s="316">
        <v>266.83333333333337</v>
      </c>
      <c r="J125" s="316">
        <v>269.86666666666667</v>
      </c>
      <c r="K125" s="316">
        <v>275.08333333333337</v>
      </c>
      <c r="L125" s="303">
        <v>264.64999999999998</v>
      </c>
      <c r="M125" s="303">
        <v>256.39999999999998</v>
      </c>
      <c r="N125" s="318">
        <v>79767000</v>
      </c>
      <c r="O125" s="319">
        <v>4.0095446721952747E-2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23990.55</v>
      </c>
      <c r="E126" s="315">
        <v>24082.283333333336</v>
      </c>
      <c r="F126" s="316">
        <v>23847.616666666672</v>
      </c>
      <c r="G126" s="316">
        <v>23704.683333333334</v>
      </c>
      <c r="H126" s="316">
        <v>23470.01666666667</v>
      </c>
      <c r="I126" s="316">
        <v>24225.216666666674</v>
      </c>
      <c r="J126" s="316">
        <v>24459.883333333339</v>
      </c>
      <c r="K126" s="316">
        <v>24602.816666666677</v>
      </c>
      <c r="L126" s="303">
        <v>24316.95</v>
      </c>
      <c r="M126" s="303">
        <v>23939.35</v>
      </c>
      <c r="N126" s="318">
        <v>157550</v>
      </c>
      <c r="O126" s="319">
        <v>1.8422753716871364E-2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1553.05</v>
      </c>
      <c r="E127" s="315">
        <v>1528.8166666666666</v>
      </c>
      <c r="F127" s="316">
        <v>1500.4333333333332</v>
      </c>
      <c r="G127" s="316">
        <v>1447.8166666666666</v>
      </c>
      <c r="H127" s="316">
        <v>1419.4333333333332</v>
      </c>
      <c r="I127" s="316">
        <v>1581.4333333333332</v>
      </c>
      <c r="J127" s="316">
        <v>1609.8166666666664</v>
      </c>
      <c r="K127" s="316">
        <v>1662.4333333333332</v>
      </c>
      <c r="L127" s="303">
        <v>1557.2</v>
      </c>
      <c r="M127" s="303">
        <v>1476.2</v>
      </c>
      <c r="N127" s="318">
        <v>1519100</v>
      </c>
      <c r="O127" s="319">
        <v>6.926722566532993E-3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5545.1</v>
      </c>
      <c r="E128" s="315">
        <v>5486.9666666666672</v>
      </c>
      <c r="F128" s="316">
        <v>5413.9833333333345</v>
      </c>
      <c r="G128" s="316">
        <v>5282.8666666666677</v>
      </c>
      <c r="H128" s="316">
        <v>5209.883333333335</v>
      </c>
      <c r="I128" s="316">
        <v>5618.0833333333339</v>
      </c>
      <c r="J128" s="316">
        <v>5691.0666666666675</v>
      </c>
      <c r="K128" s="316">
        <v>5822.1833333333334</v>
      </c>
      <c r="L128" s="303">
        <v>5559.95</v>
      </c>
      <c r="M128" s="303">
        <v>5355.85</v>
      </c>
      <c r="N128" s="318">
        <v>370125</v>
      </c>
      <c r="O128" s="319">
        <v>4.740007074637425E-2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966.9</v>
      </c>
      <c r="E129" s="315">
        <v>956.80000000000007</v>
      </c>
      <c r="F129" s="316">
        <v>940.10000000000014</v>
      </c>
      <c r="G129" s="316">
        <v>913.30000000000007</v>
      </c>
      <c r="H129" s="316">
        <v>896.60000000000014</v>
      </c>
      <c r="I129" s="316">
        <v>983.60000000000014</v>
      </c>
      <c r="J129" s="316">
        <v>1000.3000000000002</v>
      </c>
      <c r="K129" s="316">
        <v>1027.1000000000001</v>
      </c>
      <c r="L129" s="303">
        <v>973.5</v>
      </c>
      <c r="M129" s="303">
        <v>930</v>
      </c>
      <c r="N129" s="318">
        <v>5374684</v>
      </c>
      <c r="O129" s="319">
        <v>5.9462711422054046E-2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576</v>
      </c>
      <c r="E130" s="315">
        <v>573.69999999999993</v>
      </c>
      <c r="F130" s="316">
        <v>569.34999999999991</v>
      </c>
      <c r="G130" s="316">
        <v>562.69999999999993</v>
      </c>
      <c r="H130" s="316">
        <v>558.34999999999991</v>
      </c>
      <c r="I130" s="316">
        <v>580.34999999999991</v>
      </c>
      <c r="J130" s="316">
        <v>584.70000000000005</v>
      </c>
      <c r="K130" s="316">
        <v>591.34999999999991</v>
      </c>
      <c r="L130" s="303">
        <v>578.04999999999995</v>
      </c>
      <c r="M130" s="303">
        <v>567.04999999999995</v>
      </c>
      <c r="N130" s="318">
        <v>33716200</v>
      </c>
      <c r="O130" s="319">
        <v>6.8143812709030097E-3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490</v>
      </c>
      <c r="E131" s="315">
        <v>485.05</v>
      </c>
      <c r="F131" s="316">
        <v>478.1</v>
      </c>
      <c r="G131" s="316">
        <v>466.2</v>
      </c>
      <c r="H131" s="316">
        <v>459.25</v>
      </c>
      <c r="I131" s="316">
        <v>496.95000000000005</v>
      </c>
      <c r="J131" s="316">
        <v>503.9</v>
      </c>
      <c r="K131" s="316">
        <v>515.80000000000007</v>
      </c>
      <c r="L131" s="303">
        <v>492</v>
      </c>
      <c r="M131" s="303">
        <v>473.15</v>
      </c>
      <c r="N131" s="318">
        <v>10345500</v>
      </c>
      <c r="O131" s="319">
        <v>-2.4883359253499222E-2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475.75</v>
      </c>
      <c r="E132" s="315">
        <v>476.25</v>
      </c>
      <c r="F132" s="316">
        <v>471.5</v>
      </c>
      <c r="G132" s="316">
        <v>467.25</v>
      </c>
      <c r="H132" s="316">
        <v>462.5</v>
      </c>
      <c r="I132" s="316">
        <v>480.5</v>
      </c>
      <c r="J132" s="316">
        <v>485.25</v>
      </c>
      <c r="K132" s="316">
        <v>489.5</v>
      </c>
      <c r="L132" s="303">
        <v>481</v>
      </c>
      <c r="M132" s="303">
        <v>472</v>
      </c>
      <c r="N132" s="318">
        <v>8076000</v>
      </c>
      <c r="O132" s="319">
        <v>3.1417624521072794E-2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607.25</v>
      </c>
      <c r="E133" s="315">
        <v>595.68333333333328</v>
      </c>
      <c r="F133" s="316">
        <v>582.76666666666654</v>
      </c>
      <c r="G133" s="316">
        <v>558.2833333333333</v>
      </c>
      <c r="H133" s="316">
        <v>545.36666666666656</v>
      </c>
      <c r="I133" s="316">
        <v>620.16666666666652</v>
      </c>
      <c r="J133" s="316">
        <v>633.08333333333326</v>
      </c>
      <c r="K133" s="316">
        <v>657.56666666666649</v>
      </c>
      <c r="L133" s="303">
        <v>608.6</v>
      </c>
      <c r="M133" s="303">
        <v>571.20000000000005</v>
      </c>
      <c r="N133" s="318">
        <v>13196250</v>
      </c>
      <c r="O133" s="319">
        <v>2.6785714285714284E-2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169.55</v>
      </c>
      <c r="E134" s="315">
        <v>167.68333333333334</v>
      </c>
      <c r="F134" s="316">
        <v>165.36666666666667</v>
      </c>
      <c r="G134" s="316">
        <v>161.18333333333334</v>
      </c>
      <c r="H134" s="316">
        <v>158.86666666666667</v>
      </c>
      <c r="I134" s="316">
        <v>171.86666666666667</v>
      </c>
      <c r="J134" s="316">
        <v>174.18333333333334</v>
      </c>
      <c r="K134" s="316">
        <v>178.36666666666667</v>
      </c>
      <c r="L134" s="303">
        <v>170</v>
      </c>
      <c r="M134" s="303">
        <v>163.5</v>
      </c>
      <c r="N134" s="318">
        <v>71814300</v>
      </c>
      <c r="O134" s="319">
        <v>-8.5772741580107011E-3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74.25</v>
      </c>
      <c r="E135" s="315">
        <v>73.433333333333337</v>
      </c>
      <c r="F135" s="316">
        <v>72.366666666666674</v>
      </c>
      <c r="G135" s="316">
        <v>70.483333333333334</v>
      </c>
      <c r="H135" s="316">
        <v>69.416666666666671</v>
      </c>
      <c r="I135" s="316">
        <v>75.316666666666677</v>
      </c>
      <c r="J135" s="316">
        <v>76.38333333333334</v>
      </c>
      <c r="K135" s="316">
        <v>78.26666666666668</v>
      </c>
      <c r="L135" s="303">
        <v>74.5</v>
      </c>
      <c r="M135" s="303">
        <v>71.55</v>
      </c>
      <c r="N135" s="318">
        <v>93609000</v>
      </c>
      <c r="O135" s="319">
        <v>1.5375604041587347E-2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622.29999999999995</v>
      </c>
      <c r="E136" s="315">
        <v>615.01666666666665</v>
      </c>
      <c r="F136" s="316">
        <v>605.23333333333335</v>
      </c>
      <c r="G136" s="316">
        <v>588.16666666666674</v>
      </c>
      <c r="H136" s="316">
        <v>578.38333333333344</v>
      </c>
      <c r="I136" s="316">
        <v>632.08333333333326</v>
      </c>
      <c r="J136" s="316">
        <v>641.86666666666656</v>
      </c>
      <c r="K136" s="316">
        <v>658.93333333333317</v>
      </c>
      <c r="L136" s="303">
        <v>624.79999999999995</v>
      </c>
      <c r="M136" s="303">
        <v>597.95000000000005</v>
      </c>
      <c r="N136" s="318">
        <v>39655900</v>
      </c>
      <c r="O136" s="319">
        <v>-1.2279290341703011E-2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2911.5</v>
      </c>
      <c r="E137" s="315">
        <v>2903.5166666666664</v>
      </c>
      <c r="F137" s="316">
        <v>2883.1333333333328</v>
      </c>
      <c r="G137" s="316">
        <v>2854.7666666666664</v>
      </c>
      <c r="H137" s="316">
        <v>2834.3833333333328</v>
      </c>
      <c r="I137" s="316">
        <v>2931.8833333333328</v>
      </c>
      <c r="J137" s="316">
        <v>2952.266666666666</v>
      </c>
      <c r="K137" s="316">
        <v>2980.6333333333328</v>
      </c>
      <c r="L137" s="303">
        <v>2923.9</v>
      </c>
      <c r="M137" s="303">
        <v>2875.15</v>
      </c>
      <c r="N137" s="318">
        <v>5715900</v>
      </c>
      <c r="O137" s="319">
        <v>5.7767041277176768E-4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951</v>
      </c>
      <c r="E138" s="315">
        <v>951.85</v>
      </c>
      <c r="F138" s="316">
        <v>942.7</v>
      </c>
      <c r="G138" s="316">
        <v>934.4</v>
      </c>
      <c r="H138" s="316">
        <v>925.25</v>
      </c>
      <c r="I138" s="316">
        <v>960.15000000000009</v>
      </c>
      <c r="J138" s="316">
        <v>969.3</v>
      </c>
      <c r="K138" s="316">
        <v>977.60000000000014</v>
      </c>
      <c r="L138" s="303">
        <v>961</v>
      </c>
      <c r="M138" s="303">
        <v>943.55</v>
      </c>
      <c r="N138" s="318">
        <v>11304000</v>
      </c>
      <c r="O138" s="319">
        <v>3.8474258626391797E-2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1496.55</v>
      </c>
      <c r="E139" s="315">
        <v>1500.1499999999999</v>
      </c>
      <c r="F139" s="316">
        <v>1479.3999999999996</v>
      </c>
      <c r="G139" s="316">
        <v>1462.2499999999998</v>
      </c>
      <c r="H139" s="316">
        <v>1441.4999999999995</v>
      </c>
      <c r="I139" s="316">
        <v>1517.2999999999997</v>
      </c>
      <c r="J139" s="316">
        <v>1538.0500000000002</v>
      </c>
      <c r="K139" s="316">
        <v>1555.1999999999998</v>
      </c>
      <c r="L139" s="303">
        <v>1520.9</v>
      </c>
      <c r="M139" s="303">
        <v>1483</v>
      </c>
      <c r="N139" s="318">
        <v>6181500</v>
      </c>
      <c r="O139" s="319">
        <v>8.195718654434251E-3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2800.35</v>
      </c>
      <c r="E140" s="315">
        <v>2778.7833333333328</v>
      </c>
      <c r="F140" s="316">
        <v>2749.6166666666659</v>
      </c>
      <c r="G140" s="316">
        <v>2698.8833333333332</v>
      </c>
      <c r="H140" s="316">
        <v>2669.7166666666662</v>
      </c>
      <c r="I140" s="316">
        <v>2829.5166666666655</v>
      </c>
      <c r="J140" s="316">
        <v>2858.6833333333325</v>
      </c>
      <c r="K140" s="316">
        <v>2909.4166666666652</v>
      </c>
      <c r="L140" s="303">
        <v>2807.95</v>
      </c>
      <c r="M140" s="303">
        <v>2728.05</v>
      </c>
      <c r="N140" s="318">
        <v>818250</v>
      </c>
      <c r="O140" s="319">
        <v>9.5619987661937078E-3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325.60000000000002</v>
      </c>
      <c r="E141" s="315">
        <v>322.28333333333336</v>
      </c>
      <c r="F141" s="316">
        <v>317.7166666666667</v>
      </c>
      <c r="G141" s="316">
        <v>309.83333333333331</v>
      </c>
      <c r="H141" s="316">
        <v>305.26666666666665</v>
      </c>
      <c r="I141" s="316">
        <v>330.16666666666674</v>
      </c>
      <c r="J141" s="316">
        <v>334.73333333333346</v>
      </c>
      <c r="K141" s="316">
        <v>342.61666666666679</v>
      </c>
      <c r="L141" s="303">
        <v>326.85000000000002</v>
      </c>
      <c r="M141" s="303">
        <v>314.39999999999998</v>
      </c>
      <c r="N141" s="318">
        <v>3864000</v>
      </c>
      <c r="O141" s="319">
        <v>-4.9446494464944653E-2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483.4</v>
      </c>
      <c r="E142" s="315">
        <v>478.2</v>
      </c>
      <c r="F142" s="316">
        <v>471.09999999999997</v>
      </c>
      <c r="G142" s="316">
        <v>458.79999999999995</v>
      </c>
      <c r="H142" s="316">
        <v>451.69999999999993</v>
      </c>
      <c r="I142" s="316">
        <v>490.5</v>
      </c>
      <c r="J142" s="316">
        <v>497.6</v>
      </c>
      <c r="K142" s="316">
        <v>509.90000000000003</v>
      </c>
      <c r="L142" s="303">
        <v>485.3</v>
      </c>
      <c r="M142" s="303">
        <v>465.9</v>
      </c>
      <c r="N142" s="318">
        <v>4786600</v>
      </c>
      <c r="O142" s="319">
        <v>-4.5771699692994695E-2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1134.5999999999999</v>
      </c>
      <c r="E143" s="315">
        <v>1124.0333333333331</v>
      </c>
      <c r="F143" s="316">
        <v>1106.0166666666662</v>
      </c>
      <c r="G143" s="316">
        <v>1077.4333333333332</v>
      </c>
      <c r="H143" s="316">
        <v>1059.4166666666663</v>
      </c>
      <c r="I143" s="316">
        <v>1152.6166666666661</v>
      </c>
      <c r="J143" s="316">
        <v>1170.633333333333</v>
      </c>
      <c r="K143" s="316">
        <v>1199.216666666666</v>
      </c>
      <c r="L143" s="303">
        <v>1142.05</v>
      </c>
      <c r="M143" s="303">
        <v>1095.45</v>
      </c>
      <c r="N143" s="318">
        <v>1478400</v>
      </c>
      <c r="O143" s="319">
        <v>2.4248302618816681E-2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5032.6499999999996</v>
      </c>
      <c r="E144" s="315">
        <v>5033.5166666666664</v>
      </c>
      <c r="F144" s="316">
        <v>4987.2833333333328</v>
      </c>
      <c r="G144" s="316">
        <v>4941.9166666666661</v>
      </c>
      <c r="H144" s="316">
        <v>4895.6833333333325</v>
      </c>
      <c r="I144" s="316">
        <v>5078.8833333333332</v>
      </c>
      <c r="J144" s="316">
        <v>5125.1166666666668</v>
      </c>
      <c r="K144" s="316">
        <v>5170.4833333333336</v>
      </c>
      <c r="L144" s="303">
        <v>5079.75</v>
      </c>
      <c r="M144" s="303">
        <v>4988.1499999999996</v>
      </c>
      <c r="N144" s="318">
        <v>1363800</v>
      </c>
      <c r="O144" s="319">
        <v>3.6322188449848025E-2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452.75</v>
      </c>
      <c r="E145" s="315">
        <v>448.63333333333338</v>
      </c>
      <c r="F145" s="316">
        <v>443.51666666666677</v>
      </c>
      <c r="G145" s="316">
        <v>434.28333333333336</v>
      </c>
      <c r="H145" s="316">
        <v>429.16666666666674</v>
      </c>
      <c r="I145" s="316">
        <v>457.86666666666679</v>
      </c>
      <c r="J145" s="316">
        <v>462.98333333333346</v>
      </c>
      <c r="K145" s="316">
        <v>472.21666666666681</v>
      </c>
      <c r="L145" s="303">
        <v>453.75</v>
      </c>
      <c r="M145" s="303">
        <v>439.4</v>
      </c>
      <c r="N145" s="318">
        <v>21083400</v>
      </c>
      <c r="O145" s="319">
        <v>-1.9171454490474752E-2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151.05000000000001</v>
      </c>
      <c r="E146" s="315">
        <v>146.98333333333335</v>
      </c>
      <c r="F146" s="316">
        <v>142.2166666666667</v>
      </c>
      <c r="G146" s="316">
        <v>133.38333333333335</v>
      </c>
      <c r="H146" s="316">
        <v>128.6166666666667</v>
      </c>
      <c r="I146" s="316">
        <v>155.81666666666669</v>
      </c>
      <c r="J146" s="316">
        <v>160.58333333333334</v>
      </c>
      <c r="K146" s="316">
        <v>169.41666666666669</v>
      </c>
      <c r="L146" s="303">
        <v>151.75</v>
      </c>
      <c r="M146" s="303">
        <v>138.15</v>
      </c>
      <c r="N146" s="318">
        <v>145470600</v>
      </c>
      <c r="O146" s="319">
        <v>6.922165512212905E-2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821.1</v>
      </c>
      <c r="E147" s="315">
        <v>813.58333333333337</v>
      </c>
      <c r="F147" s="316">
        <v>804.2166666666667</v>
      </c>
      <c r="G147" s="316">
        <v>787.33333333333337</v>
      </c>
      <c r="H147" s="316">
        <v>777.9666666666667</v>
      </c>
      <c r="I147" s="316">
        <v>830.4666666666667</v>
      </c>
      <c r="J147" s="316">
        <v>839.83333333333326</v>
      </c>
      <c r="K147" s="316">
        <v>856.7166666666667</v>
      </c>
      <c r="L147" s="303">
        <v>822.95</v>
      </c>
      <c r="M147" s="303">
        <v>796.7</v>
      </c>
      <c r="N147" s="318">
        <v>2517000</v>
      </c>
      <c r="O147" s="319">
        <v>-4.0045766590389019E-2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386.4</v>
      </c>
      <c r="E148" s="315">
        <v>382.5</v>
      </c>
      <c r="F148" s="316">
        <v>376.4</v>
      </c>
      <c r="G148" s="316">
        <v>366.4</v>
      </c>
      <c r="H148" s="316">
        <v>360.29999999999995</v>
      </c>
      <c r="I148" s="316">
        <v>392.5</v>
      </c>
      <c r="J148" s="316">
        <v>398.6</v>
      </c>
      <c r="K148" s="316">
        <v>408.6</v>
      </c>
      <c r="L148" s="303">
        <v>388.6</v>
      </c>
      <c r="M148" s="303">
        <v>372.5</v>
      </c>
      <c r="N148" s="318">
        <v>32502400</v>
      </c>
      <c r="O148" s="319">
        <v>8.2835820895522383E-2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217.5</v>
      </c>
      <c r="E149" s="315">
        <v>215.73333333333335</v>
      </c>
      <c r="F149" s="316">
        <v>213.01666666666671</v>
      </c>
      <c r="G149" s="316">
        <v>208.53333333333336</v>
      </c>
      <c r="H149" s="316">
        <v>205.81666666666672</v>
      </c>
      <c r="I149" s="316">
        <v>220.2166666666667</v>
      </c>
      <c r="J149" s="316">
        <v>222.93333333333334</v>
      </c>
      <c r="K149" s="316">
        <v>227.41666666666669</v>
      </c>
      <c r="L149" s="303">
        <v>218.45</v>
      </c>
      <c r="M149" s="303">
        <v>211.25</v>
      </c>
      <c r="N149" s="318">
        <v>31860000</v>
      </c>
      <c r="O149" s="319">
        <v>4.1176470588235294E-2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44189</v>
      </c>
    </row>
    <row r="7" spans="1:15">
      <c r="A7"/>
    </row>
    <row r="8" spans="1:15" ht="28.5" customHeight="1">
      <c r="A8" s="660" t="s">
        <v>16</v>
      </c>
      <c r="B8" s="661" t="s">
        <v>18</v>
      </c>
      <c r="C8" s="659" t="s">
        <v>19</v>
      </c>
      <c r="D8" s="659" t="s">
        <v>20</v>
      </c>
      <c r="E8" s="659" t="s">
        <v>21</v>
      </c>
      <c r="F8" s="659"/>
      <c r="G8" s="659"/>
      <c r="H8" s="659" t="s">
        <v>22</v>
      </c>
      <c r="I8" s="659"/>
      <c r="J8" s="659"/>
      <c r="K8" s="273"/>
      <c r="L8" s="281"/>
      <c r="M8" s="281"/>
    </row>
    <row r="9" spans="1:15" ht="36" customHeight="1">
      <c r="A9" s="655"/>
      <c r="B9" s="657"/>
      <c r="C9" s="662" t="s">
        <v>23</v>
      </c>
      <c r="D9" s="662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13601.1</v>
      </c>
      <c r="D10" s="302">
        <v>13550.916666666666</v>
      </c>
      <c r="E10" s="302">
        <v>13482.383333333331</v>
      </c>
      <c r="F10" s="302">
        <v>13363.666666666666</v>
      </c>
      <c r="G10" s="302">
        <v>13295.133333333331</v>
      </c>
      <c r="H10" s="302">
        <v>13669.633333333331</v>
      </c>
      <c r="I10" s="302">
        <v>13738.166666666668</v>
      </c>
      <c r="J10" s="302">
        <v>13856.883333333331</v>
      </c>
      <c r="K10" s="301">
        <v>13619.45</v>
      </c>
      <c r="L10" s="301">
        <v>13432.2</v>
      </c>
      <c r="M10" s="306"/>
    </row>
    <row r="11" spans="1:15">
      <c r="A11" s="300">
        <v>2</v>
      </c>
      <c r="B11" s="276" t="s">
        <v>220</v>
      </c>
      <c r="C11" s="303">
        <v>29883.3</v>
      </c>
      <c r="D11" s="278">
        <v>29756.899999999998</v>
      </c>
      <c r="E11" s="278">
        <v>29572.399999999994</v>
      </c>
      <c r="F11" s="278">
        <v>29261.499999999996</v>
      </c>
      <c r="G11" s="278">
        <v>29076.999999999993</v>
      </c>
      <c r="H11" s="278">
        <v>30067.799999999996</v>
      </c>
      <c r="I11" s="278">
        <v>30252.300000000003</v>
      </c>
      <c r="J11" s="278">
        <v>30563.199999999997</v>
      </c>
      <c r="K11" s="303">
        <v>29941.4</v>
      </c>
      <c r="L11" s="303">
        <v>29446</v>
      </c>
      <c r="M11" s="306"/>
    </row>
    <row r="12" spans="1:15">
      <c r="A12" s="300">
        <v>3</v>
      </c>
      <c r="B12" s="284" t="s">
        <v>221</v>
      </c>
      <c r="C12" s="303">
        <v>1608.8</v>
      </c>
      <c r="D12" s="278">
        <v>1603.6333333333332</v>
      </c>
      <c r="E12" s="278">
        <v>1594.5666666666664</v>
      </c>
      <c r="F12" s="278">
        <v>1580.3333333333333</v>
      </c>
      <c r="G12" s="278">
        <v>1571.2666666666664</v>
      </c>
      <c r="H12" s="278">
        <v>1617.8666666666663</v>
      </c>
      <c r="I12" s="278">
        <v>1626.9333333333329</v>
      </c>
      <c r="J12" s="278">
        <v>1641.1666666666663</v>
      </c>
      <c r="K12" s="303">
        <v>1612.7</v>
      </c>
      <c r="L12" s="303">
        <v>1589.4</v>
      </c>
      <c r="M12" s="306"/>
    </row>
    <row r="13" spans="1:15">
      <c r="A13" s="300">
        <v>4</v>
      </c>
      <c r="B13" s="276" t="s">
        <v>222</v>
      </c>
      <c r="C13" s="303">
        <v>3584.85</v>
      </c>
      <c r="D13" s="278">
        <v>3572.1833333333329</v>
      </c>
      <c r="E13" s="278">
        <v>3553.6166666666659</v>
      </c>
      <c r="F13" s="278">
        <v>3522.3833333333328</v>
      </c>
      <c r="G13" s="278">
        <v>3503.8166666666657</v>
      </c>
      <c r="H13" s="278">
        <v>3603.4166666666661</v>
      </c>
      <c r="I13" s="278">
        <v>3621.9833333333327</v>
      </c>
      <c r="J13" s="278">
        <v>3653.2166666666662</v>
      </c>
      <c r="K13" s="303">
        <v>3590.75</v>
      </c>
      <c r="L13" s="303">
        <v>3540.95</v>
      </c>
      <c r="M13" s="306"/>
    </row>
    <row r="14" spans="1:15">
      <c r="A14" s="300">
        <v>5</v>
      </c>
      <c r="B14" s="276" t="s">
        <v>223</v>
      </c>
      <c r="C14" s="303">
        <v>24167.75</v>
      </c>
      <c r="D14" s="278">
        <v>24051.650000000005</v>
      </c>
      <c r="E14" s="278">
        <v>23874.500000000011</v>
      </c>
      <c r="F14" s="278">
        <v>23581.250000000007</v>
      </c>
      <c r="G14" s="278">
        <v>23404.100000000013</v>
      </c>
      <c r="H14" s="278">
        <v>24344.900000000009</v>
      </c>
      <c r="I14" s="278">
        <v>24522.050000000003</v>
      </c>
      <c r="J14" s="278">
        <v>24815.300000000007</v>
      </c>
      <c r="K14" s="303">
        <v>24228.799999999999</v>
      </c>
      <c r="L14" s="303">
        <v>23758.400000000001</v>
      </c>
      <c r="M14" s="306"/>
    </row>
    <row r="15" spans="1:15">
      <c r="A15" s="300">
        <v>6</v>
      </c>
      <c r="B15" s="276" t="s">
        <v>224</v>
      </c>
      <c r="C15" s="303">
        <v>2737.55</v>
      </c>
      <c r="D15" s="278">
        <v>2728.15</v>
      </c>
      <c r="E15" s="278">
        <v>2713.5</v>
      </c>
      <c r="F15" s="278">
        <v>2689.45</v>
      </c>
      <c r="G15" s="278">
        <v>2674.7999999999997</v>
      </c>
      <c r="H15" s="278">
        <v>2752.2000000000003</v>
      </c>
      <c r="I15" s="278">
        <v>2766.8500000000008</v>
      </c>
      <c r="J15" s="278">
        <v>2790.9000000000005</v>
      </c>
      <c r="K15" s="303">
        <v>2742.8</v>
      </c>
      <c r="L15" s="303">
        <v>2704.1</v>
      </c>
      <c r="M15" s="306"/>
    </row>
    <row r="16" spans="1:15">
      <c r="A16" s="300">
        <v>7</v>
      </c>
      <c r="B16" s="276" t="s">
        <v>225</v>
      </c>
      <c r="C16" s="303">
        <v>5757.45</v>
      </c>
      <c r="D16" s="278">
        <v>5708.5666666666657</v>
      </c>
      <c r="E16" s="278">
        <v>5644.9833333333318</v>
      </c>
      <c r="F16" s="278">
        <v>5532.5166666666664</v>
      </c>
      <c r="G16" s="278">
        <v>5468.9333333333325</v>
      </c>
      <c r="H16" s="278">
        <v>5821.033333333331</v>
      </c>
      <c r="I16" s="278">
        <v>5884.616666666665</v>
      </c>
      <c r="J16" s="278">
        <v>5997.0833333333303</v>
      </c>
      <c r="K16" s="303">
        <v>5772.15</v>
      </c>
      <c r="L16" s="303">
        <v>5596.1</v>
      </c>
      <c r="M16" s="306"/>
    </row>
    <row r="17" spans="1:13">
      <c r="A17" s="300">
        <v>8</v>
      </c>
      <c r="B17" s="276" t="s">
        <v>802</v>
      </c>
      <c r="C17" s="276">
        <v>1202.5999999999999</v>
      </c>
      <c r="D17" s="278">
        <v>1195.8666666666666</v>
      </c>
      <c r="E17" s="278">
        <v>1181.7333333333331</v>
      </c>
      <c r="F17" s="278">
        <v>1160.8666666666666</v>
      </c>
      <c r="G17" s="278">
        <v>1146.7333333333331</v>
      </c>
      <c r="H17" s="278">
        <v>1216.7333333333331</v>
      </c>
      <c r="I17" s="278">
        <v>1230.8666666666668</v>
      </c>
      <c r="J17" s="278">
        <v>1251.7333333333331</v>
      </c>
      <c r="K17" s="276">
        <v>1210</v>
      </c>
      <c r="L17" s="276">
        <v>1175</v>
      </c>
      <c r="M17" s="276">
        <v>1.9744200000000001</v>
      </c>
    </row>
    <row r="18" spans="1:13">
      <c r="A18" s="300">
        <v>9</v>
      </c>
      <c r="B18" s="276" t="s">
        <v>295</v>
      </c>
      <c r="C18" s="276">
        <v>15777.35</v>
      </c>
      <c r="D18" s="278">
        <v>15734.449999999999</v>
      </c>
      <c r="E18" s="278">
        <v>15568.899999999998</v>
      </c>
      <c r="F18" s="278">
        <v>15360.449999999999</v>
      </c>
      <c r="G18" s="278">
        <v>15194.899999999998</v>
      </c>
      <c r="H18" s="278">
        <v>15942.899999999998</v>
      </c>
      <c r="I18" s="278">
        <v>16108.449999999997</v>
      </c>
      <c r="J18" s="278">
        <v>16316.899999999998</v>
      </c>
      <c r="K18" s="276">
        <v>15900</v>
      </c>
      <c r="L18" s="276">
        <v>15526</v>
      </c>
      <c r="M18" s="276">
        <v>0.1799</v>
      </c>
    </row>
    <row r="19" spans="1:13">
      <c r="A19" s="300">
        <v>10</v>
      </c>
      <c r="B19" s="276" t="s">
        <v>227</v>
      </c>
      <c r="C19" s="276">
        <v>86.45</v>
      </c>
      <c r="D19" s="278">
        <v>84.95</v>
      </c>
      <c r="E19" s="278">
        <v>82.5</v>
      </c>
      <c r="F19" s="278">
        <v>78.55</v>
      </c>
      <c r="G19" s="278">
        <v>76.099999999999994</v>
      </c>
      <c r="H19" s="278">
        <v>88.9</v>
      </c>
      <c r="I19" s="278">
        <v>91.350000000000023</v>
      </c>
      <c r="J19" s="278">
        <v>95.300000000000011</v>
      </c>
      <c r="K19" s="276">
        <v>87.4</v>
      </c>
      <c r="L19" s="276">
        <v>81</v>
      </c>
      <c r="M19" s="276">
        <v>36.428519999999999</v>
      </c>
    </row>
    <row r="20" spans="1:13">
      <c r="A20" s="300">
        <v>11</v>
      </c>
      <c r="B20" s="276" t="s">
        <v>228</v>
      </c>
      <c r="C20" s="276">
        <v>155.69999999999999</v>
      </c>
      <c r="D20" s="278">
        <v>154.48333333333332</v>
      </c>
      <c r="E20" s="278">
        <v>152.16666666666663</v>
      </c>
      <c r="F20" s="278">
        <v>148.6333333333333</v>
      </c>
      <c r="G20" s="278">
        <v>146.31666666666661</v>
      </c>
      <c r="H20" s="278">
        <v>158.01666666666665</v>
      </c>
      <c r="I20" s="278">
        <v>160.33333333333331</v>
      </c>
      <c r="J20" s="278">
        <v>163.86666666666667</v>
      </c>
      <c r="K20" s="276">
        <v>156.80000000000001</v>
      </c>
      <c r="L20" s="276">
        <v>150.94999999999999</v>
      </c>
      <c r="M20" s="276">
        <v>7.0053700000000001</v>
      </c>
    </row>
    <row r="21" spans="1:13">
      <c r="A21" s="300">
        <v>12</v>
      </c>
      <c r="B21" s="276" t="s">
        <v>38</v>
      </c>
      <c r="C21" s="276">
        <v>1578.85</v>
      </c>
      <c r="D21" s="278">
        <v>1567.6166666666668</v>
      </c>
      <c r="E21" s="278">
        <v>1552.2333333333336</v>
      </c>
      <c r="F21" s="278">
        <v>1525.6166666666668</v>
      </c>
      <c r="G21" s="278">
        <v>1510.2333333333336</v>
      </c>
      <c r="H21" s="278">
        <v>1594.2333333333336</v>
      </c>
      <c r="I21" s="278">
        <v>1609.6166666666668</v>
      </c>
      <c r="J21" s="278">
        <v>1636.2333333333336</v>
      </c>
      <c r="K21" s="276">
        <v>1583</v>
      </c>
      <c r="L21" s="276">
        <v>1541</v>
      </c>
      <c r="M21" s="276">
        <v>10.795500000000001</v>
      </c>
    </row>
    <row r="22" spans="1:13">
      <c r="A22" s="300">
        <v>13</v>
      </c>
      <c r="B22" s="276" t="s">
        <v>296</v>
      </c>
      <c r="C22" s="276">
        <v>369.85</v>
      </c>
      <c r="D22" s="278">
        <v>366.93333333333334</v>
      </c>
      <c r="E22" s="278">
        <v>361.91666666666669</v>
      </c>
      <c r="F22" s="278">
        <v>353.98333333333335</v>
      </c>
      <c r="G22" s="278">
        <v>348.9666666666667</v>
      </c>
      <c r="H22" s="278">
        <v>374.86666666666667</v>
      </c>
      <c r="I22" s="278">
        <v>379.88333333333333</v>
      </c>
      <c r="J22" s="278">
        <v>387.81666666666666</v>
      </c>
      <c r="K22" s="276">
        <v>371.95</v>
      </c>
      <c r="L22" s="276">
        <v>359</v>
      </c>
      <c r="M22" s="276">
        <v>25.50675</v>
      </c>
    </row>
    <row r="23" spans="1:13">
      <c r="A23" s="300">
        <v>14</v>
      </c>
      <c r="B23" s="276" t="s">
        <v>41</v>
      </c>
      <c r="C23" s="276">
        <v>470.75</v>
      </c>
      <c r="D23" s="278">
        <v>469.98333333333335</v>
      </c>
      <c r="E23" s="278">
        <v>463.26666666666671</v>
      </c>
      <c r="F23" s="278">
        <v>455.78333333333336</v>
      </c>
      <c r="G23" s="278">
        <v>449.06666666666672</v>
      </c>
      <c r="H23" s="278">
        <v>477.4666666666667</v>
      </c>
      <c r="I23" s="278">
        <v>484.18333333333339</v>
      </c>
      <c r="J23" s="278">
        <v>491.66666666666669</v>
      </c>
      <c r="K23" s="276">
        <v>476.7</v>
      </c>
      <c r="L23" s="276">
        <v>462.5</v>
      </c>
      <c r="M23" s="276">
        <v>79.435599999999994</v>
      </c>
    </row>
    <row r="24" spans="1:13">
      <c r="A24" s="300">
        <v>15</v>
      </c>
      <c r="B24" s="276" t="s">
        <v>43</v>
      </c>
      <c r="C24" s="276">
        <v>47</v>
      </c>
      <c r="D24" s="278">
        <v>46.383333333333333</v>
      </c>
      <c r="E24" s="278">
        <v>45.766666666666666</v>
      </c>
      <c r="F24" s="278">
        <v>44.533333333333331</v>
      </c>
      <c r="G24" s="278">
        <v>43.916666666666664</v>
      </c>
      <c r="H24" s="278">
        <v>47.616666666666667</v>
      </c>
      <c r="I24" s="278">
        <v>48.233333333333327</v>
      </c>
      <c r="J24" s="278">
        <v>49.466666666666669</v>
      </c>
      <c r="K24" s="276">
        <v>47</v>
      </c>
      <c r="L24" s="276">
        <v>45.15</v>
      </c>
      <c r="M24" s="276">
        <v>113.81766</v>
      </c>
    </row>
    <row r="25" spans="1:13">
      <c r="A25" s="300">
        <v>16</v>
      </c>
      <c r="B25" s="276" t="s">
        <v>298</v>
      </c>
      <c r="C25" s="276">
        <v>427.95</v>
      </c>
      <c r="D25" s="278">
        <v>421.2833333333333</v>
      </c>
      <c r="E25" s="278">
        <v>412.66666666666663</v>
      </c>
      <c r="F25" s="278">
        <v>397.38333333333333</v>
      </c>
      <c r="G25" s="278">
        <v>388.76666666666665</v>
      </c>
      <c r="H25" s="278">
        <v>436.56666666666661</v>
      </c>
      <c r="I25" s="278">
        <v>445.18333333333328</v>
      </c>
      <c r="J25" s="278">
        <v>460.46666666666658</v>
      </c>
      <c r="K25" s="276">
        <v>429.9</v>
      </c>
      <c r="L25" s="276">
        <v>406</v>
      </c>
      <c r="M25" s="276">
        <v>5.3291599999999999</v>
      </c>
    </row>
    <row r="26" spans="1:13">
      <c r="A26" s="300">
        <v>17</v>
      </c>
      <c r="B26" s="276" t="s">
        <v>229</v>
      </c>
      <c r="C26" s="276">
        <v>1626.95</v>
      </c>
      <c r="D26" s="278">
        <v>1632.7</v>
      </c>
      <c r="E26" s="278">
        <v>1595.95</v>
      </c>
      <c r="F26" s="278">
        <v>1564.95</v>
      </c>
      <c r="G26" s="278">
        <v>1528.2</v>
      </c>
      <c r="H26" s="278">
        <v>1663.7</v>
      </c>
      <c r="I26" s="278">
        <v>1700.45</v>
      </c>
      <c r="J26" s="278">
        <v>1731.45</v>
      </c>
      <c r="K26" s="276">
        <v>1669.45</v>
      </c>
      <c r="L26" s="276">
        <v>1601.7</v>
      </c>
      <c r="M26" s="276">
        <v>0.63131999999999999</v>
      </c>
    </row>
    <row r="27" spans="1:13">
      <c r="A27" s="300">
        <v>18</v>
      </c>
      <c r="B27" s="276" t="s">
        <v>230</v>
      </c>
      <c r="C27" s="276">
        <v>2871.15</v>
      </c>
      <c r="D27" s="278">
        <v>2860.1833333333329</v>
      </c>
      <c r="E27" s="278">
        <v>2840.3666666666659</v>
      </c>
      <c r="F27" s="278">
        <v>2809.583333333333</v>
      </c>
      <c r="G27" s="278">
        <v>2789.766666666666</v>
      </c>
      <c r="H27" s="278">
        <v>2890.9666666666658</v>
      </c>
      <c r="I27" s="278">
        <v>2910.7833333333324</v>
      </c>
      <c r="J27" s="278">
        <v>2941.5666666666657</v>
      </c>
      <c r="K27" s="276">
        <v>2880</v>
      </c>
      <c r="L27" s="276">
        <v>2829.4</v>
      </c>
      <c r="M27" s="276">
        <v>0.37598999999999999</v>
      </c>
    </row>
    <row r="28" spans="1:13">
      <c r="A28" s="300">
        <v>19</v>
      </c>
      <c r="B28" s="276" t="s">
        <v>45</v>
      </c>
      <c r="C28" s="276">
        <v>945.9</v>
      </c>
      <c r="D28" s="278">
        <v>938.80000000000007</v>
      </c>
      <c r="E28" s="278">
        <v>924.20000000000016</v>
      </c>
      <c r="F28" s="278">
        <v>902.50000000000011</v>
      </c>
      <c r="G28" s="278">
        <v>887.9000000000002</v>
      </c>
      <c r="H28" s="278">
        <v>960.50000000000011</v>
      </c>
      <c r="I28" s="278">
        <v>975.1</v>
      </c>
      <c r="J28" s="278">
        <v>996.80000000000007</v>
      </c>
      <c r="K28" s="276">
        <v>953.4</v>
      </c>
      <c r="L28" s="276">
        <v>917.1</v>
      </c>
      <c r="M28" s="276">
        <v>7.3095999999999997</v>
      </c>
    </row>
    <row r="29" spans="1:13">
      <c r="A29" s="300">
        <v>20</v>
      </c>
      <c r="B29" s="276" t="s">
        <v>46</v>
      </c>
      <c r="C29" s="276">
        <v>237.2</v>
      </c>
      <c r="D29" s="278">
        <v>235.81666666666669</v>
      </c>
      <c r="E29" s="278">
        <v>232.88333333333338</v>
      </c>
      <c r="F29" s="278">
        <v>228.56666666666669</v>
      </c>
      <c r="G29" s="278">
        <v>225.63333333333338</v>
      </c>
      <c r="H29" s="278">
        <v>240.13333333333338</v>
      </c>
      <c r="I29" s="278">
        <v>243.06666666666672</v>
      </c>
      <c r="J29" s="278">
        <v>247.38333333333338</v>
      </c>
      <c r="K29" s="276">
        <v>238.75</v>
      </c>
      <c r="L29" s="276">
        <v>231.5</v>
      </c>
      <c r="M29" s="276">
        <v>87.505790000000005</v>
      </c>
    </row>
    <row r="30" spans="1:13">
      <c r="A30" s="300">
        <v>21</v>
      </c>
      <c r="B30" s="276" t="s">
        <v>47</v>
      </c>
      <c r="C30" s="276">
        <v>2433.8000000000002</v>
      </c>
      <c r="D30" s="278">
        <v>2428.2333333333336</v>
      </c>
      <c r="E30" s="278">
        <v>2395.5666666666671</v>
      </c>
      <c r="F30" s="278">
        <v>2357.3333333333335</v>
      </c>
      <c r="G30" s="278">
        <v>2324.666666666667</v>
      </c>
      <c r="H30" s="278">
        <v>2466.4666666666672</v>
      </c>
      <c r="I30" s="278">
        <v>2499.1333333333332</v>
      </c>
      <c r="J30" s="278">
        <v>2537.3666666666672</v>
      </c>
      <c r="K30" s="276">
        <v>2460.9</v>
      </c>
      <c r="L30" s="276">
        <v>2390</v>
      </c>
      <c r="M30" s="276">
        <v>10.937659999999999</v>
      </c>
    </row>
    <row r="31" spans="1:13">
      <c r="A31" s="300">
        <v>22</v>
      </c>
      <c r="B31" s="276" t="s">
        <v>48</v>
      </c>
      <c r="C31" s="276">
        <v>178.15</v>
      </c>
      <c r="D31" s="278">
        <v>177.21666666666667</v>
      </c>
      <c r="E31" s="278">
        <v>174.53333333333333</v>
      </c>
      <c r="F31" s="278">
        <v>170.91666666666666</v>
      </c>
      <c r="G31" s="278">
        <v>168.23333333333332</v>
      </c>
      <c r="H31" s="278">
        <v>180.83333333333334</v>
      </c>
      <c r="I31" s="278">
        <v>183.51666666666668</v>
      </c>
      <c r="J31" s="278">
        <v>187.13333333333335</v>
      </c>
      <c r="K31" s="276">
        <v>179.9</v>
      </c>
      <c r="L31" s="276">
        <v>173.6</v>
      </c>
      <c r="M31" s="276">
        <v>76.707750000000004</v>
      </c>
    </row>
    <row r="32" spans="1:13">
      <c r="A32" s="300">
        <v>23</v>
      </c>
      <c r="B32" s="276" t="s">
        <v>49</v>
      </c>
      <c r="C32" s="276">
        <v>95.2</v>
      </c>
      <c r="D32" s="278">
        <v>94.100000000000009</v>
      </c>
      <c r="E32" s="278">
        <v>92.600000000000023</v>
      </c>
      <c r="F32" s="278">
        <v>90.000000000000014</v>
      </c>
      <c r="G32" s="278">
        <v>88.500000000000028</v>
      </c>
      <c r="H32" s="278">
        <v>96.700000000000017</v>
      </c>
      <c r="I32" s="278">
        <v>98.199999999999989</v>
      </c>
      <c r="J32" s="278">
        <v>100.80000000000001</v>
      </c>
      <c r="K32" s="276">
        <v>95.6</v>
      </c>
      <c r="L32" s="276">
        <v>91.5</v>
      </c>
      <c r="M32" s="276">
        <v>258.34766000000002</v>
      </c>
    </row>
    <row r="33" spans="1:13">
      <c r="A33" s="300">
        <v>24</v>
      </c>
      <c r="B33" s="276" t="s">
        <v>51</v>
      </c>
      <c r="C33" s="276">
        <v>2642.55</v>
      </c>
      <c r="D33" s="278">
        <v>2632.1833333333334</v>
      </c>
      <c r="E33" s="278">
        <v>2614.3666666666668</v>
      </c>
      <c r="F33" s="278">
        <v>2586.1833333333334</v>
      </c>
      <c r="G33" s="278">
        <v>2568.3666666666668</v>
      </c>
      <c r="H33" s="278">
        <v>2660.3666666666668</v>
      </c>
      <c r="I33" s="278">
        <v>2678.1833333333334</v>
      </c>
      <c r="J33" s="278">
        <v>2706.3666666666668</v>
      </c>
      <c r="K33" s="276">
        <v>2650</v>
      </c>
      <c r="L33" s="276">
        <v>2604</v>
      </c>
      <c r="M33" s="276">
        <v>13.39307</v>
      </c>
    </row>
    <row r="34" spans="1:13">
      <c r="A34" s="300">
        <v>25</v>
      </c>
      <c r="B34" s="276" t="s">
        <v>226</v>
      </c>
      <c r="C34" s="276">
        <v>868.75</v>
      </c>
      <c r="D34" s="278">
        <v>862.5333333333333</v>
      </c>
      <c r="E34" s="278">
        <v>851.06666666666661</v>
      </c>
      <c r="F34" s="278">
        <v>833.38333333333333</v>
      </c>
      <c r="G34" s="278">
        <v>821.91666666666663</v>
      </c>
      <c r="H34" s="278">
        <v>880.21666666666658</v>
      </c>
      <c r="I34" s="278">
        <v>891.68333333333328</v>
      </c>
      <c r="J34" s="278">
        <v>909.36666666666656</v>
      </c>
      <c r="K34" s="276">
        <v>874</v>
      </c>
      <c r="L34" s="276">
        <v>844.85</v>
      </c>
      <c r="M34" s="276">
        <v>13.009130000000001</v>
      </c>
    </row>
    <row r="35" spans="1:13">
      <c r="A35" s="300">
        <v>26</v>
      </c>
      <c r="B35" s="276" t="s">
        <v>53</v>
      </c>
      <c r="C35" s="276">
        <v>889.3</v>
      </c>
      <c r="D35" s="278">
        <v>877.43333333333339</v>
      </c>
      <c r="E35" s="278">
        <v>862.86666666666679</v>
      </c>
      <c r="F35" s="278">
        <v>836.43333333333339</v>
      </c>
      <c r="G35" s="278">
        <v>821.86666666666679</v>
      </c>
      <c r="H35" s="278">
        <v>903.86666666666679</v>
      </c>
      <c r="I35" s="278">
        <v>918.43333333333339</v>
      </c>
      <c r="J35" s="278">
        <v>944.86666666666679</v>
      </c>
      <c r="K35" s="276">
        <v>892</v>
      </c>
      <c r="L35" s="276">
        <v>851</v>
      </c>
      <c r="M35" s="276">
        <v>20.11957</v>
      </c>
    </row>
    <row r="36" spans="1:13">
      <c r="A36" s="300">
        <v>27</v>
      </c>
      <c r="B36" s="276" t="s">
        <v>55</v>
      </c>
      <c r="C36" s="276">
        <v>592.45000000000005</v>
      </c>
      <c r="D36" s="278">
        <v>590.41666666666663</v>
      </c>
      <c r="E36" s="278">
        <v>586.33333333333326</v>
      </c>
      <c r="F36" s="278">
        <v>580.21666666666658</v>
      </c>
      <c r="G36" s="278">
        <v>576.13333333333321</v>
      </c>
      <c r="H36" s="278">
        <v>596.5333333333333</v>
      </c>
      <c r="I36" s="278">
        <v>600.61666666666656</v>
      </c>
      <c r="J36" s="278">
        <v>606.73333333333335</v>
      </c>
      <c r="K36" s="276">
        <v>594.5</v>
      </c>
      <c r="L36" s="276">
        <v>584.29999999999995</v>
      </c>
      <c r="M36" s="276">
        <v>122.47401000000001</v>
      </c>
    </row>
    <row r="37" spans="1:13">
      <c r="A37" s="300">
        <v>28</v>
      </c>
      <c r="B37" s="276" t="s">
        <v>56</v>
      </c>
      <c r="C37" s="276">
        <v>3309.65</v>
      </c>
      <c r="D37" s="278">
        <v>3296.5333333333333</v>
      </c>
      <c r="E37" s="278">
        <v>3274.1166666666668</v>
      </c>
      <c r="F37" s="278">
        <v>3238.5833333333335</v>
      </c>
      <c r="G37" s="278">
        <v>3216.166666666667</v>
      </c>
      <c r="H37" s="278">
        <v>3332.0666666666666</v>
      </c>
      <c r="I37" s="278">
        <v>3354.4833333333336</v>
      </c>
      <c r="J37" s="278">
        <v>3390.0166666666664</v>
      </c>
      <c r="K37" s="276">
        <v>3318.95</v>
      </c>
      <c r="L37" s="276">
        <v>3261</v>
      </c>
      <c r="M37" s="276">
        <v>8.1658600000000003</v>
      </c>
    </row>
    <row r="38" spans="1:13">
      <c r="A38" s="300">
        <v>29</v>
      </c>
      <c r="B38" s="276" t="s">
        <v>58</v>
      </c>
      <c r="C38" s="276">
        <v>9013.25</v>
      </c>
      <c r="D38" s="278">
        <v>9011.0833333333339</v>
      </c>
      <c r="E38" s="278">
        <v>8882.1666666666679</v>
      </c>
      <c r="F38" s="278">
        <v>8751.0833333333339</v>
      </c>
      <c r="G38" s="278">
        <v>8622.1666666666679</v>
      </c>
      <c r="H38" s="278">
        <v>9142.1666666666679</v>
      </c>
      <c r="I38" s="278">
        <v>9271.0833333333358</v>
      </c>
      <c r="J38" s="278">
        <v>9402.1666666666679</v>
      </c>
      <c r="K38" s="276">
        <v>9140</v>
      </c>
      <c r="L38" s="276">
        <v>8880</v>
      </c>
      <c r="M38" s="276">
        <v>5.7545400000000004</v>
      </c>
    </row>
    <row r="39" spans="1:13">
      <c r="A39" s="300">
        <v>30</v>
      </c>
      <c r="B39" s="276" t="s">
        <v>232</v>
      </c>
      <c r="C39" s="276">
        <v>3068.4</v>
      </c>
      <c r="D39" s="278">
        <v>3055.2999999999997</v>
      </c>
      <c r="E39" s="278">
        <v>3023.0999999999995</v>
      </c>
      <c r="F39" s="278">
        <v>2977.7999999999997</v>
      </c>
      <c r="G39" s="278">
        <v>2945.5999999999995</v>
      </c>
      <c r="H39" s="278">
        <v>3100.5999999999995</v>
      </c>
      <c r="I39" s="278">
        <v>3132.7999999999993</v>
      </c>
      <c r="J39" s="278">
        <v>3178.0999999999995</v>
      </c>
      <c r="K39" s="276">
        <v>3087.5</v>
      </c>
      <c r="L39" s="276">
        <v>3010</v>
      </c>
      <c r="M39" s="276">
        <v>0.34336</v>
      </c>
    </row>
    <row r="40" spans="1:13">
      <c r="A40" s="300">
        <v>31</v>
      </c>
      <c r="B40" s="276" t="s">
        <v>59</v>
      </c>
      <c r="C40" s="276">
        <v>5088.8999999999996</v>
      </c>
      <c r="D40" s="278">
        <v>5075.083333333333</v>
      </c>
      <c r="E40" s="278">
        <v>4984.1666666666661</v>
      </c>
      <c r="F40" s="278">
        <v>4879.4333333333334</v>
      </c>
      <c r="G40" s="278">
        <v>4788.5166666666664</v>
      </c>
      <c r="H40" s="278">
        <v>5179.8166666666657</v>
      </c>
      <c r="I40" s="278">
        <v>5270.7333333333318</v>
      </c>
      <c r="J40" s="278">
        <v>5375.4666666666653</v>
      </c>
      <c r="K40" s="276">
        <v>5166</v>
      </c>
      <c r="L40" s="276">
        <v>4970.3500000000004</v>
      </c>
      <c r="M40" s="276">
        <v>34.314570000000003</v>
      </c>
    </row>
    <row r="41" spans="1:13">
      <c r="A41" s="300">
        <v>32</v>
      </c>
      <c r="B41" s="276" t="s">
        <v>60</v>
      </c>
      <c r="C41" s="276">
        <v>1560.1</v>
      </c>
      <c r="D41" s="278">
        <v>1564.1666666666667</v>
      </c>
      <c r="E41" s="278">
        <v>1541.5333333333335</v>
      </c>
      <c r="F41" s="278">
        <v>1522.9666666666667</v>
      </c>
      <c r="G41" s="278">
        <v>1500.3333333333335</v>
      </c>
      <c r="H41" s="278">
        <v>1582.7333333333336</v>
      </c>
      <c r="I41" s="278">
        <v>1605.3666666666668</v>
      </c>
      <c r="J41" s="278">
        <v>1623.9333333333336</v>
      </c>
      <c r="K41" s="276">
        <v>1586.8</v>
      </c>
      <c r="L41" s="276">
        <v>1545.6</v>
      </c>
      <c r="M41" s="276">
        <v>6.1049300000000004</v>
      </c>
    </row>
    <row r="42" spans="1:13">
      <c r="A42" s="300">
        <v>33</v>
      </c>
      <c r="B42" s="276" t="s">
        <v>233</v>
      </c>
      <c r="C42" s="276">
        <v>399.05</v>
      </c>
      <c r="D42" s="278">
        <v>397.75</v>
      </c>
      <c r="E42" s="278">
        <v>392.85</v>
      </c>
      <c r="F42" s="278">
        <v>386.65000000000003</v>
      </c>
      <c r="G42" s="278">
        <v>381.75000000000006</v>
      </c>
      <c r="H42" s="278">
        <v>403.95</v>
      </c>
      <c r="I42" s="278">
        <v>408.84999999999997</v>
      </c>
      <c r="J42" s="278">
        <v>415.04999999999995</v>
      </c>
      <c r="K42" s="276">
        <v>402.65</v>
      </c>
      <c r="L42" s="276">
        <v>391.55</v>
      </c>
      <c r="M42" s="276">
        <v>72.209159999999997</v>
      </c>
    </row>
    <row r="43" spans="1:13">
      <c r="A43" s="300">
        <v>34</v>
      </c>
      <c r="B43" s="276" t="s">
        <v>61</v>
      </c>
      <c r="C43" s="276">
        <v>60.55</v>
      </c>
      <c r="D43" s="278">
        <v>59.9</v>
      </c>
      <c r="E43" s="278">
        <v>59</v>
      </c>
      <c r="F43" s="278">
        <v>57.45</v>
      </c>
      <c r="G43" s="278">
        <v>56.550000000000004</v>
      </c>
      <c r="H43" s="278">
        <v>61.449999999999996</v>
      </c>
      <c r="I43" s="278">
        <v>62.349999999999987</v>
      </c>
      <c r="J43" s="278">
        <v>63.899999999999991</v>
      </c>
      <c r="K43" s="276">
        <v>60.8</v>
      </c>
      <c r="L43" s="276">
        <v>58.35</v>
      </c>
      <c r="M43" s="276">
        <v>323.58416999999997</v>
      </c>
    </row>
    <row r="44" spans="1:13">
      <c r="A44" s="300">
        <v>35</v>
      </c>
      <c r="B44" s="276" t="s">
        <v>62</v>
      </c>
      <c r="C44" s="276">
        <v>48.7</v>
      </c>
      <c r="D44" s="278">
        <v>48.333333333333336</v>
      </c>
      <c r="E44" s="278">
        <v>47.716666666666669</v>
      </c>
      <c r="F44" s="278">
        <v>46.733333333333334</v>
      </c>
      <c r="G44" s="278">
        <v>46.116666666666667</v>
      </c>
      <c r="H44" s="278">
        <v>49.31666666666667</v>
      </c>
      <c r="I44" s="278">
        <v>49.93333333333333</v>
      </c>
      <c r="J44" s="278">
        <v>50.916666666666671</v>
      </c>
      <c r="K44" s="276">
        <v>48.95</v>
      </c>
      <c r="L44" s="276">
        <v>47.35</v>
      </c>
      <c r="M44" s="276">
        <v>30.180689999999998</v>
      </c>
    </row>
    <row r="45" spans="1:13">
      <c r="A45" s="300">
        <v>36</v>
      </c>
      <c r="B45" s="276" t="s">
        <v>63</v>
      </c>
      <c r="C45" s="276">
        <v>1583.55</v>
      </c>
      <c r="D45" s="278">
        <v>1565.2166666666665</v>
      </c>
      <c r="E45" s="278">
        <v>1541.4833333333329</v>
      </c>
      <c r="F45" s="278">
        <v>1499.4166666666665</v>
      </c>
      <c r="G45" s="278">
        <v>1475.6833333333329</v>
      </c>
      <c r="H45" s="278">
        <v>1607.2833333333328</v>
      </c>
      <c r="I45" s="278">
        <v>1631.0166666666664</v>
      </c>
      <c r="J45" s="278">
        <v>1673.0833333333328</v>
      </c>
      <c r="K45" s="276">
        <v>1588.95</v>
      </c>
      <c r="L45" s="276">
        <v>1523.15</v>
      </c>
      <c r="M45" s="276">
        <v>6.5079399999999996</v>
      </c>
    </row>
    <row r="46" spans="1:13">
      <c r="A46" s="300">
        <v>37</v>
      </c>
      <c r="B46" s="276" t="s">
        <v>234</v>
      </c>
      <c r="C46" s="276">
        <v>1276.1500000000001</v>
      </c>
      <c r="D46" s="278">
        <v>1265.95</v>
      </c>
      <c r="E46" s="278">
        <v>1244.9000000000001</v>
      </c>
      <c r="F46" s="278">
        <v>1213.6500000000001</v>
      </c>
      <c r="G46" s="278">
        <v>1192.6000000000001</v>
      </c>
      <c r="H46" s="278">
        <v>1297.2</v>
      </c>
      <c r="I46" s="278">
        <v>1318.2499999999998</v>
      </c>
      <c r="J46" s="278">
        <v>1349.5</v>
      </c>
      <c r="K46" s="276">
        <v>1287</v>
      </c>
      <c r="L46" s="276">
        <v>1234.7</v>
      </c>
      <c r="M46" s="276">
        <v>0.61507000000000001</v>
      </c>
    </row>
    <row r="47" spans="1:13">
      <c r="A47" s="300">
        <v>38</v>
      </c>
      <c r="B47" s="276" t="s">
        <v>65</v>
      </c>
      <c r="C47" s="276">
        <v>115.45</v>
      </c>
      <c r="D47" s="278">
        <v>114.63333333333333</v>
      </c>
      <c r="E47" s="278">
        <v>113.31666666666665</v>
      </c>
      <c r="F47" s="278">
        <v>111.18333333333332</v>
      </c>
      <c r="G47" s="278">
        <v>109.86666666666665</v>
      </c>
      <c r="H47" s="278">
        <v>116.76666666666665</v>
      </c>
      <c r="I47" s="278">
        <v>118.08333333333331</v>
      </c>
      <c r="J47" s="278">
        <v>120.21666666666665</v>
      </c>
      <c r="K47" s="276">
        <v>115.95</v>
      </c>
      <c r="L47" s="276">
        <v>112.5</v>
      </c>
      <c r="M47" s="276">
        <v>130.15991</v>
      </c>
    </row>
    <row r="48" spans="1:13">
      <c r="A48" s="300">
        <v>39</v>
      </c>
      <c r="B48" s="276" t="s">
        <v>66</v>
      </c>
      <c r="C48" s="276">
        <v>733.9</v>
      </c>
      <c r="D48" s="278">
        <v>726.83333333333337</v>
      </c>
      <c r="E48" s="278">
        <v>717.41666666666674</v>
      </c>
      <c r="F48" s="278">
        <v>700.93333333333339</v>
      </c>
      <c r="G48" s="278">
        <v>691.51666666666677</v>
      </c>
      <c r="H48" s="278">
        <v>743.31666666666672</v>
      </c>
      <c r="I48" s="278">
        <v>752.73333333333346</v>
      </c>
      <c r="J48" s="278">
        <v>769.2166666666667</v>
      </c>
      <c r="K48" s="276">
        <v>736.25</v>
      </c>
      <c r="L48" s="276">
        <v>710.35</v>
      </c>
      <c r="M48" s="276">
        <v>20.0932</v>
      </c>
    </row>
    <row r="49" spans="1:13">
      <c r="A49" s="300">
        <v>40</v>
      </c>
      <c r="B49" s="276" t="s">
        <v>67</v>
      </c>
      <c r="C49" s="276">
        <v>538.5</v>
      </c>
      <c r="D49" s="278">
        <v>531.08333333333337</v>
      </c>
      <c r="E49" s="278">
        <v>518.66666666666674</v>
      </c>
      <c r="F49" s="278">
        <v>498.83333333333337</v>
      </c>
      <c r="G49" s="278">
        <v>486.41666666666674</v>
      </c>
      <c r="H49" s="278">
        <v>550.91666666666674</v>
      </c>
      <c r="I49" s="278">
        <v>563.33333333333348</v>
      </c>
      <c r="J49" s="278">
        <v>583.16666666666674</v>
      </c>
      <c r="K49" s="276">
        <v>543.5</v>
      </c>
      <c r="L49" s="276">
        <v>511.25</v>
      </c>
      <c r="M49" s="276">
        <v>24.668620000000001</v>
      </c>
    </row>
    <row r="50" spans="1:13">
      <c r="A50" s="300">
        <v>41</v>
      </c>
      <c r="B50" s="276" t="s">
        <v>69</v>
      </c>
      <c r="C50" s="276">
        <v>507.2</v>
      </c>
      <c r="D50" s="278">
        <v>505.0333333333333</v>
      </c>
      <c r="E50" s="278">
        <v>500.56666666666661</v>
      </c>
      <c r="F50" s="278">
        <v>493.93333333333328</v>
      </c>
      <c r="G50" s="278">
        <v>489.46666666666658</v>
      </c>
      <c r="H50" s="278">
        <v>511.66666666666663</v>
      </c>
      <c r="I50" s="278">
        <v>516.13333333333333</v>
      </c>
      <c r="J50" s="278">
        <v>522.76666666666665</v>
      </c>
      <c r="K50" s="276">
        <v>509.5</v>
      </c>
      <c r="L50" s="276">
        <v>498.4</v>
      </c>
      <c r="M50" s="276">
        <v>130.81361000000001</v>
      </c>
    </row>
    <row r="51" spans="1:13">
      <c r="A51" s="300">
        <v>42</v>
      </c>
      <c r="B51" s="276" t="s">
        <v>70</v>
      </c>
      <c r="C51" s="276">
        <v>33.950000000000003</v>
      </c>
      <c r="D51" s="278">
        <v>33.549999999999997</v>
      </c>
      <c r="E51" s="278">
        <v>32.949999999999996</v>
      </c>
      <c r="F51" s="278">
        <v>31.949999999999996</v>
      </c>
      <c r="G51" s="278">
        <v>31.349999999999994</v>
      </c>
      <c r="H51" s="278">
        <v>34.549999999999997</v>
      </c>
      <c r="I51" s="278">
        <v>35.149999999999991</v>
      </c>
      <c r="J51" s="278">
        <v>36.15</v>
      </c>
      <c r="K51" s="276">
        <v>34.15</v>
      </c>
      <c r="L51" s="276">
        <v>32.549999999999997</v>
      </c>
      <c r="M51" s="276">
        <v>358.51830999999999</v>
      </c>
    </row>
    <row r="52" spans="1:13">
      <c r="A52" s="300">
        <v>43</v>
      </c>
      <c r="B52" s="276" t="s">
        <v>71</v>
      </c>
      <c r="C52" s="276">
        <v>483.6</v>
      </c>
      <c r="D52" s="278">
        <v>476.81666666666666</v>
      </c>
      <c r="E52" s="278">
        <v>465.88333333333333</v>
      </c>
      <c r="F52" s="278">
        <v>448.16666666666669</v>
      </c>
      <c r="G52" s="278">
        <v>437.23333333333335</v>
      </c>
      <c r="H52" s="278">
        <v>494.5333333333333</v>
      </c>
      <c r="I52" s="278">
        <v>505.46666666666658</v>
      </c>
      <c r="J52" s="278">
        <v>523.18333333333328</v>
      </c>
      <c r="K52" s="276">
        <v>487.75</v>
      </c>
      <c r="L52" s="276">
        <v>459.1</v>
      </c>
      <c r="M52" s="276">
        <v>49.589759999999998</v>
      </c>
    </row>
    <row r="53" spans="1:13">
      <c r="A53" s="300">
        <v>44</v>
      </c>
      <c r="B53" s="276" t="s">
        <v>72</v>
      </c>
      <c r="C53" s="276">
        <v>12646.5</v>
      </c>
      <c r="D53" s="278">
        <v>12635.166666666666</v>
      </c>
      <c r="E53" s="278">
        <v>12540.383333333331</v>
      </c>
      <c r="F53" s="278">
        <v>12434.266666666665</v>
      </c>
      <c r="G53" s="278">
        <v>12339.48333333333</v>
      </c>
      <c r="H53" s="278">
        <v>12741.283333333333</v>
      </c>
      <c r="I53" s="278">
        <v>12836.066666666669</v>
      </c>
      <c r="J53" s="278">
        <v>12942.183333333334</v>
      </c>
      <c r="K53" s="276">
        <v>12729.95</v>
      </c>
      <c r="L53" s="276">
        <v>12529.05</v>
      </c>
      <c r="M53" s="276">
        <v>0.55198999999999998</v>
      </c>
    </row>
    <row r="54" spans="1:13">
      <c r="A54" s="300">
        <v>45</v>
      </c>
      <c r="B54" s="276" t="s">
        <v>74</v>
      </c>
      <c r="C54" s="276">
        <v>374.4</v>
      </c>
      <c r="D54" s="278">
        <v>373.66666666666669</v>
      </c>
      <c r="E54" s="278">
        <v>370.13333333333338</v>
      </c>
      <c r="F54" s="278">
        <v>365.86666666666667</v>
      </c>
      <c r="G54" s="278">
        <v>362.33333333333337</v>
      </c>
      <c r="H54" s="278">
        <v>377.93333333333339</v>
      </c>
      <c r="I54" s="278">
        <v>381.4666666666667</v>
      </c>
      <c r="J54" s="278">
        <v>385.73333333333341</v>
      </c>
      <c r="K54" s="276">
        <v>377.2</v>
      </c>
      <c r="L54" s="276">
        <v>369.4</v>
      </c>
      <c r="M54" s="276">
        <v>59.827530000000003</v>
      </c>
    </row>
    <row r="55" spans="1:13">
      <c r="A55" s="300">
        <v>46</v>
      </c>
      <c r="B55" s="276" t="s">
        <v>75</v>
      </c>
      <c r="C55" s="276">
        <v>3625.35</v>
      </c>
      <c r="D55" s="278">
        <v>3632.9833333333336</v>
      </c>
      <c r="E55" s="278">
        <v>3597.6166666666672</v>
      </c>
      <c r="F55" s="278">
        <v>3569.8833333333337</v>
      </c>
      <c r="G55" s="278">
        <v>3534.5166666666673</v>
      </c>
      <c r="H55" s="278">
        <v>3660.7166666666672</v>
      </c>
      <c r="I55" s="278">
        <v>3696.0833333333339</v>
      </c>
      <c r="J55" s="278">
        <v>3723.8166666666671</v>
      </c>
      <c r="K55" s="276">
        <v>3668.35</v>
      </c>
      <c r="L55" s="276">
        <v>3605.25</v>
      </c>
      <c r="M55" s="276">
        <v>4.5165600000000001</v>
      </c>
    </row>
    <row r="56" spans="1:13">
      <c r="A56" s="300">
        <v>47</v>
      </c>
      <c r="B56" s="276" t="s">
        <v>76</v>
      </c>
      <c r="C56" s="276">
        <v>475</v>
      </c>
      <c r="D56" s="278">
        <v>473.09999999999997</v>
      </c>
      <c r="E56" s="278">
        <v>466.94999999999993</v>
      </c>
      <c r="F56" s="278">
        <v>458.9</v>
      </c>
      <c r="G56" s="278">
        <v>452.74999999999994</v>
      </c>
      <c r="H56" s="278">
        <v>481.14999999999992</v>
      </c>
      <c r="I56" s="278">
        <v>487.2999999999999</v>
      </c>
      <c r="J56" s="278">
        <v>495.34999999999991</v>
      </c>
      <c r="K56" s="276">
        <v>479.25</v>
      </c>
      <c r="L56" s="276">
        <v>465.05</v>
      </c>
      <c r="M56" s="276">
        <v>33.777090000000001</v>
      </c>
    </row>
    <row r="57" spans="1:13">
      <c r="A57" s="300">
        <v>48</v>
      </c>
      <c r="B57" s="276" t="s">
        <v>77</v>
      </c>
      <c r="C57" s="276">
        <v>120.7</v>
      </c>
      <c r="D57" s="278">
        <v>118.98333333333333</v>
      </c>
      <c r="E57" s="278">
        <v>116.16666666666667</v>
      </c>
      <c r="F57" s="278">
        <v>111.63333333333334</v>
      </c>
      <c r="G57" s="278">
        <v>108.81666666666668</v>
      </c>
      <c r="H57" s="278">
        <v>123.51666666666667</v>
      </c>
      <c r="I57" s="278">
        <v>126.33333333333333</v>
      </c>
      <c r="J57" s="278">
        <v>130.86666666666667</v>
      </c>
      <c r="K57" s="276">
        <v>121.8</v>
      </c>
      <c r="L57" s="276">
        <v>114.45</v>
      </c>
      <c r="M57" s="276">
        <v>210.24870000000001</v>
      </c>
    </row>
    <row r="58" spans="1:13">
      <c r="A58" s="300">
        <v>49</v>
      </c>
      <c r="B58" s="276" t="s">
        <v>78</v>
      </c>
      <c r="C58" s="276">
        <v>123.7</v>
      </c>
      <c r="D58" s="278">
        <v>123</v>
      </c>
      <c r="E58" s="278">
        <v>121.7</v>
      </c>
      <c r="F58" s="278">
        <v>119.7</v>
      </c>
      <c r="G58" s="278">
        <v>118.4</v>
      </c>
      <c r="H58" s="278">
        <v>125</v>
      </c>
      <c r="I58" s="278">
        <v>126.30000000000001</v>
      </c>
      <c r="J58" s="278">
        <v>128.30000000000001</v>
      </c>
      <c r="K58" s="276">
        <v>124.3</v>
      </c>
      <c r="L58" s="276">
        <v>121</v>
      </c>
      <c r="M58" s="276">
        <v>10.16358</v>
      </c>
    </row>
    <row r="59" spans="1:13">
      <c r="A59" s="300">
        <v>50</v>
      </c>
      <c r="B59" s="276" t="s">
        <v>81</v>
      </c>
      <c r="C59" s="276">
        <v>594.6</v>
      </c>
      <c r="D59" s="278">
        <v>589.88333333333333</v>
      </c>
      <c r="E59" s="278">
        <v>581.76666666666665</v>
      </c>
      <c r="F59" s="278">
        <v>568.93333333333328</v>
      </c>
      <c r="G59" s="278">
        <v>560.81666666666661</v>
      </c>
      <c r="H59" s="278">
        <v>602.7166666666667</v>
      </c>
      <c r="I59" s="278">
        <v>610.83333333333326</v>
      </c>
      <c r="J59" s="278">
        <v>623.66666666666674</v>
      </c>
      <c r="K59" s="276">
        <v>598</v>
      </c>
      <c r="L59" s="276">
        <v>577.04999999999995</v>
      </c>
      <c r="M59" s="276">
        <v>2.1947199999999998</v>
      </c>
    </row>
    <row r="60" spans="1:13">
      <c r="A60" s="300">
        <v>51</v>
      </c>
      <c r="B60" s="276" t="s">
        <v>82</v>
      </c>
      <c r="C60" s="276">
        <v>376.25</v>
      </c>
      <c r="D60" s="278">
        <v>370.84999999999997</v>
      </c>
      <c r="E60" s="278">
        <v>363.69999999999993</v>
      </c>
      <c r="F60" s="278">
        <v>351.15</v>
      </c>
      <c r="G60" s="278">
        <v>343.99999999999994</v>
      </c>
      <c r="H60" s="278">
        <v>383.39999999999992</v>
      </c>
      <c r="I60" s="278">
        <v>390.5499999999999</v>
      </c>
      <c r="J60" s="278">
        <v>403.09999999999991</v>
      </c>
      <c r="K60" s="276">
        <v>378</v>
      </c>
      <c r="L60" s="276">
        <v>358.3</v>
      </c>
      <c r="M60" s="276">
        <v>26.168310000000002</v>
      </c>
    </row>
    <row r="61" spans="1:13">
      <c r="A61" s="300">
        <v>52</v>
      </c>
      <c r="B61" s="276" t="s">
        <v>83</v>
      </c>
      <c r="C61" s="276">
        <v>824.65</v>
      </c>
      <c r="D61" s="278">
        <v>814.63333333333333</v>
      </c>
      <c r="E61" s="278">
        <v>802.26666666666665</v>
      </c>
      <c r="F61" s="278">
        <v>779.88333333333333</v>
      </c>
      <c r="G61" s="278">
        <v>767.51666666666665</v>
      </c>
      <c r="H61" s="278">
        <v>837.01666666666665</v>
      </c>
      <c r="I61" s="278">
        <v>849.38333333333321</v>
      </c>
      <c r="J61" s="278">
        <v>871.76666666666665</v>
      </c>
      <c r="K61" s="276">
        <v>827</v>
      </c>
      <c r="L61" s="276">
        <v>792.25</v>
      </c>
      <c r="M61" s="276">
        <v>85.202510000000004</v>
      </c>
    </row>
    <row r="62" spans="1:13">
      <c r="A62" s="300">
        <v>53</v>
      </c>
      <c r="B62" s="276" t="s">
        <v>84</v>
      </c>
      <c r="C62" s="276">
        <v>135.05000000000001</v>
      </c>
      <c r="D62" s="278">
        <v>135.28333333333333</v>
      </c>
      <c r="E62" s="278">
        <v>133.86666666666667</v>
      </c>
      <c r="F62" s="278">
        <v>132.68333333333334</v>
      </c>
      <c r="G62" s="278">
        <v>131.26666666666668</v>
      </c>
      <c r="H62" s="278">
        <v>136.46666666666667</v>
      </c>
      <c r="I62" s="278">
        <v>137.88333333333335</v>
      </c>
      <c r="J62" s="278">
        <v>139.06666666666666</v>
      </c>
      <c r="K62" s="276">
        <v>136.69999999999999</v>
      </c>
      <c r="L62" s="276">
        <v>134.1</v>
      </c>
      <c r="M62" s="276">
        <v>100.91831000000001</v>
      </c>
    </row>
    <row r="63" spans="1:13">
      <c r="A63" s="300">
        <v>54</v>
      </c>
      <c r="B63" s="276" t="s">
        <v>3634</v>
      </c>
      <c r="C63" s="276">
        <v>2632.2</v>
      </c>
      <c r="D63" s="278">
        <v>2613.2166666666667</v>
      </c>
      <c r="E63" s="278">
        <v>2565.4333333333334</v>
      </c>
      <c r="F63" s="278">
        <v>2498.6666666666665</v>
      </c>
      <c r="G63" s="278">
        <v>2450.8833333333332</v>
      </c>
      <c r="H63" s="278">
        <v>2679.9833333333336</v>
      </c>
      <c r="I63" s="278">
        <v>2727.7666666666673</v>
      </c>
      <c r="J63" s="278">
        <v>2794.5333333333338</v>
      </c>
      <c r="K63" s="276">
        <v>2661</v>
      </c>
      <c r="L63" s="276">
        <v>2546.4499999999998</v>
      </c>
      <c r="M63" s="276">
        <v>7.7868399999999998</v>
      </c>
    </row>
    <row r="64" spans="1:13">
      <c r="A64" s="300">
        <v>55</v>
      </c>
      <c r="B64" s="276" t="s">
        <v>85</v>
      </c>
      <c r="C64" s="276">
        <v>1567.35</v>
      </c>
      <c r="D64" s="278">
        <v>1557.0833333333333</v>
      </c>
      <c r="E64" s="278">
        <v>1542.1666666666665</v>
      </c>
      <c r="F64" s="278">
        <v>1516.9833333333333</v>
      </c>
      <c r="G64" s="278">
        <v>1502.0666666666666</v>
      </c>
      <c r="H64" s="278">
        <v>1582.2666666666664</v>
      </c>
      <c r="I64" s="278">
        <v>1597.1833333333329</v>
      </c>
      <c r="J64" s="278">
        <v>1622.3666666666663</v>
      </c>
      <c r="K64" s="276">
        <v>1572</v>
      </c>
      <c r="L64" s="276">
        <v>1531.9</v>
      </c>
      <c r="M64" s="276">
        <v>4.9296699999999998</v>
      </c>
    </row>
    <row r="65" spans="1:13">
      <c r="A65" s="300">
        <v>56</v>
      </c>
      <c r="B65" s="276" t="s">
        <v>86</v>
      </c>
      <c r="C65" s="276">
        <v>391.85</v>
      </c>
      <c r="D65" s="278">
        <v>389.06666666666666</v>
      </c>
      <c r="E65" s="278">
        <v>385.33333333333331</v>
      </c>
      <c r="F65" s="278">
        <v>378.81666666666666</v>
      </c>
      <c r="G65" s="278">
        <v>375.08333333333331</v>
      </c>
      <c r="H65" s="278">
        <v>395.58333333333331</v>
      </c>
      <c r="I65" s="278">
        <v>399.31666666666666</v>
      </c>
      <c r="J65" s="278">
        <v>405.83333333333331</v>
      </c>
      <c r="K65" s="276">
        <v>392.8</v>
      </c>
      <c r="L65" s="276">
        <v>382.55</v>
      </c>
      <c r="M65" s="276">
        <v>21.912179999999999</v>
      </c>
    </row>
    <row r="66" spans="1:13">
      <c r="A66" s="300">
        <v>57</v>
      </c>
      <c r="B66" s="276" t="s">
        <v>236</v>
      </c>
      <c r="C66" s="276">
        <v>791.35</v>
      </c>
      <c r="D66" s="278">
        <v>784.36666666666667</v>
      </c>
      <c r="E66" s="278">
        <v>775.73333333333335</v>
      </c>
      <c r="F66" s="278">
        <v>760.11666666666667</v>
      </c>
      <c r="G66" s="278">
        <v>751.48333333333335</v>
      </c>
      <c r="H66" s="278">
        <v>799.98333333333335</v>
      </c>
      <c r="I66" s="278">
        <v>808.61666666666679</v>
      </c>
      <c r="J66" s="278">
        <v>824.23333333333335</v>
      </c>
      <c r="K66" s="276">
        <v>793</v>
      </c>
      <c r="L66" s="276">
        <v>768.75</v>
      </c>
      <c r="M66" s="276">
        <v>1.71452</v>
      </c>
    </row>
    <row r="67" spans="1:13">
      <c r="A67" s="300">
        <v>58</v>
      </c>
      <c r="B67" s="276" t="s">
        <v>237</v>
      </c>
      <c r="C67" s="276">
        <v>352.7</v>
      </c>
      <c r="D67" s="278">
        <v>355.13333333333338</v>
      </c>
      <c r="E67" s="278">
        <v>346.46666666666675</v>
      </c>
      <c r="F67" s="278">
        <v>340.23333333333335</v>
      </c>
      <c r="G67" s="278">
        <v>331.56666666666672</v>
      </c>
      <c r="H67" s="278">
        <v>361.36666666666679</v>
      </c>
      <c r="I67" s="278">
        <v>370.03333333333342</v>
      </c>
      <c r="J67" s="278">
        <v>376.26666666666682</v>
      </c>
      <c r="K67" s="276">
        <v>363.8</v>
      </c>
      <c r="L67" s="276">
        <v>348.9</v>
      </c>
      <c r="M67" s="276">
        <v>5.3210899999999999</v>
      </c>
    </row>
    <row r="68" spans="1:13">
      <c r="A68" s="300">
        <v>59</v>
      </c>
      <c r="B68" s="276" t="s">
        <v>235</v>
      </c>
      <c r="C68" s="276">
        <v>180.4</v>
      </c>
      <c r="D68" s="278">
        <v>179.41666666666666</v>
      </c>
      <c r="E68" s="278">
        <v>173.0333333333333</v>
      </c>
      <c r="F68" s="278">
        <v>165.66666666666666</v>
      </c>
      <c r="G68" s="278">
        <v>159.2833333333333</v>
      </c>
      <c r="H68" s="278">
        <v>186.7833333333333</v>
      </c>
      <c r="I68" s="278">
        <v>193.16666666666669</v>
      </c>
      <c r="J68" s="278">
        <v>200.5333333333333</v>
      </c>
      <c r="K68" s="276">
        <v>185.8</v>
      </c>
      <c r="L68" s="276">
        <v>172.05</v>
      </c>
      <c r="M68" s="276">
        <v>31.525700000000001</v>
      </c>
    </row>
    <row r="69" spans="1:13">
      <c r="A69" s="300">
        <v>60</v>
      </c>
      <c r="B69" s="276" t="s">
        <v>87</v>
      </c>
      <c r="C69" s="276">
        <v>584.29999999999995</v>
      </c>
      <c r="D69" s="278">
        <v>583.93333333333328</v>
      </c>
      <c r="E69" s="278">
        <v>577.36666666666656</v>
      </c>
      <c r="F69" s="278">
        <v>570.43333333333328</v>
      </c>
      <c r="G69" s="278">
        <v>563.86666666666656</v>
      </c>
      <c r="H69" s="278">
        <v>590.86666666666656</v>
      </c>
      <c r="I69" s="278">
        <v>597.43333333333339</v>
      </c>
      <c r="J69" s="278">
        <v>604.36666666666656</v>
      </c>
      <c r="K69" s="276">
        <v>590.5</v>
      </c>
      <c r="L69" s="276">
        <v>577</v>
      </c>
      <c r="M69" s="276">
        <v>11.85209</v>
      </c>
    </row>
    <row r="70" spans="1:13">
      <c r="A70" s="300">
        <v>61</v>
      </c>
      <c r="B70" s="276" t="s">
        <v>88</v>
      </c>
      <c r="C70" s="276">
        <v>510.15</v>
      </c>
      <c r="D70" s="278">
        <v>508.31666666666666</v>
      </c>
      <c r="E70" s="278">
        <v>504.13333333333333</v>
      </c>
      <c r="F70" s="278">
        <v>498.11666666666667</v>
      </c>
      <c r="G70" s="278">
        <v>493.93333333333334</v>
      </c>
      <c r="H70" s="278">
        <v>514.33333333333326</v>
      </c>
      <c r="I70" s="278">
        <v>518.51666666666665</v>
      </c>
      <c r="J70" s="278">
        <v>524.5333333333333</v>
      </c>
      <c r="K70" s="276">
        <v>512.5</v>
      </c>
      <c r="L70" s="276">
        <v>502.3</v>
      </c>
      <c r="M70" s="276">
        <v>30.468669999999999</v>
      </c>
    </row>
    <row r="71" spans="1:13">
      <c r="A71" s="300">
        <v>62</v>
      </c>
      <c r="B71" s="276" t="s">
        <v>238</v>
      </c>
      <c r="C71" s="276">
        <v>1039.7</v>
      </c>
      <c r="D71" s="278">
        <v>1033.55</v>
      </c>
      <c r="E71" s="278">
        <v>1013.1499999999999</v>
      </c>
      <c r="F71" s="278">
        <v>986.59999999999991</v>
      </c>
      <c r="G71" s="278">
        <v>966.19999999999982</v>
      </c>
      <c r="H71" s="278">
        <v>1060.0999999999999</v>
      </c>
      <c r="I71" s="278">
        <v>1080.5</v>
      </c>
      <c r="J71" s="278">
        <v>1107.05</v>
      </c>
      <c r="K71" s="276">
        <v>1053.95</v>
      </c>
      <c r="L71" s="276">
        <v>1007</v>
      </c>
      <c r="M71" s="276">
        <v>4.2938599999999996</v>
      </c>
    </row>
    <row r="72" spans="1:13">
      <c r="A72" s="300">
        <v>63</v>
      </c>
      <c r="B72" s="276" t="s">
        <v>91</v>
      </c>
      <c r="C72" s="276">
        <v>3688.6</v>
      </c>
      <c r="D72" s="278">
        <v>3687.8666666666668</v>
      </c>
      <c r="E72" s="278">
        <v>3660.7333333333336</v>
      </c>
      <c r="F72" s="278">
        <v>3632.8666666666668</v>
      </c>
      <c r="G72" s="278">
        <v>3605.7333333333336</v>
      </c>
      <c r="H72" s="278">
        <v>3715.7333333333336</v>
      </c>
      <c r="I72" s="278">
        <v>3742.8666666666668</v>
      </c>
      <c r="J72" s="278">
        <v>3770.7333333333336</v>
      </c>
      <c r="K72" s="276">
        <v>3715</v>
      </c>
      <c r="L72" s="276">
        <v>3660</v>
      </c>
      <c r="M72" s="276">
        <v>9.1520200000000003</v>
      </c>
    </row>
    <row r="73" spans="1:13">
      <c r="A73" s="300">
        <v>64</v>
      </c>
      <c r="B73" s="276" t="s">
        <v>93</v>
      </c>
      <c r="C73" s="276">
        <v>228.85</v>
      </c>
      <c r="D73" s="278">
        <v>225.68333333333331</v>
      </c>
      <c r="E73" s="278">
        <v>220.86666666666662</v>
      </c>
      <c r="F73" s="278">
        <v>212.8833333333333</v>
      </c>
      <c r="G73" s="278">
        <v>208.06666666666661</v>
      </c>
      <c r="H73" s="278">
        <v>233.66666666666663</v>
      </c>
      <c r="I73" s="278">
        <v>238.48333333333329</v>
      </c>
      <c r="J73" s="278">
        <v>246.46666666666664</v>
      </c>
      <c r="K73" s="276">
        <v>230.5</v>
      </c>
      <c r="L73" s="276">
        <v>217.7</v>
      </c>
      <c r="M73" s="276">
        <v>179.73778999999999</v>
      </c>
    </row>
    <row r="74" spans="1:13">
      <c r="A74" s="300">
        <v>65</v>
      </c>
      <c r="B74" s="276" t="s">
        <v>231</v>
      </c>
      <c r="C74" s="276">
        <v>2661.85</v>
      </c>
      <c r="D74" s="278">
        <v>2652.7166666666667</v>
      </c>
      <c r="E74" s="278">
        <v>2630.4333333333334</v>
      </c>
      <c r="F74" s="278">
        <v>2599.0166666666669</v>
      </c>
      <c r="G74" s="278">
        <v>2576.7333333333336</v>
      </c>
      <c r="H74" s="278">
        <v>2684.1333333333332</v>
      </c>
      <c r="I74" s="278">
        <v>2706.416666666667</v>
      </c>
      <c r="J74" s="278">
        <v>2737.833333333333</v>
      </c>
      <c r="K74" s="276">
        <v>2675</v>
      </c>
      <c r="L74" s="276">
        <v>2621.3000000000002</v>
      </c>
      <c r="M74" s="276">
        <v>3.7413500000000002</v>
      </c>
    </row>
    <row r="75" spans="1:13">
      <c r="A75" s="300">
        <v>66</v>
      </c>
      <c r="B75" s="276" t="s">
        <v>94</v>
      </c>
      <c r="C75" s="276">
        <v>5224.1000000000004</v>
      </c>
      <c r="D75" s="278">
        <v>5198.0166666666664</v>
      </c>
      <c r="E75" s="278">
        <v>5157.333333333333</v>
      </c>
      <c r="F75" s="278">
        <v>5090.5666666666666</v>
      </c>
      <c r="G75" s="278">
        <v>5049.8833333333332</v>
      </c>
      <c r="H75" s="278">
        <v>5264.7833333333328</v>
      </c>
      <c r="I75" s="278">
        <v>5305.4666666666672</v>
      </c>
      <c r="J75" s="278">
        <v>5372.2333333333327</v>
      </c>
      <c r="K75" s="276">
        <v>5238.7</v>
      </c>
      <c r="L75" s="276">
        <v>5131.25</v>
      </c>
      <c r="M75" s="276">
        <v>8.1247000000000007</v>
      </c>
    </row>
    <row r="76" spans="1:13">
      <c r="A76" s="300">
        <v>67</v>
      </c>
      <c r="B76" s="276" t="s">
        <v>239</v>
      </c>
      <c r="C76" s="276">
        <v>71.05</v>
      </c>
      <c r="D76" s="278">
        <v>71.583333333333329</v>
      </c>
      <c r="E76" s="278">
        <v>70.166666666666657</v>
      </c>
      <c r="F76" s="278">
        <v>69.283333333333331</v>
      </c>
      <c r="G76" s="278">
        <v>67.86666666666666</v>
      </c>
      <c r="H76" s="278">
        <v>72.466666666666654</v>
      </c>
      <c r="I76" s="278">
        <v>73.883333333333312</v>
      </c>
      <c r="J76" s="278">
        <v>74.766666666666652</v>
      </c>
      <c r="K76" s="276">
        <v>73</v>
      </c>
      <c r="L76" s="276">
        <v>70.7</v>
      </c>
      <c r="M76" s="276">
        <v>7.1033099999999996</v>
      </c>
    </row>
    <row r="77" spans="1:13">
      <c r="A77" s="300">
        <v>68</v>
      </c>
      <c r="B77" s="276" t="s">
        <v>95</v>
      </c>
      <c r="C77" s="276">
        <v>2446.6999999999998</v>
      </c>
      <c r="D77" s="278">
        <v>2446.2166666666667</v>
      </c>
      <c r="E77" s="278">
        <v>2417.4833333333336</v>
      </c>
      <c r="F77" s="278">
        <v>2388.2666666666669</v>
      </c>
      <c r="G77" s="278">
        <v>2359.5333333333338</v>
      </c>
      <c r="H77" s="278">
        <v>2475.4333333333334</v>
      </c>
      <c r="I77" s="278">
        <v>2504.1666666666661</v>
      </c>
      <c r="J77" s="278">
        <v>2533.3833333333332</v>
      </c>
      <c r="K77" s="276">
        <v>2474.9499999999998</v>
      </c>
      <c r="L77" s="276">
        <v>2417</v>
      </c>
      <c r="M77" s="276">
        <v>9.5470400000000009</v>
      </c>
    </row>
    <row r="78" spans="1:13">
      <c r="A78" s="300">
        <v>69</v>
      </c>
      <c r="B78" s="276" t="s">
        <v>240</v>
      </c>
      <c r="C78" s="276">
        <v>420.3</v>
      </c>
      <c r="D78" s="278">
        <v>421.7833333333333</v>
      </c>
      <c r="E78" s="278">
        <v>413.61666666666662</v>
      </c>
      <c r="F78" s="278">
        <v>406.93333333333334</v>
      </c>
      <c r="G78" s="278">
        <v>398.76666666666665</v>
      </c>
      <c r="H78" s="278">
        <v>428.46666666666658</v>
      </c>
      <c r="I78" s="278">
        <v>436.63333333333333</v>
      </c>
      <c r="J78" s="278">
        <v>443.31666666666655</v>
      </c>
      <c r="K78" s="276">
        <v>429.95</v>
      </c>
      <c r="L78" s="276">
        <v>415.1</v>
      </c>
      <c r="M78" s="276">
        <v>7.3040599999999998</v>
      </c>
    </row>
    <row r="79" spans="1:13">
      <c r="A79" s="300">
        <v>70</v>
      </c>
      <c r="B79" s="276" t="s">
        <v>241</v>
      </c>
      <c r="C79" s="276">
        <v>1183.2</v>
      </c>
      <c r="D79" s="278">
        <v>1183.4166666666667</v>
      </c>
      <c r="E79" s="278">
        <v>1167.8333333333335</v>
      </c>
      <c r="F79" s="278">
        <v>1152.4666666666667</v>
      </c>
      <c r="G79" s="278">
        <v>1136.8833333333334</v>
      </c>
      <c r="H79" s="278">
        <v>1198.7833333333335</v>
      </c>
      <c r="I79" s="278">
        <v>1214.366666666667</v>
      </c>
      <c r="J79" s="278">
        <v>1229.7333333333336</v>
      </c>
      <c r="K79" s="276">
        <v>1199</v>
      </c>
      <c r="L79" s="276">
        <v>1168.05</v>
      </c>
      <c r="M79" s="276">
        <v>1.6518200000000001</v>
      </c>
    </row>
    <row r="80" spans="1:13">
      <c r="A80" s="300">
        <v>71</v>
      </c>
      <c r="B80" s="276" t="s">
        <v>97</v>
      </c>
      <c r="C80" s="276">
        <v>1266.5999999999999</v>
      </c>
      <c r="D80" s="278">
        <v>1263.2833333333333</v>
      </c>
      <c r="E80" s="278">
        <v>1238.5666666666666</v>
      </c>
      <c r="F80" s="278">
        <v>1210.5333333333333</v>
      </c>
      <c r="G80" s="278">
        <v>1185.8166666666666</v>
      </c>
      <c r="H80" s="278">
        <v>1291.3166666666666</v>
      </c>
      <c r="I80" s="278">
        <v>1316.0333333333333</v>
      </c>
      <c r="J80" s="278">
        <v>1344.0666666666666</v>
      </c>
      <c r="K80" s="276">
        <v>1288</v>
      </c>
      <c r="L80" s="276">
        <v>1235.25</v>
      </c>
      <c r="M80" s="276">
        <v>25.1341</v>
      </c>
    </row>
    <row r="81" spans="1:13">
      <c r="A81" s="300">
        <v>72</v>
      </c>
      <c r="B81" s="276" t="s">
        <v>98</v>
      </c>
      <c r="C81" s="276">
        <v>185.5</v>
      </c>
      <c r="D81" s="278">
        <v>185.61666666666667</v>
      </c>
      <c r="E81" s="278">
        <v>183.03333333333336</v>
      </c>
      <c r="F81" s="278">
        <v>180.56666666666669</v>
      </c>
      <c r="G81" s="278">
        <v>177.98333333333338</v>
      </c>
      <c r="H81" s="278">
        <v>188.08333333333334</v>
      </c>
      <c r="I81" s="278">
        <v>190.66666666666666</v>
      </c>
      <c r="J81" s="278">
        <v>193.13333333333333</v>
      </c>
      <c r="K81" s="276">
        <v>188.2</v>
      </c>
      <c r="L81" s="276">
        <v>183.15</v>
      </c>
      <c r="M81" s="276">
        <v>42.228830000000002</v>
      </c>
    </row>
    <row r="82" spans="1:13">
      <c r="A82" s="300">
        <v>73</v>
      </c>
      <c r="B82" s="276" t="s">
        <v>99</v>
      </c>
      <c r="C82" s="276">
        <v>64.25</v>
      </c>
      <c r="D82" s="278">
        <v>63.416666666666664</v>
      </c>
      <c r="E82" s="278">
        <v>62.083333333333329</v>
      </c>
      <c r="F82" s="278">
        <v>59.916666666666664</v>
      </c>
      <c r="G82" s="278">
        <v>58.583333333333329</v>
      </c>
      <c r="H82" s="278">
        <v>65.583333333333329</v>
      </c>
      <c r="I82" s="278">
        <v>66.916666666666657</v>
      </c>
      <c r="J82" s="278">
        <v>69.083333333333329</v>
      </c>
      <c r="K82" s="276">
        <v>64.75</v>
      </c>
      <c r="L82" s="276">
        <v>61.25</v>
      </c>
      <c r="M82" s="276">
        <v>348.46872999999999</v>
      </c>
    </row>
    <row r="83" spans="1:13">
      <c r="A83" s="300">
        <v>74</v>
      </c>
      <c r="B83" s="276" t="s">
        <v>370</v>
      </c>
      <c r="C83" s="276">
        <v>154</v>
      </c>
      <c r="D83" s="278">
        <v>155</v>
      </c>
      <c r="E83" s="278">
        <v>151.55000000000001</v>
      </c>
      <c r="F83" s="278">
        <v>149.10000000000002</v>
      </c>
      <c r="G83" s="278">
        <v>145.65000000000003</v>
      </c>
      <c r="H83" s="278">
        <v>157.44999999999999</v>
      </c>
      <c r="I83" s="278">
        <v>160.89999999999998</v>
      </c>
      <c r="J83" s="278">
        <v>163.34999999999997</v>
      </c>
      <c r="K83" s="276">
        <v>158.44999999999999</v>
      </c>
      <c r="L83" s="276">
        <v>152.55000000000001</v>
      </c>
      <c r="M83" s="276">
        <v>22.51989</v>
      </c>
    </row>
    <row r="84" spans="1:13">
      <c r="A84" s="300">
        <v>75</v>
      </c>
      <c r="B84" s="276" t="s">
        <v>244</v>
      </c>
      <c r="C84" s="276">
        <v>75.05</v>
      </c>
      <c r="D84" s="278">
        <v>74.166666666666671</v>
      </c>
      <c r="E84" s="278">
        <v>73.283333333333346</v>
      </c>
      <c r="F84" s="278">
        <v>71.51666666666668</v>
      </c>
      <c r="G84" s="278">
        <v>70.633333333333354</v>
      </c>
      <c r="H84" s="278">
        <v>75.933333333333337</v>
      </c>
      <c r="I84" s="278">
        <v>76.816666666666663</v>
      </c>
      <c r="J84" s="278">
        <v>78.583333333333329</v>
      </c>
      <c r="K84" s="276">
        <v>75.05</v>
      </c>
      <c r="L84" s="276">
        <v>72.400000000000006</v>
      </c>
      <c r="M84" s="276">
        <v>37.551810000000003</v>
      </c>
    </row>
    <row r="85" spans="1:13">
      <c r="A85" s="300">
        <v>76</v>
      </c>
      <c r="B85" s="276" t="s">
        <v>100</v>
      </c>
      <c r="C85" s="276">
        <v>118.25</v>
      </c>
      <c r="D85" s="278">
        <v>118.13333333333333</v>
      </c>
      <c r="E85" s="278">
        <v>116.76666666666665</v>
      </c>
      <c r="F85" s="278">
        <v>115.28333333333333</v>
      </c>
      <c r="G85" s="278">
        <v>113.91666666666666</v>
      </c>
      <c r="H85" s="278">
        <v>119.61666666666665</v>
      </c>
      <c r="I85" s="278">
        <v>120.98333333333332</v>
      </c>
      <c r="J85" s="278">
        <v>122.46666666666664</v>
      </c>
      <c r="K85" s="276">
        <v>119.5</v>
      </c>
      <c r="L85" s="276">
        <v>116.65</v>
      </c>
      <c r="M85" s="276">
        <v>152.13502</v>
      </c>
    </row>
    <row r="86" spans="1:13">
      <c r="A86" s="300">
        <v>77</v>
      </c>
      <c r="B86" s="276" t="s">
        <v>245</v>
      </c>
      <c r="C86" s="276">
        <v>141.25</v>
      </c>
      <c r="D86" s="278">
        <v>140.98333333333332</v>
      </c>
      <c r="E86" s="278">
        <v>137.01666666666665</v>
      </c>
      <c r="F86" s="278">
        <v>132.78333333333333</v>
      </c>
      <c r="G86" s="278">
        <v>128.81666666666666</v>
      </c>
      <c r="H86" s="278">
        <v>145.21666666666664</v>
      </c>
      <c r="I86" s="278">
        <v>149.18333333333328</v>
      </c>
      <c r="J86" s="278">
        <v>153.41666666666663</v>
      </c>
      <c r="K86" s="276">
        <v>144.94999999999999</v>
      </c>
      <c r="L86" s="276">
        <v>136.75</v>
      </c>
      <c r="M86" s="276">
        <v>12.49695</v>
      </c>
    </row>
    <row r="87" spans="1:13">
      <c r="A87" s="300">
        <v>78</v>
      </c>
      <c r="B87" s="276" t="s">
        <v>101</v>
      </c>
      <c r="C87" s="276">
        <v>495.2</v>
      </c>
      <c r="D87" s="278">
        <v>493.3</v>
      </c>
      <c r="E87" s="278">
        <v>489.1</v>
      </c>
      <c r="F87" s="278">
        <v>483</v>
      </c>
      <c r="G87" s="278">
        <v>478.8</v>
      </c>
      <c r="H87" s="278">
        <v>499.40000000000003</v>
      </c>
      <c r="I87" s="278">
        <v>503.59999999999997</v>
      </c>
      <c r="J87" s="278">
        <v>509.70000000000005</v>
      </c>
      <c r="K87" s="276">
        <v>497.5</v>
      </c>
      <c r="L87" s="276">
        <v>487.2</v>
      </c>
      <c r="M87" s="276">
        <v>20.557300000000001</v>
      </c>
    </row>
    <row r="88" spans="1:13">
      <c r="A88" s="300">
        <v>79</v>
      </c>
      <c r="B88" s="276" t="s">
        <v>103</v>
      </c>
      <c r="C88" s="276">
        <v>26.05</v>
      </c>
      <c r="D88" s="278">
        <v>25.7</v>
      </c>
      <c r="E88" s="278">
        <v>25.25</v>
      </c>
      <c r="F88" s="278">
        <v>24.45</v>
      </c>
      <c r="G88" s="278">
        <v>24</v>
      </c>
      <c r="H88" s="278">
        <v>26.5</v>
      </c>
      <c r="I88" s="278">
        <v>26.949999999999996</v>
      </c>
      <c r="J88" s="278">
        <v>27.75</v>
      </c>
      <c r="K88" s="276">
        <v>26.15</v>
      </c>
      <c r="L88" s="276">
        <v>24.9</v>
      </c>
      <c r="M88" s="276">
        <v>115.6632</v>
      </c>
    </row>
    <row r="89" spans="1:13">
      <c r="A89" s="300">
        <v>80</v>
      </c>
      <c r="B89" s="276" t="s">
        <v>246</v>
      </c>
      <c r="C89" s="276">
        <v>532</v>
      </c>
      <c r="D89" s="278">
        <v>530.43333333333328</v>
      </c>
      <c r="E89" s="278">
        <v>524.81666666666661</v>
      </c>
      <c r="F89" s="278">
        <v>517.63333333333333</v>
      </c>
      <c r="G89" s="278">
        <v>512.01666666666665</v>
      </c>
      <c r="H89" s="278">
        <v>537.61666666666656</v>
      </c>
      <c r="I89" s="278">
        <v>543.23333333333312</v>
      </c>
      <c r="J89" s="278">
        <v>550.41666666666652</v>
      </c>
      <c r="K89" s="276">
        <v>536.04999999999995</v>
      </c>
      <c r="L89" s="276">
        <v>523.25</v>
      </c>
      <c r="M89" s="276">
        <v>1.38551</v>
      </c>
    </row>
    <row r="90" spans="1:13">
      <c r="A90" s="300">
        <v>81</v>
      </c>
      <c r="B90" s="276" t="s">
        <v>104</v>
      </c>
      <c r="C90" s="276">
        <v>712.8</v>
      </c>
      <c r="D90" s="278">
        <v>712.6</v>
      </c>
      <c r="E90" s="278">
        <v>706.2</v>
      </c>
      <c r="F90" s="278">
        <v>699.6</v>
      </c>
      <c r="G90" s="278">
        <v>693.2</v>
      </c>
      <c r="H90" s="278">
        <v>719.2</v>
      </c>
      <c r="I90" s="278">
        <v>725.59999999999991</v>
      </c>
      <c r="J90" s="278">
        <v>732.2</v>
      </c>
      <c r="K90" s="276">
        <v>719</v>
      </c>
      <c r="L90" s="276">
        <v>706</v>
      </c>
      <c r="M90" s="276">
        <v>17.375389999999999</v>
      </c>
    </row>
    <row r="91" spans="1:13">
      <c r="A91" s="300">
        <v>82</v>
      </c>
      <c r="B91" s="276" t="s">
        <v>247</v>
      </c>
      <c r="C91" s="276">
        <v>431.45</v>
      </c>
      <c r="D91" s="278">
        <v>431.75</v>
      </c>
      <c r="E91" s="278">
        <v>425.7</v>
      </c>
      <c r="F91" s="278">
        <v>419.95</v>
      </c>
      <c r="G91" s="278">
        <v>413.9</v>
      </c>
      <c r="H91" s="278">
        <v>437.5</v>
      </c>
      <c r="I91" s="278">
        <v>443.54999999999995</v>
      </c>
      <c r="J91" s="278">
        <v>449.3</v>
      </c>
      <c r="K91" s="276">
        <v>437.8</v>
      </c>
      <c r="L91" s="276">
        <v>426</v>
      </c>
      <c r="M91" s="276">
        <v>2.00854</v>
      </c>
    </row>
    <row r="92" spans="1:13">
      <c r="A92" s="300">
        <v>83</v>
      </c>
      <c r="B92" s="276" t="s">
        <v>248</v>
      </c>
      <c r="C92" s="276">
        <v>1375.15</v>
      </c>
      <c r="D92" s="278">
        <v>1349.2333333333333</v>
      </c>
      <c r="E92" s="278">
        <v>1313.9166666666667</v>
      </c>
      <c r="F92" s="278">
        <v>1252.6833333333334</v>
      </c>
      <c r="G92" s="278">
        <v>1217.3666666666668</v>
      </c>
      <c r="H92" s="278">
        <v>1410.4666666666667</v>
      </c>
      <c r="I92" s="278">
        <v>1445.7833333333333</v>
      </c>
      <c r="J92" s="278">
        <v>1507.0166666666667</v>
      </c>
      <c r="K92" s="276">
        <v>1384.55</v>
      </c>
      <c r="L92" s="276">
        <v>1288</v>
      </c>
      <c r="M92" s="276">
        <v>26.671569999999999</v>
      </c>
    </row>
    <row r="93" spans="1:13">
      <c r="A93" s="300">
        <v>84</v>
      </c>
      <c r="B93" s="276" t="s">
        <v>105</v>
      </c>
      <c r="C93" s="276">
        <v>902</v>
      </c>
      <c r="D93" s="278">
        <v>897.44999999999993</v>
      </c>
      <c r="E93" s="278">
        <v>885.89999999999986</v>
      </c>
      <c r="F93" s="278">
        <v>869.8</v>
      </c>
      <c r="G93" s="278">
        <v>858.24999999999989</v>
      </c>
      <c r="H93" s="278">
        <v>913.54999999999984</v>
      </c>
      <c r="I93" s="278">
        <v>925.0999999999998</v>
      </c>
      <c r="J93" s="278">
        <v>941.19999999999982</v>
      </c>
      <c r="K93" s="276">
        <v>909</v>
      </c>
      <c r="L93" s="276">
        <v>881.35</v>
      </c>
      <c r="M93" s="276">
        <v>23.77647</v>
      </c>
    </row>
    <row r="94" spans="1:13">
      <c r="A94" s="300">
        <v>85</v>
      </c>
      <c r="B94" s="276" t="s">
        <v>250</v>
      </c>
      <c r="C94" s="276">
        <v>205.35</v>
      </c>
      <c r="D94" s="278">
        <v>206.13333333333333</v>
      </c>
      <c r="E94" s="278">
        <v>203.16666666666666</v>
      </c>
      <c r="F94" s="278">
        <v>200.98333333333332</v>
      </c>
      <c r="G94" s="278">
        <v>198.01666666666665</v>
      </c>
      <c r="H94" s="278">
        <v>208.31666666666666</v>
      </c>
      <c r="I94" s="278">
        <v>211.28333333333336</v>
      </c>
      <c r="J94" s="278">
        <v>213.46666666666667</v>
      </c>
      <c r="K94" s="276">
        <v>209.1</v>
      </c>
      <c r="L94" s="276">
        <v>203.95</v>
      </c>
      <c r="M94" s="276">
        <v>8.5619899999999998</v>
      </c>
    </row>
    <row r="95" spans="1:13">
      <c r="A95" s="300">
        <v>86</v>
      </c>
      <c r="B95" s="276" t="s">
        <v>386</v>
      </c>
      <c r="C95" s="276">
        <v>364.1</v>
      </c>
      <c r="D95" s="278">
        <v>359.09999999999997</v>
      </c>
      <c r="E95" s="278">
        <v>353.29999999999995</v>
      </c>
      <c r="F95" s="278">
        <v>342.5</v>
      </c>
      <c r="G95" s="278">
        <v>336.7</v>
      </c>
      <c r="H95" s="278">
        <v>369.89999999999992</v>
      </c>
      <c r="I95" s="278">
        <v>375.7</v>
      </c>
      <c r="J95" s="278">
        <v>386.49999999999989</v>
      </c>
      <c r="K95" s="276">
        <v>364.9</v>
      </c>
      <c r="L95" s="276">
        <v>348.3</v>
      </c>
      <c r="M95" s="276">
        <v>10.28619</v>
      </c>
    </row>
    <row r="96" spans="1:13">
      <c r="A96" s="300">
        <v>87</v>
      </c>
      <c r="B96" s="276" t="s">
        <v>106</v>
      </c>
      <c r="C96" s="276">
        <v>893.35</v>
      </c>
      <c r="D96" s="278">
        <v>889.11666666666667</v>
      </c>
      <c r="E96" s="278">
        <v>880.33333333333337</v>
      </c>
      <c r="F96" s="278">
        <v>867.31666666666672</v>
      </c>
      <c r="G96" s="278">
        <v>858.53333333333342</v>
      </c>
      <c r="H96" s="278">
        <v>902.13333333333333</v>
      </c>
      <c r="I96" s="278">
        <v>910.91666666666663</v>
      </c>
      <c r="J96" s="278">
        <v>923.93333333333328</v>
      </c>
      <c r="K96" s="276">
        <v>897.9</v>
      </c>
      <c r="L96" s="276">
        <v>876.1</v>
      </c>
      <c r="M96" s="276">
        <v>14.041689999999999</v>
      </c>
    </row>
    <row r="97" spans="1:13">
      <c r="A97" s="300">
        <v>88</v>
      </c>
      <c r="B97" s="276" t="s">
        <v>108</v>
      </c>
      <c r="C97" s="276">
        <v>922.6</v>
      </c>
      <c r="D97" s="278">
        <v>924.13333333333321</v>
      </c>
      <c r="E97" s="278">
        <v>913.26666666666642</v>
      </c>
      <c r="F97" s="278">
        <v>903.93333333333317</v>
      </c>
      <c r="G97" s="278">
        <v>893.06666666666638</v>
      </c>
      <c r="H97" s="278">
        <v>933.46666666666647</v>
      </c>
      <c r="I97" s="278">
        <v>944.33333333333326</v>
      </c>
      <c r="J97" s="278">
        <v>953.66666666666652</v>
      </c>
      <c r="K97" s="276">
        <v>935</v>
      </c>
      <c r="L97" s="276">
        <v>914.8</v>
      </c>
      <c r="M97" s="276">
        <v>107.23068000000001</v>
      </c>
    </row>
    <row r="98" spans="1:13">
      <c r="A98" s="300">
        <v>89</v>
      </c>
      <c r="B98" s="276" t="s">
        <v>109</v>
      </c>
      <c r="C98" s="276">
        <v>2403.0500000000002</v>
      </c>
      <c r="D98" s="278">
        <v>2399.8166666666671</v>
      </c>
      <c r="E98" s="278">
        <v>2379.983333333334</v>
      </c>
      <c r="F98" s="278">
        <v>2356.916666666667</v>
      </c>
      <c r="G98" s="278">
        <v>2337.0833333333339</v>
      </c>
      <c r="H98" s="278">
        <v>2422.8833333333341</v>
      </c>
      <c r="I98" s="278">
        <v>2442.7166666666672</v>
      </c>
      <c r="J98" s="278">
        <v>2465.7833333333342</v>
      </c>
      <c r="K98" s="276">
        <v>2419.65</v>
      </c>
      <c r="L98" s="276">
        <v>2376.75</v>
      </c>
      <c r="M98" s="276">
        <v>26.05828</v>
      </c>
    </row>
    <row r="99" spans="1:13">
      <c r="A99" s="300">
        <v>90</v>
      </c>
      <c r="B99" s="276" t="s">
        <v>252</v>
      </c>
      <c r="C99" s="276">
        <v>2938.95</v>
      </c>
      <c r="D99" s="278">
        <v>2925.6666666666665</v>
      </c>
      <c r="E99" s="278">
        <v>2868.5333333333328</v>
      </c>
      <c r="F99" s="278">
        <v>2798.1166666666663</v>
      </c>
      <c r="G99" s="278">
        <v>2740.9833333333327</v>
      </c>
      <c r="H99" s="278">
        <v>2996.083333333333</v>
      </c>
      <c r="I99" s="278">
        <v>3053.2166666666672</v>
      </c>
      <c r="J99" s="278">
        <v>3123.6333333333332</v>
      </c>
      <c r="K99" s="276">
        <v>2982.8</v>
      </c>
      <c r="L99" s="276">
        <v>2855.25</v>
      </c>
      <c r="M99" s="276">
        <v>7.6436000000000002</v>
      </c>
    </row>
    <row r="100" spans="1:13">
      <c r="A100" s="300">
        <v>91</v>
      </c>
      <c r="B100" s="276" t="s">
        <v>110</v>
      </c>
      <c r="C100" s="276">
        <v>1375.65</v>
      </c>
      <c r="D100" s="278">
        <v>1372.5500000000002</v>
      </c>
      <c r="E100" s="278">
        <v>1364.1500000000003</v>
      </c>
      <c r="F100" s="278">
        <v>1352.65</v>
      </c>
      <c r="G100" s="278">
        <v>1344.2500000000002</v>
      </c>
      <c r="H100" s="278">
        <v>1384.0500000000004</v>
      </c>
      <c r="I100" s="278">
        <v>1392.45</v>
      </c>
      <c r="J100" s="278">
        <v>1403.9500000000005</v>
      </c>
      <c r="K100" s="276">
        <v>1380.95</v>
      </c>
      <c r="L100" s="276">
        <v>1361.05</v>
      </c>
      <c r="M100" s="276">
        <v>77.336969999999994</v>
      </c>
    </row>
    <row r="101" spans="1:13">
      <c r="A101" s="300">
        <v>92</v>
      </c>
      <c r="B101" s="276" t="s">
        <v>253</v>
      </c>
      <c r="C101" s="276">
        <v>648.6</v>
      </c>
      <c r="D101" s="278">
        <v>644.08333333333337</v>
      </c>
      <c r="E101" s="278">
        <v>638.26666666666677</v>
      </c>
      <c r="F101" s="278">
        <v>627.93333333333339</v>
      </c>
      <c r="G101" s="278">
        <v>622.11666666666679</v>
      </c>
      <c r="H101" s="278">
        <v>654.41666666666674</v>
      </c>
      <c r="I101" s="278">
        <v>660.23333333333335</v>
      </c>
      <c r="J101" s="278">
        <v>670.56666666666672</v>
      </c>
      <c r="K101" s="276">
        <v>649.9</v>
      </c>
      <c r="L101" s="276">
        <v>633.75</v>
      </c>
      <c r="M101" s="276">
        <v>29.405950000000001</v>
      </c>
    </row>
    <row r="102" spans="1:13">
      <c r="A102" s="300">
        <v>93</v>
      </c>
      <c r="B102" s="276" t="s">
        <v>111</v>
      </c>
      <c r="C102" s="276">
        <v>3040.05</v>
      </c>
      <c r="D102" s="278">
        <v>3041.85</v>
      </c>
      <c r="E102" s="278">
        <v>3010.2</v>
      </c>
      <c r="F102" s="278">
        <v>2980.35</v>
      </c>
      <c r="G102" s="278">
        <v>2948.7</v>
      </c>
      <c r="H102" s="278">
        <v>3071.7</v>
      </c>
      <c r="I102" s="278">
        <v>3103.3500000000004</v>
      </c>
      <c r="J102" s="278">
        <v>3133.2</v>
      </c>
      <c r="K102" s="276">
        <v>3073.5</v>
      </c>
      <c r="L102" s="276">
        <v>3012</v>
      </c>
      <c r="M102" s="276">
        <v>7.1171600000000002</v>
      </c>
    </row>
    <row r="103" spans="1:13">
      <c r="A103" s="300">
        <v>94</v>
      </c>
      <c r="B103" s="276" t="s">
        <v>114</v>
      </c>
      <c r="C103" s="276">
        <v>236.2</v>
      </c>
      <c r="D103" s="278">
        <v>233.86666666666667</v>
      </c>
      <c r="E103" s="278">
        <v>229.83333333333334</v>
      </c>
      <c r="F103" s="278">
        <v>223.46666666666667</v>
      </c>
      <c r="G103" s="278">
        <v>219.43333333333334</v>
      </c>
      <c r="H103" s="278">
        <v>240.23333333333335</v>
      </c>
      <c r="I103" s="278">
        <v>244.26666666666665</v>
      </c>
      <c r="J103" s="278">
        <v>250.63333333333335</v>
      </c>
      <c r="K103" s="276">
        <v>237.9</v>
      </c>
      <c r="L103" s="276">
        <v>227.5</v>
      </c>
      <c r="M103" s="276">
        <v>130.95412999999999</v>
      </c>
    </row>
    <row r="104" spans="1:13">
      <c r="A104" s="300">
        <v>95</v>
      </c>
      <c r="B104" s="276" t="s">
        <v>115</v>
      </c>
      <c r="C104" s="276">
        <v>210.3</v>
      </c>
      <c r="D104" s="278">
        <v>210.03333333333333</v>
      </c>
      <c r="E104" s="278">
        <v>208.61666666666667</v>
      </c>
      <c r="F104" s="278">
        <v>206.93333333333334</v>
      </c>
      <c r="G104" s="278">
        <v>205.51666666666668</v>
      </c>
      <c r="H104" s="278">
        <v>211.71666666666667</v>
      </c>
      <c r="I104" s="278">
        <v>213.13333333333335</v>
      </c>
      <c r="J104" s="278">
        <v>214.81666666666666</v>
      </c>
      <c r="K104" s="276">
        <v>211.45</v>
      </c>
      <c r="L104" s="276">
        <v>208.35</v>
      </c>
      <c r="M104" s="276">
        <v>83.429220000000001</v>
      </c>
    </row>
    <row r="105" spans="1:13">
      <c r="A105" s="300">
        <v>96</v>
      </c>
      <c r="B105" s="276" t="s">
        <v>116</v>
      </c>
      <c r="C105" s="276">
        <v>2370.35</v>
      </c>
      <c r="D105" s="278">
        <v>2350.2999999999997</v>
      </c>
      <c r="E105" s="278">
        <v>2323.2999999999993</v>
      </c>
      <c r="F105" s="278">
        <v>2276.2499999999995</v>
      </c>
      <c r="G105" s="278">
        <v>2249.2499999999991</v>
      </c>
      <c r="H105" s="278">
        <v>2397.3499999999995</v>
      </c>
      <c r="I105" s="278">
        <v>2424.3500000000004</v>
      </c>
      <c r="J105" s="278">
        <v>2471.3999999999996</v>
      </c>
      <c r="K105" s="276">
        <v>2377.3000000000002</v>
      </c>
      <c r="L105" s="276">
        <v>2303.25</v>
      </c>
      <c r="M105" s="276">
        <v>15.595560000000001</v>
      </c>
    </row>
    <row r="106" spans="1:13">
      <c r="A106" s="300">
        <v>97</v>
      </c>
      <c r="B106" s="276" t="s">
        <v>254</v>
      </c>
      <c r="C106" s="276">
        <v>240</v>
      </c>
      <c r="D106" s="278">
        <v>238.01666666666665</v>
      </c>
      <c r="E106" s="278">
        <v>234.5333333333333</v>
      </c>
      <c r="F106" s="278">
        <v>229.06666666666666</v>
      </c>
      <c r="G106" s="278">
        <v>225.58333333333331</v>
      </c>
      <c r="H106" s="278">
        <v>243.48333333333329</v>
      </c>
      <c r="I106" s="278">
        <v>246.96666666666664</v>
      </c>
      <c r="J106" s="278">
        <v>252.43333333333328</v>
      </c>
      <c r="K106" s="276">
        <v>241.5</v>
      </c>
      <c r="L106" s="276">
        <v>232.55</v>
      </c>
      <c r="M106" s="276">
        <v>5.40388</v>
      </c>
    </row>
    <row r="107" spans="1:13">
      <c r="A107" s="300">
        <v>98</v>
      </c>
      <c r="B107" s="276" t="s">
        <v>255</v>
      </c>
      <c r="C107" s="276">
        <v>39</v>
      </c>
      <c r="D107" s="278">
        <v>38.75</v>
      </c>
      <c r="E107" s="278">
        <v>37.85</v>
      </c>
      <c r="F107" s="278">
        <v>36.700000000000003</v>
      </c>
      <c r="G107" s="278">
        <v>35.800000000000004</v>
      </c>
      <c r="H107" s="278">
        <v>39.9</v>
      </c>
      <c r="I107" s="278">
        <v>40.800000000000004</v>
      </c>
      <c r="J107" s="278">
        <v>41.949999999999996</v>
      </c>
      <c r="K107" s="276">
        <v>39.65</v>
      </c>
      <c r="L107" s="276">
        <v>37.6</v>
      </c>
      <c r="M107" s="276">
        <v>19.840509999999998</v>
      </c>
    </row>
    <row r="108" spans="1:13">
      <c r="A108" s="300">
        <v>99</v>
      </c>
      <c r="B108" s="276" t="s">
        <v>117</v>
      </c>
      <c r="C108" s="276">
        <v>203.1</v>
      </c>
      <c r="D108" s="278">
        <v>197.58333333333334</v>
      </c>
      <c r="E108" s="278">
        <v>190.11666666666667</v>
      </c>
      <c r="F108" s="278">
        <v>177.13333333333333</v>
      </c>
      <c r="G108" s="278">
        <v>169.66666666666666</v>
      </c>
      <c r="H108" s="278">
        <v>210.56666666666669</v>
      </c>
      <c r="I108" s="278">
        <v>218.03333333333333</v>
      </c>
      <c r="J108" s="278">
        <v>231.01666666666671</v>
      </c>
      <c r="K108" s="276">
        <v>205.05</v>
      </c>
      <c r="L108" s="276">
        <v>184.6</v>
      </c>
      <c r="M108" s="276">
        <v>396.42849999999999</v>
      </c>
    </row>
    <row r="109" spans="1:13">
      <c r="A109" s="300">
        <v>100</v>
      </c>
      <c r="B109" s="276" t="s">
        <v>118</v>
      </c>
      <c r="C109" s="276">
        <v>503.6</v>
      </c>
      <c r="D109" s="278">
        <v>501.88333333333338</v>
      </c>
      <c r="E109" s="278">
        <v>498.26666666666677</v>
      </c>
      <c r="F109" s="278">
        <v>492.93333333333339</v>
      </c>
      <c r="G109" s="278">
        <v>489.31666666666678</v>
      </c>
      <c r="H109" s="278">
        <v>507.21666666666675</v>
      </c>
      <c r="I109" s="278">
        <v>510.83333333333343</v>
      </c>
      <c r="J109" s="278">
        <v>516.16666666666674</v>
      </c>
      <c r="K109" s="276">
        <v>505.5</v>
      </c>
      <c r="L109" s="276">
        <v>496.55</v>
      </c>
      <c r="M109" s="276">
        <v>192.05950999999999</v>
      </c>
    </row>
    <row r="110" spans="1:13">
      <c r="A110" s="300">
        <v>101</v>
      </c>
      <c r="B110" s="276" t="s">
        <v>256</v>
      </c>
      <c r="C110" s="276">
        <v>1458.2</v>
      </c>
      <c r="D110" s="278">
        <v>1458.3499999999997</v>
      </c>
      <c r="E110" s="278">
        <v>1441.9499999999994</v>
      </c>
      <c r="F110" s="278">
        <v>1425.6999999999996</v>
      </c>
      <c r="G110" s="278">
        <v>1409.2999999999993</v>
      </c>
      <c r="H110" s="278">
        <v>1474.5999999999995</v>
      </c>
      <c r="I110" s="278">
        <v>1490.9999999999995</v>
      </c>
      <c r="J110" s="278">
        <v>1507.2499999999995</v>
      </c>
      <c r="K110" s="276">
        <v>1474.75</v>
      </c>
      <c r="L110" s="276">
        <v>1442.1</v>
      </c>
      <c r="M110" s="276">
        <v>5.9509499999999997</v>
      </c>
    </row>
    <row r="111" spans="1:13">
      <c r="A111" s="300">
        <v>102</v>
      </c>
      <c r="B111" s="276" t="s">
        <v>119</v>
      </c>
      <c r="C111" s="276">
        <v>484.75</v>
      </c>
      <c r="D111" s="278">
        <v>485.75</v>
      </c>
      <c r="E111" s="278">
        <v>481.5</v>
      </c>
      <c r="F111" s="278">
        <v>478.25</v>
      </c>
      <c r="G111" s="278">
        <v>474</v>
      </c>
      <c r="H111" s="278">
        <v>489</v>
      </c>
      <c r="I111" s="278">
        <v>493.25</v>
      </c>
      <c r="J111" s="278">
        <v>496.5</v>
      </c>
      <c r="K111" s="276">
        <v>490</v>
      </c>
      <c r="L111" s="276">
        <v>482.5</v>
      </c>
      <c r="M111" s="276">
        <v>15.61748</v>
      </c>
    </row>
    <row r="112" spans="1:13">
      <c r="A112" s="300">
        <v>103</v>
      </c>
      <c r="B112" s="276" t="s">
        <v>257</v>
      </c>
      <c r="C112" s="276">
        <v>32.9</v>
      </c>
      <c r="D112" s="278">
        <v>33.300000000000004</v>
      </c>
      <c r="E112" s="278">
        <v>32.250000000000007</v>
      </c>
      <c r="F112" s="278">
        <v>31.6</v>
      </c>
      <c r="G112" s="278">
        <v>30.550000000000004</v>
      </c>
      <c r="H112" s="278">
        <v>33.95000000000001</v>
      </c>
      <c r="I112" s="278">
        <v>35.000000000000007</v>
      </c>
      <c r="J112" s="278">
        <v>35.650000000000013</v>
      </c>
      <c r="K112" s="276">
        <v>34.35</v>
      </c>
      <c r="L112" s="276">
        <v>32.65</v>
      </c>
      <c r="M112" s="276">
        <v>152.41390000000001</v>
      </c>
    </row>
    <row r="113" spans="1:13">
      <c r="A113" s="300">
        <v>104</v>
      </c>
      <c r="B113" s="276" t="s">
        <v>120</v>
      </c>
      <c r="C113" s="276">
        <v>10.55</v>
      </c>
      <c r="D113" s="278">
        <v>10.200000000000001</v>
      </c>
      <c r="E113" s="278">
        <v>9.7500000000000018</v>
      </c>
      <c r="F113" s="278">
        <v>8.9500000000000011</v>
      </c>
      <c r="G113" s="278">
        <v>8.5000000000000018</v>
      </c>
      <c r="H113" s="278">
        <v>11.000000000000002</v>
      </c>
      <c r="I113" s="278">
        <v>11.450000000000001</v>
      </c>
      <c r="J113" s="278">
        <v>12.250000000000002</v>
      </c>
      <c r="K113" s="276">
        <v>10.65</v>
      </c>
      <c r="L113" s="276">
        <v>9.4</v>
      </c>
      <c r="M113" s="276">
        <v>6113.6231500000004</v>
      </c>
    </row>
    <row r="114" spans="1:13">
      <c r="A114" s="300">
        <v>105</v>
      </c>
      <c r="B114" s="276" t="s">
        <v>121</v>
      </c>
      <c r="C114" s="276">
        <v>35.9</v>
      </c>
      <c r="D114" s="278">
        <v>35.466666666666669</v>
      </c>
      <c r="E114" s="278">
        <v>34.833333333333336</v>
      </c>
      <c r="F114" s="278">
        <v>33.766666666666666</v>
      </c>
      <c r="G114" s="278">
        <v>33.133333333333333</v>
      </c>
      <c r="H114" s="278">
        <v>36.533333333333339</v>
      </c>
      <c r="I114" s="278">
        <v>37.166666666666664</v>
      </c>
      <c r="J114" s="278">
        <v>38.233333333333341</v>
      </c>
      <c r="K114" s="276">
        <v>36.1</v>
      </c>
      <c r="L114" s="276">
        <v>34.4</v>
      </c>
      <c r="M114" s="276">
        <v>204.77842000000001</v>
      </c>
    </row>
    <row r="115" spans="1:13">
      <c r="A115" s="300">
        <v>106</v>
      </c>
      <c r="B115" s="276" t="s">
        <v>122</v>
      </c>
      <c r="C115" s="276">
        <v>488.65</v>
      </c>
      <c r="D115" s="278">
        <v>489.2166666666667</v>
      </c>
      <c r="E115" s="278">
        <v>482.43333333333339</v>
      </c>
      <c r="F115" s="278">
        <v>476.2166666666667</v>
      </c>
      <c r="G115" s="278">
        <v>469.43333333333339</v>
      </c>
      <c r="H115" s="278">
        <v>495.43333333333339</v>
      </c>
      <c r="I115" s="278">
        <v>502.2166666666667</v>
      </c>
      <c r="J115" s="278">
        <v>508.43333333333339</v>
      </c>
      <c r="K115" s="276">
        <v>496</v>
      </c>
      <c r="L115" s="276">
        <v>483</v>
      </c>
      <c r="M115" s="276">
        <v>38.486469999999997</v>
      </c>
    </row>
    <row r="116" spans="1:13">
      <c r="A116" s="300">
        <v>107</v>
      </c>
      <c r="B116" s="276" t="s">
        <v>260</v>
      </c>
      <c r="C116" s="276">
        <v>124.85</v>
      </c>
      <c r="D116" s="278">
        <v>122.44999999999999</v>
      </c>
      <c r="E116" s="278">
        <v>119.59999999999998</v>
      </c>
      <c r="F116" s="278">
        <v>114.35</v>
      </c>
      <c r="G116" s="278">
        <v>111.49999999999999</v>
      </c>
      <c r="H116" s="278">
        <v>127.69999999999997</v>
      </c>
      <c r="I116" s="278">
        <v>130.55000000000001</v>
      </c>
      <c r="J116" s="278">
        <v>135.79999999999995</v>
      </c>
      <c r="K116" s="276">
        <v>125.3</v>
      </c>
      <c r="L116" s="276">
        <v>117.2</v>
      </c>
      <c r="M116" s="276">
        <v>24.293939999999999</v>
      </c>
    </row>
    <row r="117" spans="1:13">
      <c r="A117" s="300">
        <v>108</v>
      </c>
      <c r="B117" s="276" t="s">
        <v>123</v>
      </c>
      <c r="C117" s="276">
        <v>1649.25</v>
      </c>
      <c r="D117" s="278">
        <v>1618.4666666666665</v>
      </c>
      <c r="E117" s="278">
        <v>1578.0333333333328</v>
      </c>
      <c r="F117" s="278">
        <v>1506.8166666666664</v>
      </c>
      <c r="G117" s="278">
        <v>1466.3833333333328</v>
      </c>
      <c r="H117" s="278">
        <v>1689.6833333333329</v>
      </c>
      <c r="I117" s="278">
        <v>1730.1166666666668</v>
      </c>
      <c r="J117" s="278">
        <v>1801.333333333333</v>
      </c>
      <c r="K117" s="276">
        <v>1658.9</v>
      </c>
      <c r="L117" s="276">
        <v>1547.25</v>
      </c>
      <c r="M117" s="276">
        <v>25.431999999999999</v>
      </c>
    </row>
    <row r="118" spans="1:13">
      <c r="A118" s="300">
        <v>109</v>
      </c>
      <c r="B118" s="276" t="s">
        <v>124</v>
      </c>
      <c r="C118" s="276">
        <v>855.35</v>
      </c>
      <c r="D118" s="278">
        <v>850.01666666666677</v>
      </c>
      <c r="E118" s="278">
        <v>838.08333333333348</v>
      </c>
      <c r="F118" s="278">
        <v>820.81666666666672</v>
      </c>
      <c r="G118" s="278">
        <v>808.88333333333344</v>
      </c>
      <c r="H118" s="278">
        <v>867.28333333333353</v>
      </c>
      <c r="I118" s="278">
        <v>879.2166666666667</v>
      </c>
      <c r="J118" s="278">
        <v>896.48333333333358</v>
      </c>
      <c r="K118" s="276">
        <v>861.95</v>
      </c>
      <c r="L118" s="276">
        <v>832.75</v>
      </c>
      <c r="M118" s="276">
        <v>123.53093</v>
      </c>
    </row>
    <row r="119" spans="1:13">
      <c r="A119" s="300">
        <v>110</v>
      </c>
      <c r="B119" s="276" t="s">
        <v>125</v>
      </c>
      <c r="C119" s="276" t="e">
        <v>#N/A</v>
      </c>
      <c r="D119" s="278" t="e">
        <v>#N/A</v>
      </c>
      <c r="E119" s="278" t="e">
        <v>#N/A</v>
      </c>
      <c r="F119" s="278" t="e">
        <v>#N/A</v>
      </c>
      <c r="G119" s="278" t="e">
        <v>#N/A</v>
      </c>
      <c r="H119" s="278" t="e">
        <v>#N/A</v>
      </c>
      <c r="I119" s="278" t="e">
        <v>#N/A</v>
      </c>
      <c r="J119" s="278" t="e">
        <v>#N/A</v>
      </c>
      <c r="K119" s="276" t="e">
        <v>#N/A</v>
      </c>
      <c r="L119" s="276" t="e">
        <v>#N/A</v>
      </c>
      <c r="M119" s="276" t="e">
        <v>#N/A</v>
      </c>
    </row>
    <row r="120" spans="1:13">
      <c r="A120" s="300">
        <v>111</v>
      </c>
      <c r="B120" s="276" t="s">
        <v>126</v>
      </c>
      <c r="C120" s="276">
        <v>1253.05</v>
      </c>
      <c r="D120" s="278">
        <v>1247.4833333333333</v>
      </c>
      <c r="E120" s="278">
        <v>1236.1166666666668</v>
      </c>
      <c r="F120" s="278">
        <v>1219.1833333333334</v>
      </c>
      <c r="G120" s="278">
        <v>1207.8166666666668</v>
      </c>
      <c r="H120" s="278">
        <v>1264.4166666666667</v>
      </c>
      <c r="I120" s="278">
        <v>1275.7833333333331</v>
      </c>
      <c r="J120" s="278">
        <v>1292.7166666666667</v>
      </c>
      <c r="K120" s="276">
        <v>1258.8499999999999</v>
      </c>
      <c r="L120" s="276">
        <v>1230.55</v>
      </c>
      <c r="M120" s="276">
        <v>158.78345999999999</v>
      </c>
    </row>
    <row r="121" spans="1:13">
      <c r="A121" s="300">
        <v>112</v>
      </c>
      <c r="B121" s="276" t="s">
        <v>127</v>
      </c>
      <c r="C121" s="276">
        <v>88.15</v>
      </c>
      <c r="D121" s="278">
        <v>87.833333333333329</v>
      </c>
      <c r="E121" s="278">
        <v>87.066666666666663</v>
      </c>
      <c r="F121" s="278">
        <v>85.983333333333334</v>
      </c>
      <c r="G121" s="278">
        <v>85.216666666666669</v>
      </c>
      <c r="H121" s="278">
        <v>88.916666666666657</v>
      </c>
      <c r="I121" s="278">
        <v>89.683333333333337</v>
      </c>
      <c r="J121" s="278">
        <v>90.766666666666652</v>
      </c>
      <c r="K121" s="276">
        <v>88.6</v>
      </c>
      <c r="L121" s="276">
        <v>86.75</v>
      </c>
      <c r="M121" s="276">
        <v>210.48766000000001</v>
      </c>
    </row>
    <row r="122" spans="1:13">
      <c r="A122" s="300">
        <v>113</v>
      </c>
      <c r="B122" s="276" t="s">
        <v>262</v>
      </c>
      <c r="C122" s="276">
        <v>2157.15</v>
      </c>
      <c r="D122" s="278">
        <v>2170.4</v>
      </c>
      <c r="E122" s="278">
        <v>2131.8000000000002</v>
      </c>
      <c r="F122" s="278">
        <v>2106.4500000000003</v>
      </c>
      <c r="G122" s="278">
        <v>2067.8500000000004</v>
      </c>
      <c r="H122" s="278">
        <v>2195.75</v>
      </c>
      <c r="I122" s="278">
        <v>2234.3499999999995</v>
      </c>
      <c r="J122" s="278">
        <v>2259.6999999999998</v>
      </c>
      <c r="K122" s="276">
        <v>2209</v>
      </c>
      <c r="L122" s="276">
        <v>2145.0500000000002</v>
      </c>
      <c r="M122" s="276">
        <v>3.3178100000000001</v>
      </c>
    </row>
    <row r="123" spans="1:13">
      <c r="A123" s="300">
        <v>114</v>
      </c>
      <c r="B123" s="276" t="s">
        <v>2931</v>
      </c>
      <c r="C123" s="276">
        <v>1411.55</v>
      </c>
      <c r="D123" s="278">
        <v>1404.7</v>
      </c>
      <c r="E123" s="278">
        <v>1385.9</v>
      </c>
      <c r="F123" s="278">
        <v>1360.25</v>
      </c>
      <c r="G123" s="278">
        <v>1341.45</v>
      </c>
      <c r="H123" s="278">
        <v>1430.3500000000001</v>
      </c>
      <c r="I123" s="278">
        <v>1449.1499999999999</v>
      </c>
      <c r="J123" s="278">
        <v>1474.8000000000002</v>
      </c>
      <c r="K123" s="276">
        <v>1423.5</v>
      </c>
      <c r="L123" s="276">
        <v>1379.05</v>
      </c>
      <c r="M123" s="276">
        <v>16.327770000000001</v>
      </c>
    </row>
    <row r="124" spans="1:13">
      <c r="A124" s="300">
        <v>115</v>
      </c>
      <c r="B124" s="276" t="s">
        <v>128</v>
      </c>
      <c r="C124" s="276">
        <v>207.75</v>
      </c>
      <c r="D124" s="278">
        <v>206</v>
      </c>
      <c r="E124" s="278">
        <v>203.75</v>
      </c>
      <c r="F124" s="278">
        <v>199.75</v>
      </c>
      <c r="G124" s="278">
        <v>197.5</v>
      </c>
      <c r="H124" s="278">
        <v>210</v>
      </c>
      <c r="I124" s="278">
        <v>212.25</v>
      </c>
      <c r="J124" s="278">
        <v>216.25</v>
      </c>
      <c r="K124" s="276">
        <v>208.25</v>
      </c>
      <c r="L124" s="276">
        <v>202</v>
      </c>
      <c r="M124" s="276">
        <v>236.95667</v>
      </c>
    </row>
    <row r="125" spans="1:13">
      <c r="A125" s="300">
        <v>116</v>
      </c>
      <c r="B125" s="276" t="s">
        <v>129</v>
      </c>
      <c r="C125" s="276">
        <v>262.3</v>
      </c>
      <c r="D125" s="278">
        <v>260.06666666666666</v>
      </c>
      <c r="E125" s="278">
        <v>256.73333333333335</v>
      </c>
      <c r="F125" s="278">
        <v>251.16666666666669</v>
      </c>
      <c r="G125" s="278">
        <v>247.83333333333337</v>
      </c>
      <c r="H125" s="278">
        <v>265.63333333333333</v>
      </c>
      <c r="I125" s="278">
        <v>268.9666666666667</v>
      </c>
      <c r="J125" s="278">
        <v>274.5333333333333</v>
      </c>
      <c r="K125" s="276">
        <v>263.39999999999998</v>
      </c>
      <c r="L125" s="276">
        <v>254.5</v>
      </c>
      <c r="M125" s="276">
        <v>94.817490000000006</v>
      </c>
    </row>
    <row r="126" spans="1:13">
      <c r="A126" s="300">
        <v>117</v>
      </c>
      <c r="B126" s="276" t="s">
        <v>263</v>
      </c>
      <c r="C126" s="276">
        <v>68.95</v>
      </c>
      <c r="D126" s="278">
        <v>69.100000000000009</v>
      </c>
      <c r="E126" s="278">
        <v>67.500000000000014</v>
      </c>
      <c r="F126" s="278">
        <v>66.050000000000011</v>
      </c>
      <c r="G126" s="278">
        <v>64.450000000000017</v>
      </c>
      <c r="H126" s="278">
        <v>70.550000000000011</v>
      </c>
      <c r="I126" s="278">
        <v>72.150000000000006</v>
      </c>
      <c r="J126" s="278">
        <v>73.600000000000009</v>
      </c>
      <c r="K126" s="276">
        <v>70.7</v>
      </c>
      <c r="L126" s="276">
        <v>67.650000000000006</v>
      </c>
      <c r="M126" s="276">
        <v>75.247389999999996</v>
      </c>
    </row>
    <row r="127" spans="1:13">
      <c r="A127" s="300">
        <v>118</v>
      </c>
      <c r="B127" s="276" t="s">
        <v>130</v>
      </c>
      <c r="C127" s="276">
        <v>366.85</v>
      </c>
      <c r="D127" s="278">
        <v>364.09999999999997</v>
      </c>
      <c r="E127" s="278">
        <v>360.49999999999994</v>
      </c>
      <c r="F127" s="278">
        <v>354.15</v>
      </c>
      <c r="G127" s="278">
        <v>350.54999999999995</v>
      </c>
      <c r="H127" s="278">
        <v>370.44999999999993</v>
      </c>
      <c r="I127" s="278">
        <v>374.04999999999995</v>
      </c>
      <c r="J127" s="278">
        <v>380.39999999999992</v>
      </c>
      <c r="K127" s="276">
        <v>367.7</v>
      </c>
      <c r="L127" s="276">
        <v>357.75</v>
      </c>
      <c r="M127" s="276">
        <v>44.997250000000001</v>
      </c>
    </row>
    <row r="128" spans="1:13">
      <c r="A128" s="300">
        <v>119</v>
      </c>
      <c r="B128" s="276" t="s">
        <v>264</v>
      </c>
      <c r="C128" s="276">
        <v>822.45</v>
      </c>
      <c r="D128" s="278">
        <v>812.15</v>
      </c>
      <c r="E128" s="278">
        <v>794.3</v>
      </c>
      <c r="F128" s="278">
        <v>766.15</v>
      </c>
      <c r="G128" s="278">
        <v>748.3</v>
      </c>
      <c r="H128" s="278">
        <v>840.3</v>
      </c>
      <c r="I128" s="278">
        <v>858.15000000000009</v>
      </c>
      <c r="J128" s="278">
        <v>886.3</v>
      </c>
      <c r="K128" s="276">
        <v>830</v>
      </c>
      <c r="L128" s="276">
        <v>784</v>
      </c>
      <c r="M128" s="276">
        <v>6.1388699999999998</v>
      </c>
    </row>
    <row r="129" spans="1:13">
      <c r="A129" s="300">
        <v>120</v>
      </c>
      <c r="B129" s="276" t="s">
        <v>131</v>
      </c>
      <c r="C129" s="276">
        <v>2755.8</v>
      </c>
      <c r="D129" s="278">
        <v>2756.5333333333333</v>
      </c>
      <c r="E129" s="278">
        <v>2705.8166666666666</v>
      </c>
      <c r="F129" s="278">
        <v>2655.8333333333335</v>
      </c>
      <c r="G129" s="278">
        <v>2605.1166666666668</v>
      </c>
      <c r="H129" s="278">
        <v>2806.5166666666664</v>
      </c>
      <c r="I129" s="278">
        <v>2857.2333333333327</v>
      </c>
      <c r="J129" s="278">
        <v>2907.2166666666662</v>
      </c>
      <c r="K129" s="276">
        <v>2807.25</v>
      </c>
      <c r="L129" s="276">
        <v>2706.55</v>
      </c>
      <c r="M129" s="276">
        <v>14.85718</v>
      </c>
    </row>
    <row r="130" spans="1:13">
      <c r="A130" s="300">
        <v>121</v>
      </c>
      <c r="B130" s="276" t="s">
        <v>133</v>
      </c>
      <c r="C130" s="276">
        <v>1920.75</v>
      </c>
      <c r="D130" s="278">
        <v>1912.6833333333334</v>
      </c>
      <c r="E130" s="278">
        <v>1900.5666666666668</v>
      </c>
      <c r="F130" s="278">
        <v>1880.3833333333334</v>
      </c>
      <c r="G130" s="278">
        <v>1868.2666666666669</v>
      </c>
      <c r="H130" s="278">
        <v>1932.8666666666668</v>
      </c>
      <c r="I130" s="278">
        <v>1944.9833333333336</v>
      </c>
      <c r="J130" s="278">
        <v>1965.1666666666667</v>
      </c>
      <c r="K130" s="276">
        <v>1924.8</v>
      </c>
      <c r="L130" s="276">
        <v>1892.5</v>
      </c>
      <c r="M130" s="276">
        <v>23.408190000000001</v>
      </c>
    </row>
    <row r="131" spans="1:13">
      <c r="A131" s="300">
        <v>122</v>
      </c>
      <c r="B131" s="276" t="s">
        <v>134</v>
      </c>
      <c r="C131" s="276">
        <v>89.5</v>
      </c>
      <c r="D131" s="278">
        <v>88.266666666666652</v>
      </c>
      <c r="E131" s="278">
        <v>86.5833333333333</v>
      </c>
      <c r="F131" s="278">
        <v>83.666666666666643</v>
      </c>
      <c r="G131" s="278">
        <v>81.983333333333292</v>
      </c>
      <c r="H131" s="278">
        <v>91.183333333333309</v>
      </c>
      <c r="I131" s="278">
        <v>92.866666666666646</v>
      </c>
      <c r="J131" s="278">
        <v>95.783333333333317</v>
      </c>
      <c r="K131" s="276">
        <v>89.95</v>
      </c>
      <c r="L131" s="276">
        <v>85.35</v>
      </c>
      <c r="M131" s="276">
        <v>143.4127</v>
      </c>
    </row>
    <row r="132" spans="1:13">
      <c r="A132" s="300">
        <v>123</v>
      </c>
      <c r="B132" s="276" t="s">
        <v>358</v>
      </c>
      <c r="C132" s="276">
        <v>2225.9</v>
      </c>
      <c r="D132" s="278">
        <v>2213.6333333333332</v>
      </c>
      <c r="E132" s="278">
        <v>2196.2666666666664</v>
      </c>
      <c r="F132" s="278">
        <v>2166.6333333333332</v>
      </c>
      <c r="G132" s="278">
        <v>2149.2666666666664</v>
      </c>
      <c r="H132" s="278">
        <v>2243.2666666666664</v>
      </c>
      <c r="I132" s="278">
        <v>2260.6333333333332</v>
      </c>
      <c r="J132" s="278">
        <v>2290.2666666666664</v>
      </c>
      <c r="K132" s="276">
        <v>2231</v>
      </c>
      <c r="L132" s="276">
        <v>2184</v>
      </c>
      <c r="M132" s="276">
        <v>1.7145999999999999</v>
      </c>
    </row>
    <row r="133" spans="1:13">
      <c r="A133" s="300">
        <v>124</v>
      </c>
      <c r="B133" s="276" t="s">
        <v>135</v>
      </c>
      <c r="C133" s="276">
        <v>357.05</v>
      </c>
      <c r="D133" s="278">
        <v>353.7166666666667</v>
      </c>
      <c r="E133" s="278">
        <v>349.03333333333342</v>
      </c>
      <c r="F133" s="278">
        <v>341.01666666666671</v>
      </c>
      <c r="G133" s="278">
        <v>336.33333333333343</v>
      </c>
      <c r="H133" s="278">
        <v>361.73333333333341</v>
      </c>
      <c r="I133" s="278">
        <v>366.41666666666669</v>
      </c>
      <c r="J133" s="278">
        <v>374.43333333333339</v>
      </c>
      <c r="K133" s="276">
        <v>358.4</v>
      </c>
      <c r="L133" s="276">
        <v>345.7</v>
      </c>
      <c r="M133" s="276">
        <v>53.441929999999999</v>
      </c>
    </row>
    <row r="134" spans="1:13">
      <c r="A134" s="300">
        <v>125</v>
      </c>
      <c r="B134" s="276" t="s">
        <v>136</v>
      </c>
      <c r="C134" s="276">
        <v>1264.8</v>
      </c>
      <c r="D134" s="278">
        <v>1261.4833333333333</v>
      </c>
      <c r="E134" s="278">
        <v>1251.6666666666667</v>
      </c>
      <c r="F134" s="278">
        <v>1238.5333333333333</v>
      </c>
      <c r="G134" s="278">
        <v>1228.7166666666667</v>
      </c>
      <c r="H134" s="278">
        <v>1274.6166666666668</v>
      </c>
      <c r="I134" s="278">
        <v>1284.4333333333334</v>
      </c>
      <c r="J134" s="278">
        <v>1297.5666666666668</v>
      </c>
      <c r="K134" s="276">
        <v>1271.3</v>
      </c>
      <c r="L134" s="276">
        <v>1248.3499999999999</v>
      </c>
      <c r="M134" s="276">
        <v>40.570700000000002</v>
      </c>
    </row>
    <row r="135" spans="1:13">
      <c r="A135" s="300">
        <v>126</v>
      </c>
      <c r="B135" s="276" t="s">
        <v>266</v>
      </c>
      <c r="C135" s="276">
        <v>3674.95</v>
      </c>
      <c r="D135" s="278">
        <v>3642.15</v>
      </c>
      <c r="E135" s="278">
        <v>3585.8</v>
      </c>
      <c r="F135" s="278">
        <v>3496.65</v>
      </c>
      <c r="G135" s="278">
        <v>3440.3</v>
      </c>
      <c r="H135" s="278">
        <v>3731.3</v>
      </c>
      <c r="I135" s="278">
        <v>3787.6499999999996</v>
      </c>
      <c r="J135" s="278">
        <v>3876.8</v>
      </c>
      <c r="K135" s="276">
        <v>3698.5</v>
      </c>
      <c r="L135" s="276">
        <v>3553</v>
      </c>
      <c r="M135" s="276">
        <v>9.0937900000000003</v>
      </c>
    </row>
    <row r="136" spans="1:13">
      <c r="A136" s="300">
        <v>127</v>
      </c>
      <c r="B136" s="276" t="s">
        <v>265</v>
      </c>
      <c r="C136" s="276">
        <v>2319.15</v>
      </c>
      <c r="D136" s="278">
        <v>2299.4500000000003</v>
      </c>
      <c r="E136" s="278">
        <v>2250.7000000000007</v>
      </c>
      <c r="F136" s="278">
        <v>2182.2500000000005</v>
      </c>
      <c r="G136" s="278">
        <v>2133.5000000000009</v>
      </c>
      <c r="H136" s="278">
        <v>2367.9000000000005</v>
      </c>
      <c r="I136" s="278">
        <v>2416.6499999999996</v>
      </c>
      <c r="J136" s="278">
        <v>2485.1000000000004</v>
      </c>
      <c r="K136" s="276">
        <v>2348.1999999999998</v>
      </c>
      <c r="L136" s="276">
        <v>2231</v>
      </c>
      <c r="M136" s="276">
        <v>6.9943799999999996</v>
      </c>
    </row>
    <row r="137" spans="1:13">
      <c r="A137" s="300">
        <v>128</v>
      </c>
      <c r="B137" s="276" t="s">
        <v>137</v>
      </c>
      <c r="C137" s="276">
        <v>963.35</v>
      </c>
      <c r="D137" s="278">
        <v>960.35</v>
      </c>
      <c r="E137" s="278">
        <v>951</v>
      </c>
      <c r="F137" s="278">
        <v>938.65</v>
      </c>
      <c r="G137" s="278">
        <v>929.3</v>
      </c>
      <c r="H137" s="278">
        <v>972.7</v>
      </c>
      <c r="I137" s="278">
        <v>982.05000000000018</v>
      </c>
      <c r="J137" s="278">
        <v>994.40000000000009</v>
      </c>
      <c r="K137" s="276">
        <v>969.7</v>
      </c>
      <c r="L137" s="276">
        <v>948</v>
      </c>
      <c r="M137" s="276">
        <v>20.54965</v>
      </c>
    </row>
    <row r="138" spans="1:13">
      <c r="A138" s="300">
        <v>129</v>
      </c>
      <c r="B138" s="276" t="s">
        <v>138</v>
      </c>
      <c r="C138" s="276">
        <v>711.5</v>
      </c>
      <c r="D138" s="278">
        <v>704.91666666666663</v>
      </c>
      <c r="E138" s="278">
        <v>694.83333333333326</v>
      </c>
      <c r="F138" s="278">
        <v>678.16666666666663</v>
      </c>
      <c r="G138" s="278">
        <v>668.08333333333326</v>
      </c>
      <c r="H138" s="278">
        <v>721.58333333333326</v>
      </c>
      <c r="I138" s="278">
        <v>731.66666666666652</v>
      </c>
      <c r="J138" s="278">
        <v>748.33333333333326</v>
      </c>
      <c r="K138" s="276">
        <v>715</v>
      </c>
      <c r="L138" s="276">
        <v>688.25</v>
      </c>
      <c r="M138" s="276">
        <v>43.834719999999997</v>
      </c>
    </row>
    <row r="139" spans="1:13">
      <c r="A139" s="300">
        <v>130</v>
      </c>
      <c r="B139" s="276" t="s">
        <v>139</v>
      </c>
      <c r="C139" s="276">
        <v>173.95</v>
      </c>
      <c r="D139" s="278">
        <v>170.93333333333331</v>
      </c>
      <c r="E139" s="278">
        <v>167.36666666666662</v>
      </c>
      <c r="F139" s="278">
        <v>160.7833333333333</v>
      </c>
      <c r="G139" s="278">
        <v>157.21666666666661</v>
      </c>
      <c r="H139" s="278">
        <v>177.51666666666662</v>
      </c>
      <c r="I139" s="278">
        <v>181.08333333333329</v>
      </c>
      <c r="J139" s="278">
        <v>187.66666666666663</v>
      </c>
      <c r="K139" s="276">
        <v>174.5</v>
      </c>
      <c r="L139" s="276">
        <v>164.35</v>
      </c>
      <c r="M139" s="276">
        <v>101.93295999999999</v>
      </c>
    </row>
    <row r="140" spans="1:13">
      <c r="A140" s="300">
        <v>131</v>
      </c>
      <c r="B140" s="276" t="s">
        <v>140</v>
      </c>
      <c r="C140" s="276">
        <v>165</v>
      </c>
      <c r="D140" s="278">
        <v>164.1</v>
      </c>
      <c r="E140" s="278">
        <v>162.19999999999999</v>
      </c>
      <c r="F140" s="278">
        <v>159.4</v>
      </c>
      <c r="G140" s="278">
        <v>157.5</v>
      </c>
      <c r="H140" s="278">
        <v>166.89999999999998</v>
      </c>
      <c r="I140" s="278">
        <v>168.8</v>
      </c>
      <c r="J140" s="278">
        <v>171.59999999999997</v>
      </c>
      <c r="K140" s="276">
        <v>166</v>
      </c>
      <c r="L140" s="276">
        <v>161.30000000000001</v>
      </c>
      <c r="M140" s="276">
        <v>38.120339999999999</v>
      </c>
    </row>
    <row r="141" spans="1:13">
      <c r="A141" s="300">
        <v>132</v>
      </c>
      <c r="B141" s="276" t="s">
        <v>141</v>
      </c>
      <c r="C141" s="276">
        <v>405.35</v>
      </c>
      <c r="D141" s="278">
        <v>403.01666666666671</v>
      </c>
      <c r="E141" s="278">
        <v>397.68333333333339</v>
      </c>
      <c r="F141" s="278">
        <v>390.01666666666671</v>
      </c>
      <c r="G141" s="278">
        <v>384.68333333333339</v>
      </c>
      <c r="H141" s="278">
        <v>410.68333333333339</v>
      </c>
      <c r="I141" s="278">
        <v>416.01666666666677</v>
      </c>
      <c r="J141" s="278">
        <v>423.68333333333339</v>
      </c>
      <c r="K141" s="276">
        <v>408.35</v>
      </c>
      <c r="L141" s="276">
        <v>395.35</v>
      </c>
      <c r="M141" s="276">
        <v>23.17578</v>
      </c>
    </row>
    <row r="142" spans="1:13">
      <c r="A142" s="300">
        <v>133</v>
      </c>
      <c r="B142" s="276" t="s">
        <v>142</v>
      </c>
      <c r="C142" s="276">
        <v>7449.95</v>
      </c>
      <c r="D142" s="278">
        <v>7466.5166666666664</v>
      </c>
      <c r="E142" s="278">
        <v>7377.4333333333325</v>
      </c>
      <c r="F142" s="278">
        <v>7304.9166666666661</v>
      </c>
      <c r="G142" s="278">
        <v>7215.8333333333321</v>
      </c>
      <c r="H142" s="278">
        <v>7539.0333333333328</v>
      </c>
      <c r="I142" s="278">
        <v>7628.1166666666668</v>
      </c>
      <c r="J142" s="278">
        <v>7700.6333333333332</v>
      </c>
      <c r="K142" s="276">
        <v>7555.6</v>
      </c>
      <c r="L142" s="276">
        <v>7394</v>
      </c>
      <c r="M142" s="276">
        <v>9.5180500000000006</v>
      </c>
    </row>
    <row r="143" spans="1:13">
      <c r="A143" s="300">
        <v>134</v>
      </c>
      <c r="B143" s="276" t="s">
        <v>143</v>
      </c>
      <c r="C143" s="276">
        <v>561.29999999999995</v>
      </c>
      <c r="D143" s="278">
        <v>561.75</v>
      </c>
      <c r="E143" s="278">
        <v>555.29999999999995</v>
      </c>
      <c r="F143" s="278">
        <v>549.29999999999995</v>
      </c>
      <c r="G143" s="278">
        <v>542.84999999999991</v>
      </c>
      <c r="H143" s="278">
        <v>567.75</v>
      </c>
      <c r="I143" s="278">
        <v>574.20000000000005</v>
      </c>
      <c r="J143" s="278">
        <v>580.20000000000005</v>
      </c>
      <c r="K143" s="276">
        <v>568.20000000000005</v>
      </c>
      <c r="L143" s="276">
        <v>555.75</v>
      </c>
      <c r="M143" s="276">
        <v>18.70824</v>
      </c>
    </row>
    <row r="144" spans="1:13">
      <c r="A144" s="300">
        <v>135</v>
      </c>
      <c r="B144" s="276" t="s">
        <v>144</v>
      </c>
      <c r="C144" s="276">
        <v>684</v>
      </c>
      <c r="D144" s="278">
        <v>671.6</v>
      </c>
      <c r="E144" s="278">
        <v>654.80000000000007</v>
      </c>
      <c r="F144" s="278">
        <v>625.6</v>
      </c>
      <c r="G144" s="278">
        <v>608.80000000000007</v>
      </c>
      <c r="H144" s="278">
        <v>700.80000000000007</v>
      </c>
      <c r="I144" s="278">
        <v>717.6</v>
      </c>
      <c r="J144" s="278">
        <v>746.80000000000007</v>
      </c>
      <c r="K144" s="276">
        <v>688.4</v>
      </c>
      <c r="L144" s="276">
        <v>642.4</v>
      </c>
      <c r="M144" s="276">
        <v>29.50685</v>
      </c>
    </row>
    <row r="145" spans="1:13">
      <c r="A145" s="300">
        <v>136</v>
      </c>
      <c r="B145" s="276" t="s">
        <v>145</v>
      </c>
      <c r="C145" s="276">
        <v>1056.3499999999999</v>
      </c>
      <c r="D145" s="278">
        <v>1052.45</v>
      </c>
      <c r="E145" s="278">
        <v>1040.9000000000001</v>
      </c>
      <c r="F145" s="278">
        <v>1025.45</v>
      </c>
      <c r="G145" s="278">
        <v>1013.9000000000001</v>
      </c>
      <c r="H145" s="278">
        <v>1067.9000000000001</v>
      </c>
      <c r="I145" s="278">
        <v>1079.4499999999998</v>
      </c>
      <c r="J145" s="278">
        <v>1094.9000000000001</v>
      </c>
      <c r="K145" s="276">
        <v>1064</v>
      </c>
      <c r="L145" s="276">
        <v>1037</v>
      </c>
      <c r="M145" s="276">
        <v>7.1410200000000001</v>
      </c>
    </row>
    <row r="146" spans="1:13">
      <c r="A146" s="300">
        <v>137</v>
      </c>
      <c r="B146" s="276" t="s">
        <v>146</v>
      </c>
      <c r="C146" s="276">
        <v>1596.1</v>
      </c>
      <c r="D146" s="278">
        <v>1578.9833333333333</v>
      </c>
      <c r="E146" s="278">
        <v>1548.4666666666667</v>
      </c>
      <c r="F146" s="278">
        <v>1500.8333333333333</v>
      </c>
      <c r="G146" s="278">
        <v>1470.3166666666666</v>
      </c>
      <c r="H146" s="278">
        <v>1626.6166666666668</v>
      </c>
      <c r="I146" s="278">
        <v>1657.1333333333337</v>
      </c>
      <c r="J146" s="278">
        <v>1704.7666666666669</v>
      </c>
      <c r="K146" s="276">
        <v>1609.5</v>
      </c>
      <c r="L146" s="276">
        <v>1531.35</v>
      </c>
      <c r="M146" s="276">
        <v>33.236249999999998</v>
      </c>
    </row>
    <row r="147" spans="1:13">
      <c r="A147" s="300">
        <v>138</v>
      </c>
      <c r="B147" s="276" t="s">
        <v>147</v>
      </c>
      <c r="C147" s="276">
        <v>151.44999999999999</v>
      </c>
      <c r="D147" s="278">
        <v>150.15</v>
      </c>
      <c r="E147" s="278">
        <v>147.9</v>
      </c>
      <c r="F147" s="278">
        <v>144.35</v>
      </c>
      <c r="G147" s="278">
        <v>142.1</v>
      </c>
      <c r="H147" s="278">
        <v>153.70000000000002</v>
      </c>
      <c r="I147" s="278">
        <v>155.95000000000002</v>
      </c>
      <c r="J147" s="278">
        <v>159.50000000000003</v>
      </c>
      <c r="K147" s="276">
        <v>152.4</v>
      </c>
      <c r="L147" s="276">
        <v>146.6</v>
      </c>
      <c r="M147" s="276">
        <v>104.79754</v>
      </c>
    </row>
    <row r="148" spans="1:13">
      <c r="A148" s="300">
        <v>139</v>
      </c>
      <c r="B148" s="276" t="s">
        <v>268</v>
      </c>
      <c r="C148" s="276">
        <v>1575.65</v>
      </c>
      <c r="D148" s="278">
        <v>1545.6666666666667</v>
      </c>
      <c r="E148" s="278">
        <v>1462.1333333333334</v>
      </c>
      <c r="F148" s="278">
        <v>1348.6166666666668</v>
      </c>
      <c r="G148" s="278">
        <v>1265.0833333333335</v>
      </c>
      <c r="H148" s="278">
        <v>1659.1833333333334</v>
      </c>
      <c r="I148" s="278">
        <v>1742.7166666666667</v>
      </c>
      <c r="J148" s="278">
        <v>1856.2333333333333</v>
      </c>
      <c r="K148" s="276">
        <v>1629.2</v>
      </c>
      <c r="L148" s="276">
        <v>1432.15</v>
      </c>
      <c r="M148" s="276">
        <v>22.122129999999999</v>
      </c>
    </row>
    <row r="149" spans="1:13">
      <c r="A149" s="300">
        <v>140</v>
      </c>
      <c r="B149" s="276" t="s">
        <v>148</v>
      </c>
      <c r="C149" s="276">
        <v>75854.850000000006</v>
      </c>
      <c r="D149" s="278">
        <v>76037.083333333328</v>
      </c>
      <c r="E149" s="278">
        <v>75224.166666666657</v>
      </c>
      <c r="F149" s="278">
        <v>74593.483333333323</v>
      </c>
      <c r="G149" s="278">
        <v>73780.566666666651</v>
      </c>
      <c r="H149" s="278">
        <v>76667.766666666663</v>
      </c>
      <c r="I149" s="278">
        <v>77480.68333333332</v>
      </c>
      <c r="J149" s="278">
        <v>78111.366666666669</v>
      </c>
      <c r="K149" s="276">
        <v>76850</v>
      </c>
      <c r="L149" s="276">
        <v>75406.399999999994</v>
      </c>
      <c r="M149" s="276">
        <v>0.15368000000000001</v>
      </c>
    </row>
    <row r="150" spans="1:13">
      <c r="A150" s="300">
        <v>141</v>
      </c>
      <c r="B150" s="276" t="s">
        <v>267</v>
      </c>
      <c r="C150" s="276">
        <v>33.9</v>
      </c>
      <c r="D150" s="278">
        <v>33.716666666666669</v>
      </c>
      <c r="E150" s="278">
        <v>33.333333333333336</v>
      </c>
      <c r="F150" s="278">
        <v>32.766666666666666</v>
      </c>
      <c r="G150" s="278">
        <v>32.383333333333333</v>
      </c>
      <c r="H150" s="278">
        <v>34.283333333333339</v>
      </c>
      <c r="I150" s="278">
        <v>34.666666666666664</v>
      </c>
      <c r="J150" s="278">
        <v>35.233333333333341</v>
      </c>
      <c r="K150" s="276">
        <v>34.1</v>
      </c>
      <c r="L150" s="276">
        <v>33.15</v>
      </c>
      <c r="M150" s="276">
        <v>8.4268800000000006</v>
      </c>
    </row>
    <row r="151" spans="1:13">
      <c r="A151" s="300">
        <v>142</v>
      </c>
      <c r="B151" s="276" t="s">
        <v>149</v>
      </c>
      <c r="C151" s="276">
        <v>1191.4000000000001</v>
      </c>
      <c r="D151" s="278">
        <v>1193.8333333333335</v>
      </c>
      <c r="E151" s="278">
        <v>1175.2166666666669</v>
      </c>
      <c r="F151" s="278">
        <v>1159.0333333333335</v>
      </c>
      <c r="G151" s="278">
        <v>1140.416666666667</v>
      </c>
      <c r="H151" s="278">
        <v>1210.0166666666669</v>
      </c>
      <c r="I151" s="278">
        <v>1228.6333333333337</v>
      </c>
      <c r="J151" s="278">
        <v>1244.8166666666668</v>
      </c>
      <c r="K151" s="276">
        <v>1212.45</v>
      </c>
      <c r="L151" s="276">
        <v>1177.6500000000001</v>
      </c>
      <c r="M151" s="276">
        <v>14.81813</v>
      </c>
    </row>
    <row r="152" spans="1:13">
      <c r="A152" s="300">
        <v>143</v>
      </c>
      <c r="B152" s="276" t="s">
        <v>3161</v>
      </c>
      <c r="C152" s="276">
        <v>303.2</v>
      </c>
      <c r="D152" s="278">
        <v>300.68333333333334</v>
      </c>
      <c r="E152" s="278">
        <v>296.9666666666667</v>
      </c>
      <c r="F152" s="278">
        <v>290.73333333333335</v>
      </c>
      <c r="G152" s="278">
        <v>287.01666666666671</v>
      </c>
      <c r="H152" s="278">
        <v>306.91666666666669</v>
      </c>
      <c r="I152" s="278">
        <v>310.63333333333327</v>
      </c>
      <c r="J152" s="278">
        <v>316.86666666666667</v>
      </c>
      <c r="K152" s="276">
        <v>304.39999999999998</v>
      </c>
      <c r="L152" s="276">
        <v>294.45</v>
      </c>
      <c r="M152" s="276">
        <v>7.5138999999999996</v>
      </c>
    </row>
    <row r="153" spans="1:13">
      <c r="A153" s="300">
        <v>144</v>
      </c>
      <c r="B153" s="276" t="s">
        <v>269</v>
      </c>
      <c r="C153" s="276">
        <v>920</v>
      </c>
      <c r="D153" s="278">
        <v>916.9</v>
      </c>
      <c r="E153" s="278">
        <v>910.09999999999991</v>
      </c>
      <c r="F153" s="278">
        <v>900.19999999999993</v>
      </c>
      <c r="G153" s="278">
        <v>893.39999999999986</v>
      </c>
      <c r="H153" s="278">
        <v>926.8</v>
      </c>
      <c r="I153" s="278">
        <v>933.59999999999991</v>
      </c>
      <c r="J153" s="278">
        <v>943.5</v>
      </c>
      <c r="K153" s="276">
        <v>923.7</v>
      </c>
      <c r="L153" s="276">
        <v>907</v>
      </c>
      <c r="M153" s="276">
        <v>2.56088</v>
      </c>
    </row>
    <row r="154" spans="1:13">
      <c r="A154" s="300">
        <v>145</v>
      </c>
      <c r="B154" s="276" t="s">
        <v>150</v>
      </c>
      <c r="C154" s="276">
        <v>41.05</v>
      </c>
      <c r="D154" s="278">
        <v>40.6</v>
      </c>
      <c r="E154" s="278">
        <v>39.85</v>
      </c>
      <c r="F154" s="278">
        <v>38.65</v>
      </c>
      <c r="G154" s="278">
        <v>37.9</v>
      </c>
      <c r="H154" s="278">
        <v>41.800000000000004</v>
      </c>
      <c r="I154" s="278">
        <v>42.550000000000004</v>
      </c>
      <c r="J154" s="278">
        <v>43.750000000000007</v>
      </c>
      <c r="K154" s="276">
        <v>41.35</v>
      </c>
      <c r="L154" s="276">
        <v>39.4</v>
      </c>
      <c r="M154" s="276">
        <v>152.74144000000001</v>
      </c>
    </row>
    <row r="155" spans="1:13">
      <c r="A155" s="300">
        <v>146</v>
      </c>
      <c r="B155" s="276" t="s">
        <v>261</v>
      </c>
      <c r="C155" s="276">
        <v>4665.6000000000004</v>
      </c>
      <c r="D155" s="278">
        <v>4641.9000000000005</v>
      </c>
      <c r="E155" s="278">
        <v>4604.8000000000011</v>
      </c>
      <c r="F155" s="278">
        <v>4544.0000000000009</v>
      </c>
      <c r="G155" s="278">
        <v>4506.9000000000015</v>
      </c>
      <c r="H155" s="278">
        <v>4702.7000000000007</v>
      </c>
      <c r="I155" s="278">
        <v>4739.8000000000011</v>
      </c>
      <c r="J155" s="278">
        <v>4800.6000000000004</v>
      </c>
      <c r="K155" s="276">
        <v>4679</v>
      </c>
      <c r="L155" s="276">
        <v>4581.1000000000004</v>
      </c>
      <c r="M155" s="276">
        <v>3.3448199999999999</v>
      </c>
    </row>
    <row r="156" spans="1:13">
      <c r="A156" s="300">
        <v>147</v>
      </c>
      <c r="B156" s="276" t="s">
        <v>153</v>
      </c>
      <c r="C156" s="276">
        <v>18732.7</v>
      </c>
      <c r="D156" s="278">
        <v>18686.55</v>
      </c>
      <c r="E156" s="278">
        <v>18561.099999999999</v>
      </c>
      <c r="F156" s="278">
        <v>18389.5</v>
      </c>
      <c r="G156" s="278">
        <v>18264.05</v>
      </c>
      <c r="H156" s="278">
        <v>18858.149999999998</v>
      </c>
      <c r="I156" s="278">
        <v>18983.600000000002</v>
      </c>
      <c r="J156" s="278">
        <v>19155.199999999997</v>
      </c>
      <c r="K156" s="276">
        <v>18812</v>
      </c>
      <c r="L156" s="276">
        <v>18514.95</v>
      </c>
      <c r="M156" s="276">
        <v>1.0284500000000001</v>
      </c>
    </row>
    <row r="157" spans="1:13">
      <c r="A157" s="300">
        <v>148</v>
      </c>
      <c r="B157" s="276" t="s">
        <v>270</v>
      </c>
      <c r="C157" s="276">
        <v>22.65</v>
      </c>
      <c r="D157" s="278">
        <v>22.366666666666664</v>
      </c>
      <c r="E157" s="278">
        <v>22.033333333333328</v>
      </c>
      <c r="F157" s="278">
        <v>21.416666666666664</v>
      </c>
      <c r="G157" s="278">
        <v>21.083333333333329</v>
      </c>
      <c r="H157" s="278">
        <v>22.983333333333327</v>
      </c>
      <c r="I157" s="278">
        <v>23.316666666666663</v>
      </c>
      <c r="J157" s="278">
        <v>23.933333333333326</v>
      </c>
      <c r="K157" s="276">
        <v>22.7</v>
      </c>
      <c r="L157" s="276">
        <v>21.75</v>
      </c>
      <c r="M157" s="276">
        <v>47.411720000000003</v>
      </c>
    </row>
    <row r="158" spans="1:13">
      <c r="A158" s="300">
        <v>149</v>
      </c>
      <c r="B158" s="276" t="s">
        <v>155</v>
      </c>
      <c r="C158" s="276">
        <v>111.65</v>
      </c>
      <c r="D158" s="278">
        <v>110.96666666666665</v>
      </c>
      <c r="E158" s="278">
        <v>109.43333333333331</v>
      </c>
      <c r="F158" s="278">
        <v>107.21666666666665</v>
      </c>
      <c r="G158" s="278">
        <v>105.68333333333331</v>
      </c>
      <c r="H158" s="278">
        <v>113.18333333333331</v>
      </c>
      <c r="I158" s="278">
        <v>114.71666666666664</v>
      </c>
      <c r="J158" s="278">
        <v>116.93333333333331</v>
      </c>
      <c r="K158" s="276">
        <v>112.5</v>
      </c>
      <c r="L158" s="276">
        <v>108.75</v>
      </c>
      <c r="M158" s="276">
        <v>108.90107</v>
      </c>
    </row>
    <row r="159" spans="1:13">
      <c r="A159" s="300">
        <v>150</v>
      </c>
      <c r="B159" s="276" t="s">
        <v>156</v>
      </c>
      <c r="C159" s="276">
        <v>98.55</v>
      </c>
      <c r="D159" s="278">
        <v>98.583333333333329</v>
      </c>
      <c r="E159" s="278">
        <v>97.766666666666652</v>
      </c>
      <c r="F159" s="278">
        <v>96.98333333333332</v>
      </c>
      <c r="G159" s="278">
        <v>96.166666666666643</v>
      </c>
      <c r="H159" s="278">
        <v>99.36666666666666</v>
      </c>
      <c r="I159" s="278">
        <v>100.18333333333335</v>
      </c>
      <c r="J159" s="278">
        <v>100.96666666666667</v>
      </c>
      <c r="K159" s="276">
        <v>99.4</v>
      </c>
      <c r="L159" s="276">
        <v>97.8</v>
      </c>
      <c r="M159" s="276">
        <v>176.02151000000001</v>
      </c>
    </row>
    <row r="160" spans="1:13">
      <c r="A160" s="300">
        <v>151</v>
      </c>
      <c r="B160" s="276" t="s">
        <v>271</v>
      </c>
      <c r="C160" s="276">
        <v>553.9</v>
      </c>
      <c r="D160" s="278">
        <v>550.35</v>
      </c>
      <c r="E160" s="278">
        <v>536.55000000000007</v>
      </c>
      <c r="F160" s="278">
        <v>519.20000000000005</v>
      </c>
      <c r="G160" s="278">
        <v>505.40000000000009</v>
      </c>
      <c r="H160" s="278">
        <v>567.70000000000005</v>
      </c>
      <c r="I160" s="278">
        <v>581.5</v>
      </c>
      <c r="J160" s="278">
        <v>598.85</v>
      </c>
      <c r="K160" s="276">
        <v>564.15</v>
      </c>
      <c r="L160" s="276">
        <v>533</v>
      </c>
      <c r="M160" s="276">
        <v>7.7691299999999996</v>
      </c>
    </row>
    <row r="161" spans="1:13">
      <c r="A161" s="300">
        <v>152</v>
      </c>
      <c r="B161" s="276" t="s">
        <v>272</v>
      </c>
      <c r="C161" s="276">
        <v>3144.1</v>
      </c>
      <c r="D161" s="278">
        <v>3133.4666666666667</v>
      </c>
      <c r="E161" s="278">
        <v>3109.0833333333335</v>
      </c>
      <c r="F161" s="278">
        <v>3074.0666666666666</v>
      </c>
      <c r="G161" s="278">
        <v>3049.6833333333334</v>
      </c>
      <c r="H161" s="278">
        <v>3168.4833333333336</v>
      </c>
      <c r="I161" s="278">
        <v>3192.8666666666668</v>
      </c>
      <c r="J161" s="278">
        <v>3227.8833333333337</v>
      </c>
      <c r="K161" s="276">
        <v>3157.85</v>
      </c>
      <c r="L161" s="276">
        <v>3098.45</v>
      </c>
      <c r="M161" s="276">
        <v>0.65529999999999999</v>
      </c>
    </row>
    <row r="162" spans="1:13">
      <c r="A162" s="300">
        <v>153</v>
      </c>
      <c r="B162" s="276" t="s">
        <v>157</v>
      </c>
      <c r="C162" s="276">
        <v>104.95</v>
      </c>
      <c r="D162" s="278">
        <v>104.51666666666667</v>
      </c>
      <c r="E162" s="278">
        <v>103.23333333333333</v>
      </c>
      <c r="F162" s="278">
        <v>101.51666666666667</v>
      </c>
      <c r="G162" s="278">
        <v>100.23333333333333</v>
      </c>
      <c r="H162" s="278">
        <v>106.23333333333333</v>
      </c>
      <c r="I162" s="278">
        <v>107.51666666666667</v>
      </c>
      <c r="J162" s="278">
        <v>109.23333333333333</v>
      </c>
      <c r="K162" s="276">
        <v>105.8</v>
      </c>
      <c r="L162" s="276">
        <v>102.8</v>
      </c>
      <c r="M162" s="276">
        <v>9.5660799999999995</v>
      </c>
    </row>
    <row r="163" spans="1:13">
      <c r="A163" s="300">
        <v>154</v>
      </c>
      <c r="B163" s="276" t="s">
        <v>158</v>
      </c>
      <c r="C163" s="276">
        <v>90.8</v>
      </c>
      <c r="D163" s="278">
        <v>90.133333333333326</v>
      </c>
      <c r="E163" s="278">
        <v>88.966666666666654</v>
      </c>
      <c r="F163" s="278">
        <v>87.133333333333326</v>
      </c>
      <c r="G163" s="278">
        <v>85.966666666666654</v>
      </c>
      <c r="H163" s="278">
        <v>91.966666666666654</v>
      </c>
      <c r="I163" s="278">
        <v>93.13333333333334</v>
      </c>
      <c r="J163" s="278">
        <v>94.966666666666654</v>
      </c>
      <c r="K163" s="276">
        <v>91.3</v>
      </c>
      <c r="L163" s="276">
        <v>88.3</v>
      </c>
      <c r="M163" s="276">
        <v>292.16106000000002</v>
      </c>
    </row>
    <row r="164" spans="1:13">
      <c r="A164" s="300">
        <v>155</v>
      </c>
      <c r="B164" s="276" t="s">
        <v>159</v>
      </c>
      <c r="C164" s="276">
        <v>27593.05</v>
      </c>
      <c r="D164" s="278">
        <v>27821.216666666664</v>
      </c>
      <c r="E164" s="278">
        <v>27207.733333333326</v>
      </c>
      <c r="F164" s="278">
        <v>26822.416666666664</v>
      </c>
      <c r="G164" s="278">
        <v>26208.933333333327</v>
      </c>
      <c r="H164" s="278">
        <v>28206.533333333326</v>
      </c>
      <c r="I164" s="278">
        <v>28820.016666666663</v>
      </c>
      <c r="J164" s="278">
        <v>29205.333333333325</v>
      </c>
      <c r="K164" s="276">
        <v>28434.7</v>
      </c>
      <c r="L164" s="276">
        <v>27435.9</v>
      </c>
      <c r="M164" s="276">
        <v>0.81694999999999995</v>
      </c>
    </row>
    <row r="165" spans="1:13">
      <c r="A165" s="300">
        <v>156</v>
      </c>
      <c r="B165" s="276" t="s">
        <v>160</v>
      </c>
      <c r="C165" s="276">
        <v>1424.4</v>
      </c>
      <c r="D165" s="278">
        <v>1399.5833333333333</v>
      </c>
      <c r="E165" s="278">
        <v>1366.2166666666665</v>
      </c>
      <c r="F165" s="278">
        <v>1308.0333333333333</v>
      </c>
      <c r="G165" s="278">
        <v>1274.6666666666665</v>
      </c>
      <c r="H165" s="278">
        <v>1457.7666666666664</v>
      </c>
      <c r="I165" s="278">
        <v>1491.1333333333332</v>
      </c>
      <c r="J165" s="278">
        <v>1549.3166666666664</v>
      </c>
      <c r="K165" s="276">
        <v>1432.95</v>
      </c>
      <c r="L165" s="276">
        <v>1341.4</v>
      </c>
      <c r="M165" s="276">
        <v>33.24559</v>
      </c>
    </row>
    <row r="166" spans="1:13">
      <c r="A166" s="300">
        <v>157</v>
      </c>
      <c r="B166" s="276" t="s">
        <v>161</v>
      </c>
      <c r="C166" s="276">
        <v>248.9</v>
      </c>
      <c r="D166" s="278">
        <v>248.04999999999998</v>
      </c>
      <c r="E166" s="278">
        <v>246.09999999999997</v>
      </c>
      <c r="F166" s="278">
        <v>243.29999999999998</v>
      </c>
      <c r="G166" s="278">
        <v>241.34999999999997</v>
      </c>
      <c r="H166" s="278">
        <v>250.84999999999997</v>
      </c>
      <c r="I166" s="278">
        <v>252.79999999999995</v>
      </c>
      <c r="J166" s="278">
        <v>255.59999999999997</v>
      </c>
      <c r="K166" s="276">
        <v>250</v>
      </c>
      <c r="L166" s="276">
        <v>245.25</v>
      </c>
      <c r="M166" s="276">
        <v>21.75957</v>
      </c>
    </row>
    <row r="167" spans="1:13">
      <c r="A167" s="300">
        <v>158</v>
      </c>
      <c r="B167" s="276" t="s">
        <v>162</v>
      </c>
      <c r="C167" s="276">
        <v>113.55</v>
      </c>
      <c r="D167" s="278">
        <v>113.28333333333335</v>
      </c>
      <c r="E167" s="278">
        <v>111.31666666666669</v>
      </c>
      <c r="F167" s="278">
        <v>109.08333333333334</v>
      </c>
      <c r="G167" s="278">
        <v>107.11666666666669</v>
      </c>
      <c r="H167" s="278">
        <v>115.51666666666669</v>
      </c>
      <c r="I167" s="278">
        <v>117.48333333333336</v>
      </c>
      <c r="J167" s="278">
        <v>119.7166666666667</v>
      </c>
      <c r="K167" s="276">
        <v>115.25</v>
      </c>
      <c r="L167" s="276">
        <v>111.05</v>
      </c>
      <c r="M167" s="276">
        <v>64.766180000000006</v>
      </c>
    </row>
    <row r="168" spans="1:13">
      <c r="A168" s="300">
        <v>159</v>
      </c>
      <c r="B168" s="276" t="s">
        <v>275</v>
      </c>
      <c r="C168" s="276">
        <v>5203</v>
      </c>
      <c r="D168" s="278">
        <v>5211</v>
      </c>
      <c r="E168" s="278">
        <v>5172</v>
      </c>
      <c r="F168" s="278">
        <v>5141</v>
      </c>
      <c r="G168" s="278">
        <v>5102</v>
      </c>
      <c r="H168" s="278">
        <v>5242</v>
      </c>
      <c r="I168" s="278">
        <v>5281</v>
      </c>
      <c r="J168" s="278">
        <v>5312</v>
      </c>
      <c r="K168" s="276">
        <v>5250</v>
      </c>
      <c r="L168" s="276">
        <v>5180</v>
      </c>
      <c r="M168" s="276">
        <v>0.88393999999999995</v>
      </c>
    </row>
    <row r="169" spans="1:13">
      <c r="A169" s="300">
        <v>160</v>
      </c>
      <c r="B169" s="276" t="s">
        <v>277</v>
      </c>
      <c r="C169" s="276">
        <v>11033.25</v>
      </c>
      <c r="D169" s="278">
        <v>11037.450000000003</v>
      </c>
      <c r="E169" s="278">
        <v>10955.750000000005</v>
      </c>
      <c r="F169" s="278">
        <v>10878.250000000004</v>
      </c>
      <c r="G169" s="278">
        <v>10796.550000000007</v>
      </c>
      <c r="H169" s="278">
        <v>11114.950000000004</v>
      </c>
      <c r="I169" s="278">
        <v>11196.650000000001</v>
      </c>
      <c r="J169" s="278">
        <v>11274.150000000003</v>
      </c>
      <c r="K169" s="276">
        <v>11119.15</v>
      </c>
      <c r="L169" s="276">
        <v>10959.95</v>
      </c>
      <c r="M169" s="276">
        <v>2.273E-2</v>
      </c>
    </row>
    <row r="170" spans="1:13">
      <c r="A170" s="300">
        <v>161</v>
      </c>
      <c r="B170" s="276" t="s">
        <v>163</v>
      </c>
      <c r="C170" s="276">
        <v>1732.55</v>
      </c>
      <c r="D170" s="278">
        <v>1742.2333333333336</v>
      </c>
      <c r="E170" s="278">
        <v>1706.4666666666672</v>
      </c>
      <c r="F170" s="278">
        <v>1680.3833333333337</v>
      </c>
      <c r="G170" s="278">
        <v>1644.6166666666672</v>
      </c>
      <c r="H170" s="278">
        <v>1768.3166666666671</v>
      </c>
      <c r="I170" s="278">
        <v>1804.0833333333335</v>
      </c>
      <c r="J170" s="278">
        <v>1830.166666666667</v>
      </c>
      <c r="K170" s="276">
        <v>1778</v>
      </c>
      <c r="L170" s="276">
        <v>1716.15</v>
      </c>
      <c r="M170" s="276">
        <v>21.2608</v>
      </c>
    </row>
    <row r="171" spans="1:13">
      <c r="A171" s="300">
        <v>162</v>
      </c>
      <c r="B171" s="276" t="s">
        <v>273</v>
      </c>
      <c r="C171" s="276">
        <v>2218.9</v>
      </c>
      <c r="D171" s="278">
        <v>2224.6</v>
      </c>
      <c r="E171" s="278">
        <v>2204.1999999999998</v>
      </c>
      <c r="F171" s="278">
        <v>2189.5</v>
      </c>
      <c r="G171" s="278">
        <v>2169.1</v>
      </c>
      <c r="H171" s="278">
        <v>2239.2999999999997</v>
      </c>
      <c r="I171" s="278">
        <v>2259.7000000000003</v>
      </c>
      <c r="J171" s="278">
        <v>2274.3999999999996</v>
      </c>
      <c r="K171" s="276">
        <v>2245</v>
      </c>
      <c r="L171" s="276">
        <v>2209.9</v>
      </c>
      <c r="M171" s="276">
        <v>1.62673</v>
      </c>
    </row>
    <row r="172" spans="1:13">
      <c r="A172" s="300">
        <v>163</v>
      </c>
      <c r="B172" s="276" t="s">
        <v>164</v>
      </c>
      <c r="C172" s="276">
        <v>31.8</v>
      </c>
      <c r="D172" s="278">
        <v>32.083333333333336</v>
      </c>
      <c r="E172" s="278">
        <v>31.416666666666671</v>
      </c>
      <c r="F172" s="278">
        <v>31.033333333333335</v>
      </c>
      <c r="G172" s="278">
        <v>30.366666666666671</v>
      </c>
      <c r="H172" s="278">
        <v>32.466666666666669</v>
      </c>
      <c r="I172" s="278">
        <v>33.13333333333334</v>
      </c>
      <c r="J172" s="278">
        <v>33.516666666666673</v>
      </c>
      <c r="K172" s="276">
        <v>32.75</v>
      </c>
      <c r="L172" s="276">
        <v>31.7</v>
      </c>
      <c r="M172" s="276">
        <v>1782.3703700000001</v>
      </c>
    </row>
    <row r="173" spans="1:13">
      <c r="A173" s="300">
        <v>164</v>
      </c>
      <c r="B173" s="276" t="s">
        <v>274</v>
      </c>
      <c r="C173" s="276">
        <v>354.25</v>
      </c>
      <c r="D173" s="278">
        <v>350.18333333333334</v>
      </c>
      <c r="E173" s="278">
        <v>342.36666666666667</v>
      </c>
      <c r="F173" s="278">
        <v>330.48333333333335</v>
      </c>
      <c r="G173" s="278">
        <v>322.66666666666669</v>
      </c>
      <c r="H173" s="278">
        <v>362.06666666666666</v>
      </c>
      <c r="I173" s="278">
        <v>369.88333333333338</v>
      </c>
      <c r="J173" s="278">
        <v>381.76666666666665</v>
      </c>
      <c r="K173" s="276">
        <v>358</v>
      </c>
      <c r="L173" s="276">
        <v>338.3</v>
      </c>
      <c r="M173" s="276">
        <v>1.9553700000000001</v>
      </c>
    </row>
    <row r="174" spans="1:13">
      <c r="A174" s="300">
        <v>165</v>
      </c>
      <c r="B174" s="276" t="s">
        <v>491</v>
      </c>
      <c r="C174" s="276">
        <v>1036.25</v>
      </c>
      <c r="D174" s="278">
        <v>1026.8999999999999</v>
      </c>
      <c r="E174" s="278">
        <v>1014.3499999999997</v>
      </c>
      <c r="F174" s="278">
        <v>992.44999999999982</v>
      </c>
      <c r="G174" s="278">
        <v>979.89999999999964</v>
      </c>
      <c r="H174" s="278">
        <v>1048.7999999999997</v>
      </c>
      <c r="I174" s="278">
        <v>1061.3499999999999</v>
      </c>
      <c r="J174" s="278">
        <v>1083.2499999999998</v>
      </c>
      <c r="K174" s="276">
        <v>1039.45</v>
      </c>
      <c r="L174" s="276">
        <v>1005</v>
      </c>
      <c r="M174" s="276">
        <v>4.8711000000000002</v>
      </c>
    </row>
    <row r="175" spans="1:13">
      <c r="A175" s="300">
        <v>166</v>
      </c>
      <c r="B175" s="276" t="s">
        <v>165</v>
      </c>
      <c r="C175" s="276">
        <v>189.95</v>
      </c>
      <c r="D175" s="278">
        <v>190.21666666666667</v>
      </c>
      <c r="E175" s="278">
        <v>188.73333333333335</v>
      </c>
      <c r="F175" s="278">
        <v>187.51666666666668</v>
      </c>
      <c r="G175" s="278">
        <v>186.03333333333336</v>
      </c>
      <c r="H175" s="278">
        <v>191.43333333333334</v>
      </c>
      <c r="I175" s="278">
        <v>192.91666666666663</v>
      </c>
      <c r="J175" s="278">
        <v>194.13333333333333</v>
      </c>
      <c r="K175" s="276">
        <v>191.7</v>
      </c>
      <c r="L175" s="276">
        <v>189</v>
      </c>
      <c r="M175" s="276">
        <v>55.328040000000001</v>
      </c>
    </row>
    <row r="176" spans="1:13">
      <c r="A176" s="300">
        <v>167</v>
      </c>
      <c r="B176" s="276" t="s">
        <v>276</v>
      </c>
      <c r="C176" s="276">
        <v>266</v>
      </c>
      <c r="D176" s="278">
        <v>264.84999999999997</v>
      </c>
      <c r="E176" s="278">
        <v>259.14999999999992</v>
      </c>
      <c r="F176" s="278">
        <v>252.29999999999995</v>
      </c>
      <c r="G176" s="278">
        <v>246.59999999999991</v>
      </c>
      <c r="H176" s="278">
        <v>271.69999999999993</v>
      </c>
      <c r="I176" s="278">
        <v>277.39999999999998</v>
      </c>
      <c r="J176" s="278">
        <v>284.24999999999994</v>
      </c>
      <c r="K176" s="276">
        <v>270.55</v>
      </c>
      <c r="L176" s="276">
        <v>258</v>
      </c>
      <c r="M176" s="276">
        <v>4.2271400000000003</v>
      </c>
    </row>
    <row r="177" spans="1:13">
      <c r="A177" s="300">
        <v>168</v>
      </c>
      <c r="B177" s="276" t="s">
        <v>278</v>
      </c>
      <c r="C177" s="276">
        <v>468.35</v>
      </c>
      <c r="D177" s="278">
        <v>463.61666666666662</v>
      </c>
      <c r="E177" s="278">
        <v>455.83333333333326</v>
      </c>
      <c r="F177" s="278">
        <v>443.31666666666666</v>
      </c>
      <c r="G177" s="278">
        <v>435.5333333333333</v>
      </c>
      <c r="H177" s="278">
        <v>476.13333333333321</v>
      </c>
      <c r="I177" s="278">
        <v>483.91666666666663</v>
      </c>
      <c r="J177" s="278">
        <v>496.43333333333317</v>
      </c>
      <c r="K177" s="276">
        <v>471.4</v>
      </c>
      <c r="L177" s="276">
        <v>451.1</v>
      </c>
      <c r="M177" s="276">
        <v>0.88553000000000004</v>
      </c>
    </row>
    <row r="178" spans="1:13">
      <c r="A178" s="300">
        <v>169</v>
      </c>
      <c r="B178" s="276" t="s">
        <v>279</v>
      </c>
      <c r="C178" s="276">
        <v>487.45</v>
      </c>
      <c r="D178" s="278">
        <v>484.65000000000003</v>
      </c>
      <c r="E178" s="278">
        <v>479.80000000000007</v>
      </c>
      <c r="F178" s="278">
        <v>472.15000000000003</v>
      </c>
      <c r="G178" s="278">
        <v>467.30000000000007</v>
      </c>
      <c r="H178" s="278">
        <v>492.30000000000007</v>
      </c>
      <c r="I178" s="278">
        <v>497.15000000000009</v>
      </c>
      <c r="J178" s="278">
        <v>504.80000000000007</v>
      </c>
      <c r="K178" s="276">
        <v>489.5</v>
      </c>
      <c r="L178" s="276">
        <v>477</v>
      </c>
      <c r="M178" s="276">
        <v>0.9909</v>
      </c>
    </row>
    <row r="179" spans="1:13">
      <c r="A179" s="300">
        <v>170</v>
      </c>
      <c r="B179" s="276" t="s">
        <v>167</v>
      </c>
      <c r="C179" s="276">
        <v>789.7</v>
      </c>
      <c r="D179" s="278">
        <v>789.1</v>
      </c>
      <c r="E179" s="278">
        <v>782</v>
      </c>
      <c r="F179" s="278">
        <v>774.3</v>
      </c>
      <c r="G179" s="278">
        <v>767.19999999999993</v>
      </c>
      <c r="H179" s="278">
        <v>796.80000000000007</v>
      </c>
      <c r="I179" s="278">
        <v>803.9000000000002</v>
      </c>
      <c r="J179" s="278">
        <v>811.60000000000014</v>
      </c>
      <c r="K179" s="276">
        <v>796.2</v>
      </c>
      <c r="L179" s="276">
        <v>781.4</v>
      </c>
      <c r="M179" s="276">
        <v>5.5360500000000004</v>
      </c>
    </row>
    <row r="180" spans="1:13">
      <c r="A180" s="300">
        <v>171</v>
      </c>
      <c r="B180" s="276" t="s">
        <v>168</v>
      </c>
      <c r="C180" s="276">
        <v>221.2</v>
      </c>
      <c r="D180" s="278">
        <v>217.25</v>
      </c>
      <c r="E180" s="278">
        <v>211.15</v>
      </c>
      <c r="F180" s="278">
        <v>201.1</v>
      </c>
      <c r="G180" s="278">
        <v>195</v>
      </c>
      <c r="H180" s="278">
        <v>227.3</v>
      </c>
      <c r="I180" s="278">
        <v>233.40000000000003</v>
      </c>
      <c r="J180" s="278">
        <v>243.45000000000002</v>
      </c>
      <c r="K180" s="276">
        <v>223.35</v>
      </c>
      <c r="L180" s="276">
        <v>207.2</v>
      </c>
      <c r="M180" s="276">
        <v>233.05087</v>
      </c>
    </row>
    <row r="181" spans="1:13">
      <c r="A181" s="300">
        <v>172</v>
      </c>
      <c r="B181" s="276" t="s">
        <v>169</v>
      </c>
      <c r="C181" s="276">
        <v>131.94999999999999</v>
      </c>
      <c r="D181" s="278">
        <v>131.53333333333333</v>
      </c>
      <c r="E181" s="278">
        <v>129.41666666666666</v>
      </c>
      <c r="F181" s="278">
        <v>126.88333333333333</v>
      </c>
      <c r="G181" s="278">
        <v>124.76666666666665</v>
      </c>
      <c r="H181" s="278">
        <v>134.06666666666666</v>
      </c>
      <c r="I181" s="278">
        <v>136.18333333333334</v>
      </c>
      <c r="J181" s="278">
        <v>138.71666666666667</v>
      </c>
      <c r="K181" s="276">
        <v>133.65</v>
      </c>
      <c r="L181" s="276">
        <v>129</v>
      </c>
      <c r="M181" s="276">
        <v>42.553739999999998</v>
      </c>
    </row>
    <row r="182" spans="1:13">
      <c r="A182" s="300">
        <v>173</v>
      </c>
      <c r="B182" s="276" t="s">
        <v>170</v>
      </c>
      <c r="C182" s="276">
        <v>1943.85</v>
      </c>
      <c r="D182" s="278">
        <v>1938.6500000000003</v>
      </c>
      <c r="E182" s="278">
        <v>1925.8500000000006</v>
      </c>
      <c r="F182" s="278">
        <v>1907.8500000000004</v>
      </c>
      <c r="G182" s="278">
        <v>1895.0500000000006</v>
      </c>
      <c r="H182" s="278">
        <v>1956.6500000000005</v>
      </c>
      <c r="I182" s="278">
        <v>1969.4500000000003</v>
      </c>
      <c r="J182" s="278">
        <v>1987.4500000000005</v>
      </c>
      <c r="K182" s="276">
        <v>1951.45</v>
      </c>
      <c r="L182" s="276">
        <v>1920.65</v>
      </c>
      <c r="M182" s="276">
        <v>89.998980000000003</v>
      </c>
    </row>
    <row r="183" spans="1:13">
      <c r="A183" s="300">
        <v>174</v>
      </c>
      <c r="B183" s="276" t="s">
        <v>171</v>
      </c>
      <c r="C183" s="276">
        <v>59.05</v>
      </c>
      <c r="D183" s="278">
        <v>58.449999999999996</v>
      </c>
      <c r="E183" s="278">
        <v>57.099999999999994</v>
      </c>
      <c r="F183" s="278">
        <v>55.15</v>
      </c>
      <c r="G183" s="278">
        <v>53.8</v>
      </c>
      <c r="H183" s="278">
        <v>60.399999999999991</v>
      </c>
      <c r="I183" s="278">
        <v>61.75</v>
      </c>
      <c r="J183" s="278">
        <v>63.699999999999989</v>
      </c>
      <c r="K183" s="276">
        <v>59.8</v>
      </c>
      <c r="L183" s="276">
        <v>56.5</v>
      </c>
      <c r="M183" s="276">
        <v>317.76121000000001</v>
      </c>
    </row>
    <row r="184" spans="1:13">
      <c r="A184" s="300">
        <v>175</v>
      </c>
      <c r="B184" s="276" t="s">
        <v>3523</v>
      </c>
      <c r="C184" s="276">
        <v>829.4</v>
      </c>
      <c r="D184" s="278">
        <v>829.9666666666667</v>
      </c>
      <c r="E184" s="278">
        <v>819.43333333333339</v>
      </c>
      <c r="F184" s="278">
        <v>809.4666666666667</v>
      </c>
      <c r="G184" s="278">
        <v>798.93333333333339</v>
      </c>
      <c r="H184" s="278">
        <v>839.93333333333339</v>
      </c>
      <c r="I184" s="278">
        <v>850.4666666666667</v>
      </c>
      <c r="J184" s="278">
        <v>860.43333333333339</v>
      </c>
      <c r="K184" s="276">
        <v>840.5</v>
      </c>
      <c r="L184" s="276">
        <v>820</v>
      </c>
      <c r="M184" s="276">
        <v>9.5148499999999991</v>
      </c>
    </row>
    <row r="185" spans="1:13">
      <c r="A185" s="300">
        <v>176</v>
      </c>
      <c r="B185" s="276" t="s">
        <v>280</v>
      </c>
      <c r="C185" s="276">
        <v>854.95</v>
      </c>
      <c r="D185" s="278">
        <v>853.86666666666667</v>
      </c>
      <c r="E185" s="278">
        <v>848.73333333333335</v>
      </c>
      <c r="F185" s="278">
        <v>842.51666666666665</v>
      </c>
      <c r="G185" s="278">
        <v>837.38333333333333</v>
      </c>
      <c r="H185" s="278">
        <v>860.08333333333337</v>
      </c>
      <c r="I185" s="278">
        <v>865.21666666666681</v>
      </c>
      <c r="J185" s="278">
        <v>871.43333333333339</v>
      </c>
      <c r="K185" s="276">
        <v>859</v>
      </c>
      <c r="L185" s="276">
        <v>847.65</v>
      </c>
      <c r="M185" s="276">
        <v>15.35665</v>
      </c>
    </row>
    <row r="186" spans="1:13">
      <c r="A186" s="300">
        <v>177</v>
      </c>
      <c r="B186" s="276" t="s">
        <v>172</v>
      </c>
      <c r="C186" s="276">
        <v>263</v>
      </c>
      <c r="D186" s="278">
        <v>260.83333333333331</v>
      </c>
      <c r="E186" s="278">
        <v>257.76666666666665</v>
      </c>
      <c r="F186" s="278">
        <v>252.53333333333333</v>
      </c>
      <c r="G186" s="278">
        <v>249.46666666666667</v>
      </c>
      <c r="H186" s="278">
        <v>266.06666666666661</v>
      </c>
      <c r="I186" s="278">
        <v>269.13333333333333</v>
      </c>
      <c r="J186" s="278">
        <v>274.36666666666662</v>
      </c>
      <c r="K186" s="276">
        <v>263.89999999999998</v>
      </c>
      <c r="L186" s="276">
        <v>255.6</v>
      </c>
      <c r="M186" s="276">
        <v>290.56403999999998</v>
      </c>
    </row>
    <row r="187" spans="1:13">
      <c r="A187" s="300">
        <v>178</v>
      </c>
      <c r="B187" s="276" t="s">
        <v>173</v>
      </c>
      <c r="C187" s="276">
        <v>23894.400000000001</v>
      </c>
      <c r="D187" s="278">
        <v>23988.433333333334</v>
      </c>
      <c r="E187" s="278">
        <v>23736.866666666669</v>
      </c>
      <c r="F187" s="278">
        <v>23579.333333333336</v>
      </c>
      <c r="G187" s="278">
        <v>23327.76666666667</v>
      </c>
      <c r="H187" s="278">
        <v>24145.966666666667</v>
      </c>
      <c r="I187" s="278">
        <v>24397.533333333333</v>
      </c>
      <c r="J187" s="278">
        <v>24555.066666666666</v>
      </c>
      <c r="K187" s="276">
        <v>24240</v>
      </c>
      <c r="L187" s="276">
        <v>23830.9</v>
      </c>
      <c r="M187" s="276">
        <v>0.30686999999999998</v>
      </c>
    </row>
    <row r="188" spans="1:13">
      <c r="A188" s="300">
        <v>179</v>
      </c>
      <c r="B188" s="276" t="s">
        <v>174</v>
      </c>
      <c r="C188" s="276">
        <v>1548.6</v>
      </c>
      <c r="D188" s="278">
        <v>1533.8</v>
      </c>
      <c r="E188" s="278">
        <v>1513.8</v>
      </c>
      <c r="F188" s="278">
        <v>1479</v>
      </c>
      <c r="G188" s="278">
        <v>1459</v>
      </c>
      <c r="H188" s="278">
        <v>1568.6</v>
      </c>
      <c r="I188" s="278">
        <v>1588.6</v>
      </c>
      <c r="J188" s="278">
        <v>1623.3999999999999</v>
      </c>
      <c r="K188" s="276">
        <v>1553.8</v>
      </c>
      <c r="L188" s="276">
        <v>1499</v>
      </c>
      <c r="M188" s="276">
        <v>3.8134299999999999</v>
      </c>
    </row>
    <row r="189" spans="1:13">
      <c r="A189" s="300">
        <v>180</v>
      </c>
      <c r="B189" s="276" t="s">
        <v>175</v>
      </c>
      <c r="C189" s="276">
        <v>5532.2</v>
      </c>
      <c r="D189" s="278">
        <v>5483.7333333333336</v>
      </c>
      <c r="E189" s="278">
        <v>5400.4666666666672</v>
      </c>
      <c r="F189" s="278">
        <v>5268.7333333333336</v>
      </c>
      <c r="G189" s="278">
        <v>5185.4666666666672</v>
      </c>
      <c r="H189" s="278">
        <v>5615.4666666666672</v>
      </c>
      <c r="I189" s="278">
        <v>5698.7333333333336</v>
      </c>
      <c r="J189" s="278">
        <v>5830.4666666666672</v>
      </c>
      <c r="K189" s="276">
        <v>5567</v>
      </c>
      <c r="L189" s="276">
        <v>5352</v>
      </c>
      <c r="M189" s="276">
        <v>1.09941</v>
      </c>
    </row>
    <row r="190" spans="1:13">
      <c r="A190" s="300">
        <v>181</v>
      </c>
      <c r="B190" s="276" t="s">
        <v>176</v>
      </c>
      <c r="C190" s="276">
        <v>961.65</v>
      </c>
      <c r="D190" s="278">
        <v>952.85</v>
      </c>
      <c r="E190" s="278">
        <v>935.80000000000007</v>
      </c>
      <c r="F190" s="278">
        <v>909.95</v>
      </c>
      <c r="G190" s="278">
        <v>892.90000000000009</v>
      </c>
      <c r="H190" s="278">
        <v>978.7</v>
      </c>
      <c r="I190" s="278">
        <v>995.75</v>
      </c>
      <c r="J190" s="278">
        <v>1021.6</v>
      </c>
      <c r="K190" s="276">
        <v>969.9</v>
      </c>
      <c r="L190" s="276">
        <v>927</v>
      </c>
      <c r="M190" s="276">
        <v>44.266719999999999</v>
      </c>
    </row>
    <row r="191" spans="1:13">
      <c r="A191" s="300">
        <v>182</v>
      </c>
      <c r="B191" s="276" t="s">
        <v>178</v>
      </c>
      <c r="C191" s="276">
        <v>574.6</v>
      </c>
      <c r="D191" s="278">
        <v>572.41666666666663</v>
      </c>
      <c r="E191" s="278">
        <v>568.2833333333333</v>
      </c>
      <c r="F191" s="278">
        <v>561.9666666666667</v>
      </c>
      <c r="G191" s="278">
        <v>557.83333333333337</v>
      </c>
      <c r="H191" s="278">
        <v>578.73333333333323</v>
      </c>
      <c r="I191" s="278">
        <v>582.86666666666667</v>
      </c>
      <c r="J191" s="278">
        <v>589.18333333333317</v>
      </c>
      <c r="K191" s="276">
        <v>576.54999999999995</v>
      </c>
      <c r="L191" s="276">
        <v>566.1</v>
      </c>
      <c r="M191" s="276">
        <v>49.587829999999997</v>
      </c>
    </row>
    <row r="192" spans="1:13">
      <c r="A192" s="300">
        <v>183</v>
      </c>
      <c r="B192" s="276" t="s">
        <v>179</v>
      </c>
      <c r="C192" s="276">
        <v>488.1</v>
      </c>
      <c r="D192" s="278">
        <v>483.09999999999997</v>
      </c>
      <c r="E192" s="278">
        <v>476.19999999999993</v>
      </c>
      <c r="F192" s="278">
        <v>464.29999999999995</v>
      </c>
      <c r="G192" s="278">
        <v>457.39999999999992</v>
      </c>
      <c r="H192" s="278">
        <v>494.99999999999994</v>
      </c>
      <c r="I192" s="278">
        <v>501.89999999999992</v>
      </c>
      <c r="J192" s="278">
        <v>513.79999999999995</v>
      </c>
      <c r="K192" s="276">
        <v>490</v>
      </c>
      <c r="L192" s="276">
        <v>471.2</v>
      </c>
      <c r="M192" s="276">
        <v>21.123570000000001</v>
      </c>
    </row>
    <row r="193" spans="1:13">
      <c r="A193" s="300">
        <v>184</v>
      </c>
      <c r="B193" s="276" t="s">
        <v>282</v>
      </c>
      <c r="C193" s="276">
        <v>615.29999999999995</v>
      </c>
      <c r="D193" s="278">
        <v>612.65</v>
      </c>
      <c r="E193" s="278">
        <v>601.5</v>
      </c>
      <c r="F193" s="278">
        <v>587.70000000000005</v>
      </c>
      <c r="G193" s="278">
        <v>576.55000000000007</v>
      </c>
      <c r="H193" s="278">
        <v>626.44999999999993</v>
      </c>
      <c r="I193" s="278">
        <v>637.5999999999998</v>
      </c>
      <c r="J193" s="278">
        <v>651.39999999999986</v>
      </c>
      <c r="K193" s="276">
        <v>623.79999999999995</v>
      </c>
      <c r="L193" s="276">
        <v>598.85</v>
      </c>
      <c r="M193" s="276">
        <v>5.2785399999999996</v>
      </c>
    </row>
    <row r="194" spans="1:13">
      <c r="A194" s="300">
        <v>185</v>
      </c>
      <c r="B194" s="276" t="s">
        <v>3464</v>
      </c>
      <c r="C194" s="276">
        <v>605.29999999999995</v>
      </c>
      <c r="D194" s="278">
        <v>595.06666666666672</v>
      </c>
      <c r="E194" s="278">
        <v>583.28333333333342</v>
      </c>
      <c r="F194" s="278">
        <v>561.26666666666665</v>
      </c>
      <c r="G194" s="278">
        <v>549.48333333333335</v>
      </c>
      <c r="H194" s="278">
        <v>617.08333333333348</v>
      </c>
      <c r="I194" s="278">
        <v>628.86666666666679</v>
      </c>
      <c r="J194" s="278">
        <v>650.88333333333355</v>
      </c>
      <c r="K194" s="276">
        <v>606.85</v>
      </c>
      <c r="L194" s="276">
        <v>573.04999999999995</v>
      </c>
      <c r="M194" s="276">
        <v>75.826539999999994</v>
      </c>
    </row>
    <row r="195" spans="1:13">
      <c r="A195" s="300">
        <v>186</v>
      </c>
      <c r="B195" s="276" t="s">
        <v>183</v>
      </c>
      <c r="C195" s="276">
        <v>169.2</v>
      </c>
      <c r="D195" s="278">
        <v>167.43333333333331</v>
      </c>
      <c r="E195" s="278">
        <v>165.16666666666663</v>
      </c>
      <c r="F195" s="278">
        <v>161.13333333333333</v>
      </c>
      <c r="G195" s="278">
        <v>158.86666666666665</v>
      </c>
      <c r="H195" s="278">
        <v>171.46666666666661</v>
      </c>
      <c r="I195" s="278">
        <v>173.73333333333332</v>
      </c>
      <c r="J195" s="278">
        <v>177.76666666666659</v>
      </c>
      <c r="K195" s="276">
        <v>169.7</v>
      </c>
      <c r="L195" s="276">
        <v>163.4</v>
      </c>
      <c r="M195" s="276">
        <v>569.30070999999998</v>
      </c>
    </row>
    <row r="196" spans="1:13">
      <c r="A196" s="300">
        <v>187</v>
      </c>
      <c r="B196" s="276" t="s">
        <v>185</v>
      </c>
      <c r="C196" s="276">
        <v>74.150000000000006</v>
      </c>
      <c r="D196" s="278">
        <v>73.366666666666674</v>
      </c>
      <c r="E196" s="278">
        <v>72.283333333333346</v>
      </c>
      <c r="F196" s="278">
        <v>70.416666666666671</v>
      </c>
      <c r="G196" s="278">
        <v>69.333333333333343</v>
      </c>
      <c r="H196" s="278">
        <v>75.233333333333348</v>
      </c>
      <c r="I196" s="278">
        <v>76.316666666666663</v>
      </c>
      <c r="J196" s="278">
        <v>78.183333333333351</v>
      </c>
      <c r="K196" s="276">
        <v>74.45</v>
      </c>
      <c r="L196" s="276">
        <v>71.5</v>
      </c>
      <c r="M196" s="276">
        <v>306.89573000000001</v>
      </c>
    </row>
    <row r="197" spans="1:13">
      <c r="A197" s="300">
        <v>188</v>
      </c>
      <c r="B197" s="267" t="s">
        <v>186</v>
      </c>
      <c r="C197" s="267">
        <v>621.4</v>
      </c>
      <c r="D197" s="307">
        <v>613.96666666666658</v>
      </c>
      <c r="E197" s="307">
        <v>603.73333333333312</v>
      </c>
      <c r="F197" s="307">
        <v>586.06666666666649</v>
      </c>
      <c r="G197" s="307">
        <v>575.83333333333303</v>
      </c>
      <c r="H197" s="307">
        <v>631.63333333333321</v>
      </c>
      <c r="I197" s="307">
        <v>641.86666666666656</v>
      </c>
      <c r="J197" s="307">
        <v>659.5333333333333</v>
      </c>
      <c r="K197" s="267">
        <v>624.20000000000005</v>
      </c>
      <c r="L197" s="267">
        <v>596.29999999999995</v>
      </c>
      <c r="M197" s="267">
        <v>122.38343</v>
      </c>
    </row>
    <row r="198" spans="1:13">
      <c r="A198" s="300">
        <v>189</v>
      </c>
      <c r="B198" s="267" t="s">
        <v>187</v>
      </c>
      <c r="C198" s="267">
        <v>2908.75</v>
      </c>
      <c r="D198" s="307">
        <v>2897.7333333333336</v>
      </c>
      <c r="E198" s="307">
        <v>2876.4666666666672</v>
      </c>
      <c r="F198" s="307">
        <v>2844.1833333333334</v>
      </c>
      <c r="G198" s="307">
        <v>2822.916666666667</v>
      </c>
      <c r="H198" s="307">
        <v>2930.0166666666673</v>
      </c>
      <c r="I198" s="307">
        <v>2951.2833333333338</v>
      </c>
      <c r="J198" s="307">
        <v>2983.5666666666675</v>
      </c>
      <c r="K198" s="267">
        <v>2919</v>
      </c>
      <c r="L198" s="267">
        <v>2865.45</v>
      </c>
      <c r="M198" s="267">
        <v>27.909880000000001</v>
      </c>
    </row>
    <row r="199" spans="1:13">
      <c r="A199" s="300">
        <v>190</v>
      </c>
      <c r="B199" s="267" t="s">
        <v>188</v>
      </c>
      <c r="C199" s="267">
        <v>948.15</v>
      </c>
      <c r="D199" s="307">
        <v>949.63333333333333</v>
      </c>
      <c r="E199" s="307">
        <v>939.51666666666665</v>
      </c>
      <c r="F199" s="307">
        <v>930.88333333333333</v>
      </c>
      <c r="G199" s="307">
        <v>920.76666666666665</v>
      </c>
      <c r="H199" s="307">
        <v>958.26666666666665</v>
      </c>
      <c r="I199" s="307">
        <v>968.38333333333321</v>
      </c>
      <c r="J199" s="307">
        <v>977.01666666666665</v>
      </c>
      <c r="K199" s="267">
        <v>959.75</v>
      </c>
      <c r="L199" s="267">
        <v>941</v>
      </c>
      <c r="M199" s="267">
        <v>54.566809999999997</v>
      </c>
    </row>
    <row r="200" spans="1:13">
      <c r="A200" s="300">
        <v>191</v>
      </c>
      <c r="B200" s="267" t="s">
        <v>189</v>
      </c>
      <c r="C200" s="267">
        <v>1490.85</v>
      </c>
      <c r="D200" s="307">
        <v>1496.2333333333333</v>
      </c>
      <c r="E200" s="307">
        <v>1472.6666666666667</v>
      </c>
      <c r="F200" s="307">
        <v>1454.4833333333333</v>
      </c>
      <c r="G200" s="307">
        <v>1430.9166666666667</v>
      </c>
      <c r="H200" s="307">
        <v>1514.4166666666667</v>
      </c>
      <c r="I200" s="307">
        <v>1537.9833333333333</v>
      </c>
      <c r="J200" s="307">
        <v>1556.1666666666667</v>
      </c>
      <c r="K200" s="267">
        <v>1519.8</v>
      </c>
      <c r="L200" s="267">
        <v>1478.05</v>
      </c>
      <c r="M200" s="267">
        <v>28.477419999999999</v>
      </c>
    </row>
    <row r="201" spans="1:13">
      <c r="A201" s="300">
        <v>192</v>
      </c>
      <c r="B201" s="267" t="s">
        <v>190</v>
      </c>
      <c r="C201" s="267">
        <v>2799.65</v>
      </c>
      <c r="D201" s="307">
        <v>2779.8833333333332</v>
      </c>
      <c r="E201" s="307">
        <v>2754.7666666666664</v>
      </c>
      <c r="F201" s="307">
        <v>2709.8833333333332</v>
      </c>
      <c r="G201" s="307">
        <v>2684.7666666666664</v>
      </c>
      <c r="H201" s="307">
        <v>2824.7666666666664</v>
      </c>
      <c r="I201" s="307">
        <v>2849.8833333333332</v>
      </c>
      <c r="J201" s="307">
        <v>2894.7666666666664</v>
      </c>
      <c r="K201" s="267">
        <v>2805</v>
      </c>
      <c r="L201" s="267">
        <v>2735</v>
      </c>
      <c r="M201" s="267">
        <v>2.5314899999999998</v>
      </c>
    </row>
    <row r="202" spans="1:13">
      <c r="A202" s="300">
        <v>193</v>
      </c>
      <c r="B202" s="267" t="s">
        <v>191</v>
      </c>
      <c r="C202" s="267">
        <v>325.60000000000002</v>
      </c>
      <c r="D202" s="307">
        <v>321.90000000000003</v>
      </c>
      <c r="E202" s="307">
        <v>316.80000000000007</v>
      </c>
      <c r="F202" s="307">
        <v>308.00000000000006</v>
      </c>
      <c r="G202" s="307">
        <v>302.90000000000009</v>
      </c>
      <c r="H202" s="307">
        <v>330.70000000000005</v>
      </c>
      <c r="I202" s="307">
        <v>335.80000000000007</v>
      </c>
      <c r="J202" s="307">
        <v>344.6</v>
      </c>
      <c r="K202" s="267">
        <v>327</v>
      </c>
      <c r="L202" s="267">
        <v>313.10000000000002</v>
      </c>
      <c r="M202" s="267">
        <v>10.1287</v>
      </c>
    </row>
    <row r="203" spans="1:13">
      <c r="A203" s="300">
        <v>194</v>
      </c>
      <c r="B203" s="267" t="s">
        <v>550</v>
      </c>
      <c r="C203" s="267">
        <v>680.7</v>
      </c>
      <c r="D203" s="307">
        <v>684.23333333333323</v>
      </c>
      <c r="E203" s="307">
        <v>674.46666666666647</v>
      </c>
      <c r="F203" s="307">
        <v>668.23333333333323</v>
      </c>
      <c r="G203" s="307">
        <v>658.46666666666647</v>
      </c>
      <c r="H203" s="307">
        <v>690.46666666666647</v>
      </c>
      <c r="I203" s="307">
        <v>700.23333333333312</v>
      </c>
      <c r="J203" s="307">
        <v>706.46666666666647</v>
      </c>
      <c r="K203" s="267">
        <v>694</v>
      </c>
      <c r="L203" s="267">
        <v>678</v>
      </c>
      <c r="M203" s="267">
        <v>5.1264900000000004</v>
      </c>
    </row>
    <row r="204" spans="1:13">
      <c r="A204" s="300">
        <v>195</v>
      </c>
      <c r="B204" s="267" t="s">
        <v>192</v>
      </c>
      <c r="C204" s="267">
        <v>483.5</v>
      </c>
      <c r="D204" s="307">
        <v>476.59999999999997</v>
      </c>
      <c r="E204" s="307">
        <v>466.89999999999992</v>
      </c>
      <c r="F204" s="307">
        <v>450.29999999999995</v>
      </c>
      <c r="G204" s="307">
        <v>440.59999999999991</v>
      </c>
      <c r="H204" s="307">
        <v>493.19999999999993</v>
      </c>
      <c r="I204" s="307">
        <v>502.9</v>
      </c>
      <c r="J204" s="307">
        <v>519.5</v>
      </c>
      <c r="K204" s="267">
        <v>486.3</v>
      </c>
      <c r="L204" s="267">
        <v>460</v>
      </c>
      <c r="M204" s="267">
        <v>18.17407</v>
      </c>
    </row>
    <row r="205" spans="1:13">
      <c r="A205" s="300">
        <v>196</v>
      </c>
      <c r="B205" s="267" t="s">
        <v>193</v>
      </c>
      <c r="C205" s="267">
        <v>1131.3499999999999</v>
      </c>
      <c r="D205" s="307">
        <v>1123.1000000000001</v>
      </c>
      <c r="E205" s="307">
        <v>1101.2000000000003</v>
      </c>
      <c r="F205" s="307">
        <v>1071.0500000000002</v>
      </c>
      <c r="G205" s="307">
        <v>1049.1500000000003</v>
      </c>
      <c r="H205" s="307">
        <v>1153.2500000000002</v>
      </c>
      <c r="I205" s="307">
        <v>1175.1500000000003</v>
      </c>
      <c r="J205" s="307">
        <v>1205.3000000000002</v>
      </c>
      <c r="K205" s="267">
        <v>1145</v>
      </c>
      <c r="L205" s="267">
        <v>1092.95</v>
      </c>
      <c r="M205" s="267">
        <v>5.8313600000000001</v>
      </c>
    </row>
    <row r="206" spans="1:13">
      <c r="A206" s="300">
        <v>197</v>
      </c>
      <c r="B206" s="267" t="s">
        <v>195</v>
      </c>
      <c r="C206" s="267">
        <v>5033.95</v>
      </c>
      <c r="D206" s="307">
        <v>5029.7333333333336</v>
      </c>
      <c r="E206" s="307">
        <v>4984.4666666666672</v>
      </c>
      <c r="F206" s="307">
        <v>4934.9833333333336</v>
      </c>
      <c r="G206" s="307">
        <v>4889.7166666666672</v>
      </c>
      <c r="H206" s="307">
        <v>5079.2166666666672</v>
      </c>
      <c r="I206" s="307">
        <v>5124.4833333333336</v>
      </c>
      <c r="J206" s="307">
        <v>5173.9666666666672</v>
      </c>
      <c r="K206" s="267">
        <v>5075</v>
      </c>
      <c r="L206" s="267">
        <v>4980.25</v>
      </c>
      <c r="M206" s="267">
        <v>4.49498</v>
      </c>
    </row>
    <row r="207" spans="1:13">
      <c r="A207" s="300">
        <v>198</v>
      </c>
      <c r="B207" s="267" t="s">
        <v>196</v>
      </c>
      <c r="C207" s="267">
        <v>29.65</v>
      </c>
      <c r="D207" s="307">
        <v>29.433333333333337</v>
      </c>
      <c r="E207" s="307">
        <v>29.066666666666674</v>
      </c>
      <c r="F207" s="307">
        <v>28.483333333333338</v>
      </c>
      <c r="G207" s="307">
        <v>28.116666666666674</v>
      </c>
      <c r="H207" s="307">
        <v>30.016666666666673</v>
      </c>
      <c r="I207" s="307">
        <v>30.383333333333333</v>
      </c>
      <c r="J207" s="307">
        <v>30.966666666666672</v>
      </c>
      <c r="K207" s="267">
        <v>29.8</v>
      </c>
      <c r="L207" s="267">
        <v>28.85</v>
      </c>
      <c r="M207" s="267">
        <v>57.724739999999997</v>
      </c>
    </row>
    <row r="208" spans="1:13">
      <c r="A208" s="300">
        <v>199</v>
      </c>
      <c r="B208" s="267" t="s">
        <v>197</v>
      </c>
      <c r="C208" s="267">
        <v>451.95</v>
      </c>
      <c r="D208" s="307">
        <v>447.65000000000003</v>
      </c>
      <c r="E208" s="307">
        <v>442.60000000000008</v>
      </c>
      <c r="F208" s="307">
        <v>433.25000000000006</v>
      </c>
      <c r="G208" s="307">
        <v>428.2000000000001</v>
      </c>
      <c r="H208" s="307">
        <v>457.00000000000006</v>
      </c>
      <c r="I208" s="307">
        <v>462.05</v>
      </c>
      <c r="J208" s="307">
        <v>471.40000000000003</v>
      </c>
      <c r="K208" s="267">
        <v>452.7</v>
      </c>
      <c r="L208" s="267">
        <v>438.3</v>
      </c>
      <c r="M208" s="267">
        <v>34.88991</v>
      </c>
    </row>
    <row r="209" spans="1:13">
      <c r="A209" s="300">
        <v>200</v>
      </c>
      <c r="B209" s="267" t="s">
        <v>563</v>
      </c>
      <c r="C209" s="267">
        <v>905.1</v>
      </c>
      <c r="D209" s="307">
        <v>910.0333333333333</v>
      </c>
      <c r="E209" s="307">
        <v>875.16666666666663</v>
      </c>
      <c r="F209" s="307">
        <v>845.23333333333335</v>
      </c>
      <c r="G209" s="307">
        <v>810.36666666666667</v>
      </c>
      <c r="H209" s="307">
        <v>939.96666666666658</v>
      </c>
      <c r="I209" s="307">
        <v>974.83333333333337</v>
      </c>
      <c r="J209" s="307">
        <v>1004.7666666666665</v>
      </c>
      <c r="K209" s="267">
        <v>944.9</v>
      </c>
      <c r="L209" s="267">
        <v>880.1</v>
      </c>
      <c r="M209" s="267">
        <v>2.4021699999999999</v>
      </c>
    </row>
    <row r="210" spans="1:13">
      <c r="A210" s="300">
        <v>201</v>
      </c>
      <c r="B210" s="267" t="s">
        <v>284</v>
      </c>
      <c r="C210" s="267">
        <v>188</v>
      </c>
      <c r="D210" s="307">
        <v>187.61666666666667</v>
      </c>
      <c r="E210" s="307">
        <v>185.88333333333335</v>
      </c>
      <c r="F210" s="307">
        <v>183.76666666666668</v>
      </c>
      <c r="G210" s="307">
        <v>182.03333333333336</v>
      </c>
      <c r="H210" s="307">
        <v>189.73333333333335</v>
      </c>
      <c r="I210" s="307">
        <v>191.4666666666667</v>
      </c>
      <c r="J210" s="307">
        <v>193.58333333333334</v>
      </c>
      <c r="K210" s="267">
        <v>189.35</v>
      </c>
      <c r="L210" s="267">
        <v>185.5</v>
      </c>
      <c r="M210" s="267">
        <v>3.2936200000000002</v>
      </c>
    </row>
    <row r="211" spans="1:13">
      <c r="A211" s="300">
        <v>202</v>
      </c>
      <c r="B211" s="267" t="s">
        <v>199</v>
      </c>
      <c r="C211" s="267">
        <v>821.3</v>
      </c>
      <c r="D211" s="307">
        <v>813.0333333333333</v>
      </c>
      <c r="E211" s="307">
        <v>802.06666666666661</v>
      </c>
      <c r="F211" s="307">
        <v>782.83333333333326</v>
      </c>
      <c r="G211" s="307">
        <v>771.86666666666656</v>
      </c>
      <c r="H211" s="307">
        <v>832.26666666666665</v>
      </c>
      <c r="I211" s="307">
        <v>843.23333333333335</v>
      </c>
      <c r="J211" s="307">
        <v>862.4666666666667</v>
      </c>
      <c r="K211" s="267">
        <v>824</v>
      </c>
      <c r="L211" s="267">
        <v>793.8</v>
      </c>
      <c r="M211" s="267">
        <v>13.49719</v>
      </c>
    </row>
    <row r="212" spans="1:13">
      <c r="A212" s="300">
        <v>203</v>
      </c>
      <c r="B212" s="267" t="s">
        <v>569</v>
      </c>
      <c r="C212" s="267">
        <v>2262.4</v>
      </c>
      <c r="D212" s="307">
        <v>2236.9666666666667</v>
      </c>
      <c r="E212" s="307">
        <v>2190.4333333333334</v>
      </c>
      <c r="F212" s="307">
        <v>2118.4666666666667</v>
      </c>
      <c r="G212" s="307">
        <v>2071.9333333333334</v>
      </c>
      <c r="H212" s="307">
        <v>2308.9333333333334</v>
      </c>
      <c r="I212" s="307">
        <v>2355.4666666666672</v>
      </c>
      <c r="J212" s="307">
        <v>2427.4333333333334</v>
      </c>
      <c r="K212" s="267">
        <v>2283.5</v>
      </c>
      <c r="L212" s="267">
        <v>2165</v>
      </c>
      <c r="M212" s="267">
        <v>1.02691</v>
      </c>
    </row>
    <row r="213" spans="1:13">
      <c r="A213" s="300">
        <v>204</v>
      </c>
      <c r="B213" s="267" t="s">
        <v>200</v>
      </c>
      <c r="C213" s="267">
        <v>385.55</v>
      </c>
      <c r="D213" s="307">
        <v>381.61666666666673</v>
      </c>
      <c r="E213" s="307">
        <v>375.63333333333344</v>
      </c>
      <c r="F213" s="307">
        <v>365.7166666666667</v>
      </c>
      <c r="G213" s="307">
        <v>359.73333333333341</v>
      </c>
      <c r="H213" s="307">
        <v>391.53333333333347</v>
      </c>
      <c r="I213" s="307">
        <v>397.51666666666671</v>
      </c>
      <c r="J213" s="307">
        <v>407.43333333333351</v>
      </c>
      <c r="K213" s="267">
        <v>387.6</v>
      </c>
      <c r="L213" s="267">
        <v>371.7</v>
      </c>
      <c r="M213" s="267">
        <v>448.74432999999999</v>
      </c>
    </row>
    <row r="214" spans="1:13">
      <c r="A214" s="300">
        <v>205</v>
      </c>
      <c r="B214" s="267" t="s">
        <v>202</v>
      </c>
      <c r="C214" s="267">
        <v>217.1</v>
      </c>
      <c r="D214" s="307">
        <v>215.43333333333331</v>
      </c>
      <c r="E214" s="307">
        <v>212.36666666666662</v>
      </c>
      <c r="F214" s="307">
        <v>207.6333333333333</v>
      </c>
      <c r="G214" s="307">
        <v>204.56666666666661</v>
      </c>
      <c r="H214" s="307">
        <v>220.16666666666663</v>
      </c>
      <c r="I214" s="307">
        <v>223.23333333333329</v>
      </c>
      <c r="J214" s="307">
        <v>227.96666666666664</v>
      </c>
      <c r="K214" s="267">
        <v>218.5</v>
      </c>
      <c r="L214" s="267">
        <v>210.7</v>
      </c>
      <c r="M214" s="267">
        <v>166.45688000000001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63"/>
      <c r="B1" s="663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44189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660" t="s">
        <v>16</v>
      </c>
      <c r="B9" s="661" t="s">
        <v>18</v>
      </c>
      <c r="C9" s="659" t="s">
        <v>19</v>
      </c>
      <c r="D9" s="659" t="s">
        <v>20</v>
      </c>
      <c r="E9" s="659" t="s">
        <v>21</v>
      </c>
      <c r="F9" s="659"/>
      <c r="G9" s="659"/>
      <c r="H9" s="659" t="s">
        <v>22</v>
      </c>
      <c r="I9" s="659"/>
      <c r="J9" s="659"/>
      <c r="K9" s="273"/>
      <c r="L9" s="280"/>
      <c r="M9" s="281"/>
    </row>
    <row r="10" spans="1:15" ht="42.75" customHeight="1">
      <c r="A10" s="655"/>
      <c r="B10" s="657"/>
      <c r="C10" s="662" t="s">
        <v>23</v>
      </c>
      <c r="D10" s="662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21077.15</v>
      </c>
      <c r="D11" s="278">
        <v>21164.133333333335</v>
      </c>
      <c r="E11" s="278">
        <v>20918.26666666667</v>
      </c>
      <c r="F11" s="278">
        <v>20759.383333333335</v>
      </c>
      <c r="G11" s="278">
        <v>20513.51666666667</v>
      </c>
      <c r="H11" s="278">
        <v>21323.01666666667</v>
      </c>
      <c r="I11" s="278">
        <v>21568.883333333331</v>
      </c>
      <c r="J11" s="278">
        <v>21727.76666666667</v>
      </c>
      <c r="K11" s="276">
        <v>21410</v>
      </c>
      <c r="L11" s="276">
        <v>21005.25</v>
      </c>
      <c r="M11" s="276">
        <v>2.3859999999999999E-2</v>
      </c>
    </row>
    <row r="12" spans="1:15" ht="12" customHeight="1">
      <c r="A12" s="267">
        <v>2</v>
      </c>
      <c r="B12" s="276" t="s">
        <v>802</v>
      </c>
      <c r="C12" s="277">
        <v>1202.5999999999999</v>
      </c>
      <c r="D12" s="278">
        <v>1195.8666666666666</v>
      </c>
      <c r="E12" s="278">
        <v>1181.7333333333331</v>
      </c>
      <c r="F12" s="278">
        <v>1160.8666666666666</v>
      </c>
      <c r="G12" s="278">
        <v>1146.7333333333331</v>
      </c>
      <c r="H12" s="278">
        <v>1216.7333333333331</v>
      </c>
      <c r="I12" s="278">
        <v>1230.8666666666668</v>
      </c>
      <c r="J12" s="278">
        <v>1251.7333333333331</v>
      </c>
      <c r="K12" s="276">
        <v>1210</v>
      </c>
      <c r="L12" s="276">
        <v>1175</v>
      </c>
      <c r="M12" s="276">
        <v>1.9744200000000001</v>
      </c>
    </row>
    <row r="13" spans="1:15" ht="12" customHeight="1">
      <c r="A13" s="267">
        <v>3</v>
      </c>
      <c r="B13" s="276" t="s">
        <v>294</v>
      </c>
      <c r="C13" s="277">
        <v>1693.65</v>
      </c>
      <c r="D13" s="278">
        <v>1695.4000000000003</v>
      </c>
      <c r="E13" s="278">
        <v>1650.3500000000006</v>
      </c>
      <c r="F13" s="278">
        <v>1607.0500000000002</v>
      </c>
      <c r="G13" s="278">
        <v>1562.0000000000005</v>
      </c>
      <c r="H13" s="278">
        <v>1738.7000000000007</v>
      </c>
      <c r="I13" s="278">
        <v>1783.7500000000005</v>
      </c>
      <c r="J13" s="278">
        <v>1827.0500000000009</v>
      </c>
      <c r="K13" s="276">
        <v>1740.45</v>
      </c>
      <c r="L13" s="276">
        <v>1652.1</v>
      </c>
      <c r="M13" s="276">
        <v>0.41919000000000001</v>
      </c>
    </row>
    <row r="14" spans="1:15" ht="12" customHeight="1">
      <c r="A14" s="267">
        <v>4</v>
      </c>
      <c r="B14" s="276" t="s">
        <v>3119</v>
      </c>
      <c r="C14" s="277">
        <v>1201</v>
      </c>
      <c r="D14" s="278">
        <v>1209.3666666666666</v>
      </c>
      <c r="E14" s="278">
        <v>1181.8833333333332</v>
      </c>
      <c r="F14" s="278">
        <v>1162.7666666666667</v>
      </c>
      <c r="G14" s="278">
        <v>1135.2833333333333</v>
      </c>
      <c r="H14" s="278">
        <v>1228.4833333333331</v>
      </c>
      <c r="I14" s="278">
        <v>1255.9666666666662</v>
      </c>
      <c r="J14" s="278">
        <v>1275.083333333333</v>
      </c>
      <c r="K14" s="276">
        <v>1236.8499999999999</v>
      </c>
      <c r="L14" s="276">
        <v>1190.25</v>
      </c>
      <c r="M14" s="276">
        <v>1.7127300000000001</v>
      </c>
    </row>
    <row r="15" spans="1:15" ht="12" customHeight="1">
      <c r="A15" s="267">
        <v>5</v>
      </c>
      <c r="B15" s="276" t="s">
        <v>295</v>
      </c>
      <c r="C15" s="277">
        <v>15777.35</v>
      </c>
      <c r="D15" s="278">
        <v>15734.449999999999</v>
      </c>
      <c r="E15" s="278">
        <v>15568.899999999998</v>
      </c>
      <c r="F15" s="278">
        <v>15360.449999999999</v>
      </c>
      <c r="G15" s="278">
        <v>15194.899999999998</v>
      </c>
      <c r="H15" s="278">
        <v>15942.899999999998</v>
      </c>
      <c r="I15" s="278">
        <v>16108.449999999997</v>
      </c>
      <c r="J15" s="278">
        <v>16316.899999999998</v>
      </c>
      <c r="K15" s="276">
        <v>15900</v>
      </c>
      <c r="L15" s="276">
        <v>15526</v>
      </c>
      <c r="M15" s="276">
        <v>0.1799</v>
      </c>
    </row>
    <row r="16" spans="1:15" ht="12" customHeight="1">
      <c r="A16" s="267">
        <v>6</v>
      </c>
      <c r="B16" s="276" t="s">
        <v>227</v>
      </c>
      <c r="C16" s="277">
        <v>86.45</v>
      </c>
      <c r="D16" s="278">
        <v>84.95</v>
      </c>
      <c r="E16" s="278">
        <v>82.5</v>
      </c>
      <c r="F16" s="278">
        <v>78.55</v>
      </c>
      <c r="G16" s="278">
        <v>76.099999999999994</v>
      </c>
      <c r="H16" s="278">
        <v>88.9</v>
      </c>
      <c r="I16" s="278">
        <v>91.350000000000023</v>
      </c>
      <c r="J16" s="278">
        <v>95.300000000000011</v>
      </c>
      <c r="K16" s="276">
        <v>87.4</v>
      </c>
      <c r="L16" s="276">
        <v>81</v>
      </c>
      <c r="M16" s="276">
        <v>36.428519999999999</v>
      </c>
    </row>
    <row r="17" spans="1:13" ht="12" customHeight="1">
      <c r="A17" s="267">
        <v>7</v>
      </c>
      <c r="B17" s="276" t="s">
        <v>228</v>
      </c>
      <c r="C17" s="277">
        <v>155.69999999999999</v>
      </c>
      <c r="D17" s="278">
        <v>154.48333333333332</v>
      </c>
      <c r="E17" s="278">
        <v>152.16666666666663</v>
      </c>
      <c r="F17" s="278">
        <v>148.6333333333333</v>
      </c>
      <c r="G17" s="278">
        <v>146.31666666666661</v>
      </c>
      <c r="H17" s="278">
        <v>158.01666666666665</v>
      </c>
      <c r="I17" s="278">
        <v>160.33333333333331</v>
      </c>
      <c r="J17" s="278">
        <v>163.86666666666667</v>
      </c>
      <c r="K17" s="276">
        <v>156.80000000000001</v>
      </c>
      <c r="L17" s="276">
        <v>150.94999999999999</v>
      </c>
      <c r="M17" s="276">
        <v>7.0053700000000001</v>
      </c>
    </row>
    <row r="18" spans="1:13" ht="12" customHeight="1">
      <c r="A18" s="267">
        <v>8</v>
      </c>
      <c r="B18" s="276" t="s">
        <v>38</v>
      </c>
      <c r="C18" s="277">
        <v>1578.85</v>
      </c>
      <c r="D18" s="278">
        <v>1567.6166666666668</v>
      </c>
      <c r="E18" s="278">
        <v>1552.2333333333336</v>
      </c>
      <c r="F18" s="278">
        <v>1525.6166666666668</v>
      </c>
      <c r="G18" s="278">
        <v>1510.2333333333336</v>
      </c>
      <c r="H18" s="278">
        <v>1594.2333333333336</v>
      </c>
      <c r="I18" s="278">
        <v>1609.6166666666668</v>
      </c>
      <c r="J18" s="278">
        <v>1636.2333333333336</v>
      </c>
      <c r="K18" s="276">
        <v>1583</v>
      </c>
      <c r="L18" s="276">
        <v>1541</v>
      </c>
      <c r="M18" s="276">
        <v>10.795500000000001</v>
      </c>
    </row>
    <row r="19" spans="1:13" ht="12" customHeight="1">
      <c r="A19" s="267">
        <v>9</v>
      </c>
      <c r="B19" s="276" t="s">
        <v>296</v>
      </c>
      <c r="C19" s="277">
        <v>369.85</v>
      </c>
      <c r="D19" s="278">
        <v>366.93333333333334</v>
      </c>
      <c r="E19" s="278">
        <v>361.91666666666669</v>
      </c>
      <c r="F19" s="278">
        <v>353.98333333333335</v>
      </c>
      <c r="G19" s="278">
        <v>348.9666666666667</v>
      </c>
      <c r="H19" s="278">
        <v>374.86666666666667</v>
      </c>
      <c r="I19" s="278">
        <v>379.88333333333333</v>
      </c>
      <c r="J19" s="278">
        <v>387.81666666666666</v>
      </c>
      <c r="K19" s="276">
        <v>371.95</v>
      </c>
      <c r="L19" s="276">
        <v>359</v>
      </c>
      <c r="M19" s="276">
        <v>25.50675</v>
      </c>
    </row>
    <row r="20" spans="1:13" ht="12" customHeight="1">
      <c r="A20" s="267">
        <v>10</v>
      </c>
      <c r="B20" s="276" t="s">
        <v>297</v>
      </c>
      <c r="C20" s="277">
        <v>1044.95</v>
      </c>
      <c r="D20" s="278">
        <v>1035.6833333333332</v>
      </c>
      <c r="E20" s="278">
        <v>1021.3666666666663</v>
      </c>
      <c r="F20" s="278">
        <v>997.78333333333319</v>
      </c>
      <c r="G20" s="278">
        <v>983.46666666666636</v>
      </c>
      <c r="H20" s="278">
        <v>1059.2666666666664</v>
      </c>
      <c r="I20" s="278">
        <v>1073.5833333333335</v>
      </c>
      <c r="J20" s="278">
        <v>1097.1666666666663</v>
      </c>
      <c r="K20" s="276">
        <v>1050</v>
      </c>
      <c r="L20" s="276">
        <v>1012.1</v>
      </c>
      <c r="M20" s="276">
        <v>6.8486399999999996</v>
      </c>
    </row>
    <row r="21" spans="1:13" ht="12" customHeight="1">
      <c r="A21" s="267">
        <v>11</v>
      </c>
      <c r="B21" s="276" t="s">
        <v>41</v>
      </c>
      <c r="C21" s="277">
        <v>470.75</v>
      </c>
      <c r="D21" s="278">
        <v>469.98333333333335</v>
      </c>
      <c r="E21" s="278">
        <v>463.26666666666671</v>
      </c>
      <c r="F21" s="278">
        <v>455.78333333333336</v>
      </c>
      <c r="G21" s="278">
        <v>449.06666666666672</v>
      </c>
      <c r="H21" s="278">
        <v>477.4666666666667</v>
      </c>
      <c r="I21" s="278">
        <v>484.18333333333339</v>
      </c>
      <c r="J21" s="278">
        <v>491.66666666666669</v>
      </c>
      <c r="K21" s="276">
        <v>476.7</v>
      </c>
      <c r="L21" s="276">
        <v>462.5</v>
      </c>
      <c r="M21" s="276">
        <v>79.435599999999994</v>
      </c>
    </row>
    <row r="22" spans="1:13" ht="12" customHeight="1">
      <c r="A22" s="267">
        <v>12</v>
      </c>
      <c r="B22" s="276" t="s">
        <v>43</v>
      </c>
      <c r="C22" s="277">
        <v>47</v>
      </c>
      <c r="D22" s="278">
        <v>46.383333333333333</v>
      </c>
      <c r="E22" s="278">
        <v>45.766666666666666</v>
      </c>
      <c r="F22" s="278">
        <v>44.533333333333331</v>
      </c>
      <c r="G22" s="278">
        <v>43.916666666666664</v>
      </c>
      <c r="H22" s="278">
        <v>47.616666666666667</v>
      </c>
      <c r="I22" s="278">
        <v>48.233333333333327</v>
      </c>
      <c r="J22" s="278">
        <v>49.466666666666669</v>
      </c>
      <c r="K22" s="276">
        <v>47</v>
      </c>
      <c r="L22" s="276">
        <v>45.15</v>
      </c>
      <c r="M22" s="276">
        <v>113.81766</v>
      </c>
    </row>
    <row r="23" spans="1:13">
      <c r="A23" s="267">
        <v>13</v>
      </c>
      <c r="B23" s="276" t="s">
        <v>298</v>
      </c>
      <c r="C23" s="277">
        <v>427.95</v>
      </c>
      <c r="D23" s="278">
        <v>421.2833333333333</v>
      </c>
      <c r="E23" s="278">
        <v>412.66666666666663</v>
      </c>
      <c r="F23" s="278">
        <v>397.38333333333333</v>
      </c>
      <c r="G23" s="278">
        <v>388.76666666666665</v>
      </c>
      <c r="H23" s="278">
        <v>436.56666666666661</v>
      </c>
      <c r="I23" s="278">
        <v>445.18333333333328</v>
      </c>
      <c r="J23" s="278">
        <v>460.46666666666658</v>
      </c>
      <c r="K23" s="276">
        <v>429.9</v>
      </c>
      <c r="L23" s="276">
        <v>406</v>
      </c>
      <c r="M23" s="276">
        <v>5.3291599999999999</v>
      </c>
    </row>
    <row r="24" spans="1:13">
      <c r="A24" s="267">
        <v>14</v>
      </c>
      <c r="B24" s="276" t="s">
        <v>299</v>
      </c>
      <c r="C24" s="277">
        <v>323.89999999999998</v>
      </c>
      <c r="D24" s="278">
        <v>322.13333333333333</v>
      </c>
      <c r="E24" s="278">
        <v>317.76666666666665</v>
      </c>
      <c r="F24" s="278">
        <v>311.63333333333333</v>
      </c>
      <c r="G24" s="278">
        <v>307.26666666666665</v>
      </c>
      <c r="H24" s="278">
        <v>328.26666666666665</v>
      </c>
      <c r="I24" s="278">
        <v>332.63333333333333</v>
      </c>
      <c r="J24" s="278">
        <v>338.76666666666665</v>
      </c>
      <c r="K24" s="276">
        <v>326.5</v>
      </c>
      <c r="L24" s="276">
        <v>316</v>
      </c>
      <c r="M24" s="276">
        <v>1.92937</v>
      </c>
    </row>
    <row r="25" spans="1:13">
      <c r="A25" s="267">
        <v>15</v>
      </c>
      <c r="B25" s="276" t="s">
        <v>300</v>
      </c>
      <c r="C25" s="277">
        <v>240.7</v>
      </c>
      <c r="D25" s="278">
        <v>239.93333333333331</v>
      </c>
      <c r="E25" s="278">
        <v>235.86666666666662</v>
      </c>
      <c r="F25" s="278">
        <v>231.0333333333333</v>
      </c>
      <c r="G25" s="278">
        <v>226.96666666666661</v>
      </c>
      <c r="H25" s="278">
        <v>244.76666666666662</v>
      </c>
      <c r="I25" s="278">
        <v>248.83333333333329</v>
      </c>
      <c r="J25" s="278">
        <v>253.66666666666663</v>
      </c>
      <c r="K25" s="276">
        <v>244</v>
      </c>
      <c r="L25" s="276">
        <v>235.1</v>
      </c>
      <c r="M25" s="276">
        <v>1.7498199999999999</v>
      </c>
    </row>
    <row r="26" spans="1:13">
      <c r="A26" s="267">
        <v>16</v>
      </c>
      <c r="B26" s="276" t="s">
        <v>832</v>
      </c>
      <c r="C26" s="277">
        <v>3867.1</v>
      </c>
      <c r="D26" s="278">
        <v>3867.3666666666668</v>
      </c>
      <c r="E26" s="278">
        <v>3834.7333333333336</v>
      </c>
      <c r="F26" s="278">
        <v>3802.3666666666668</v>
      </c>
      <c r="G26" s="278">
        <v>3769.7333333333336</v>
      </c>
      <c r="H26" s="278">
        <v>3899.7333333333336</v>
      </c>
      <c r="I26" s="278">
        <v>3932.3666666666668</v>
      </c>
      <c r="J26" s="278">
        <v>3964.7333333333336</v>
      </c>
      <c r="K26" s="276">
        <v>3900</v>
      </c>
      <c r="L26" s="276">
        <v>3835</v>
      </c>
      <c r="M26" s="276">
        <v>0.48901</v>
      </c>
    </row>
    <row r="27" spans="1:13">
      <c r="A27" s="267">
        <v>17</v>
      </c>
      <c r="B27" s="276" t="s">
        <v>292</v>
      </c>
      <c r="C27" s="277">
        <v>1990.8</v>
      </c>
      <c r="D27" s="278">
        <v>1997.2666666666667</v>
      </c>
      <c r="E27" s="278">
        <v>1974.5333333333333</v>
      </c>
      <c r="F27" s="278">
        <v>1958.2666666666667</v>
      </c>
      <c r="G27" s="278">
        <v>1935.5333333333333</v>
      </c>
      <c r="H27" s="278">
        <v>2013.5333333333333</v>
      </c>
      <c r="I27" s="278">
        <v>2036.2666666666664</v>
      </c>
      <c r="J27" s="278">
        <v>2052.5333333333333</v>
      </c>
      <c r="K27" s="276">
        <v>2020</v>
      </c>
      <c r="L27" s="276">
        <v>1981</v>
      </c>
      <c r="M27" s="276">
        <v>9.5659999999999995E-2</v>
      </c>
    </row>
    <row r="28" spans="1:13">
      <c r="A28" s="267">
        <v>18</v>
      </c>
      <c r="B28" s="276" t="s">
        <v>229</v>
      </c>
      <c r="C28" s="277">
        <v>1626.95</v>
      </c>
      <c r="D28" s="278">
        <v>1632.7</v>
      </c>
      <c r="E28" s="278">
        <v>1595.95</v>
      </c>
      <c r="F28" s="278">
        <v>1564.95</v>
      </c>
      <c r="G28" s="278">
        <v>1528.2</v>
      </c>
      <c r="H28" s="278">
        <v>1663.7</v>
      </c>
      <c r="I28" s="278">
        <v>1700.45</v>
      </c>
      <c r="J28" s="278">
        <v>1731.45</v>
      </c>
      <c r="K28" s="276">
        <v>1669.45</v>
      </c>
      <c r="L28" s="276">
        <v>1601.7</v>
      </c>
      <c r="M28" s="276">
        <v>0.63131999999999999</v>
      </c>
    </row>
    <row r="29" spans="1:13">
      <c r="A29" s="267">
        <v>19</v>
      </c>
      <c r="B29" s="276" t="s">
        <v>301</v>
      </c>
      <c r="C29" s="277">
        <v>2211.8000000000002</v>
      </c>
      <c r="D29" s="278">
        <v>2220.7166666666667</v>
      </c>
      <c r="E29" s="278">
        <v>2171.4333333333334</v>
      </c>
      <c r="F29" s="278">
        <v>2131.0666666666666</v>
      </c>
      <c r="G29" s="278">
        <v>2081.7833333333333</v>
      </c>
      <c r="H29" s="278">
        <v>2261.0833333333335</v>
      </c>
      <c r="I29" s="278">
        <v>2310.3666666666672</v>
      </c>
      <c r="J29" s="278">
        <v>2350.7333333333336</v>
      </c>
      <c r="K29" s="276">
        <v>2270</v>
      </c>
      <c r="L29" s="276">
        <v>2180.35</v>
      </c>
      <c r="M29" s="276">
        <v>0.12339</v>
      </c>
    </row>
    <row r="30" spans="1:13">
      <c r="A30" s="267">
        <v>20</v>
      </c>
      <c r="B30" s="276" t="s">
        <v>230</v>
      </c>
      <c r="C30" s="277">
        <v>2871.15</v>
      </c>
      <c r="D30" s="278">
        <v>2860.1833333333329</v>
      </c>
      <c r="E30" s="278">
        <v>2840.3666666666659</v>
      </c>
      <c r="F30" s="278">
        <v>2809.583333333333</v>
      </c>
      <c r="G30" s="278">
        <v>2789.766666666666</v>
      </c>
      <c r="H30" s="278">
        <v>2890.9666666666658</v>
      </c>
      <c r="I30" s="278">
        <v>2910.7833333333324</v>
      </c>
      <c r="J30" s="278">
        <v>2941.5666666666657</v>
      </c>
      <c r="K30" s="276">
        <v>2880</v>
      </c>
      <c r="L30" s="276">
        <v>2829.4</v>
      </c>
      <c r="M30" s="276">
        <v>0.37598999999999999</v>
      </c>
    </row>
    <row r="31" spans="1:13">
      <c r="A31" s="267">
        <v>21</v>
      </c>
      <c r="B31" s="276" t="s">
        <v>870</v>
      </c>
      <c r="C31" s="277">
        <v>3910.25</v>
      </c>
      <c r="D31" s="278">
        <v>3852.8333333333335</v>
      </c>
      <c r="E31" s="278">
        <v>3782.416666666667</v>
      </c>
      <c r="F31" s="278">
        <v>3654.5833333333335</v>
      </c>
      <c r="G31" s="278">
        <v>3584.166666666667</v>
      </c>
      <c r="H31" s="278">
        <v>3980.666666666667</v>
      </c>
      <c r="I31" s="278">
        <v>4051.0833333333339</v>
      </c>
      <c r="J31" s="278">
        <v>4178.916666666667</v>
      </c>
      <c r="K31" s="276">
        <v>3923.25</v>
      </c>
      <c r="L31" s="276">
        <v>3725</v>
      </c>
      <c r="M31" s="276">
        <v>0.49807000000000001</v>
      </c>
    </row>
    <row r="32" spans="1:13">
      <c r="A32" s="267">
        <v>22</v>
      </c>
      <c r="B32" s="276" t="s">
        <v>303</v>
      </c>
      <c r="C32" s="277">
        <v>132.30000000000001</v>
      </c>
      <c r="D32" s="278">
        <v>132.25</v>
      </c>
      <c r="E32" s="278">
        <v>130.65</v>
      </c>
      <c r="F32" s="278">
        <v>129</v>
      </c>
      <c r="G32" s="278">
        <v>127.4</v>
      </c>
      <c r="H32" s="278">
        <v>133.9</v>
      </c>
      <c r="I32" s="278">
        <v>135.50000000000003</v>
      </c>
      <c r="J32" s="278">
        <v>137.15</v>
      </c>
      <c r="K32" s="276">
        <v>133.85</v>
      </c>
      <c r="L32" s="276">
        <v>130.6</v>
      </c>
      <c r="M32" s="276">
        <v>3.9969000000000001</v>
      </c>
    </row>
    <row r="33" spans="1:13">
      <c r="A33" s="267">
        <v>23</v>
      </c>
      <c r="B33" s="276" t="s">
        <v>45</v>
      </c>
      <c r="C33" s="277">
        <v>945.9</v>
      </c>
      <c r="D33" s="278">
        <v>938.80000000000007</v>
      </c>
      <c r="E33" s="278">
        <v>924.20000000000016</v>
      </c>
      <c r="F33" s="278">
        <v>902.50000000000011</v>
      </c>
      <c r="G33" s="278">
        <v>887.9000000000002</v>
      </c>
      <c r="H33" s="278">
        <v>960.50000000000011</v>
      </c>
      <c r="I33" s="278">
        <v>975.1</v>
      </c>
      <c r="J33" s="278">
        <v>996.80000000000007</v>
      </c>
      <c r="K33" s="276">
        <v>953.4</v>
      </c>
      <c r="L33" s="276">
        <v>917.1</v>
      </c>
      <c r="M33" s="276">
        <v>7.3095999999999997</v>
      </c>
    </row>
    <row r="34" spans="1:13">
      <c r="A34" s="267">
        <v>24</v>
      </c>
      <c r="B34" s="276" t="s">
        <v>304</v>
      </c>
      <c r="C34" s="277">
        <v>2309.8000000000002</v>
      </c>
      <c r="D34" s="278">
        <v>2308.2666666666669</v>
      </c>
      <c r="E34" s="278">
        <v>2291.5333333333338</v>
      </c>
      <c r="F34" s="278">
        <v>2273.2666666666669</v>
      </c>
      <c r="G34" s="278">
        <v>2256.5333333333338</v>
      </c>
      <c r="H34" s="278">
        <v>2326.5333333333338</v>
      </c>
      <c r="I34" s="278">
        <v>2343.2666666666664</v>
      </c>
      <c r="J34" s="278">
        <v>2361.5333333333338</v>
      </c>
      <c r="K34" s="276">
        <v>2325</v>
      </c>
      <c r="L34" s="276">
        <v>2290</v>
      </c>
      <c r="M34" s="276">
        <v>0.99145000000000005</v>
      </c>
    </row>
    <row r="35" spans="1:13">
      <c r="A35" s="267">
        <v>25</v>
      </c>
      <c r="B35" s="276" t="s">
        <v>46</v>
      </c>
      <c r="C35" s="277">
        <v>237.2</v>
      </c>
      <c r="D35" s="278">
        <v>235.81666666666669</v>
      </c>
      <c r="E35" s="278">
        <v>232.88333333333338</v>
      </c>
      <c r="F35" s="278">
        <v>228.56666666666669</v>
      </c>
      <c r="G35" s="278">
        <v>225.63333333333338</v>
      </c>
      <c r="H35" s="278">
        <v>240.13333333333338</v>
      </c>
      <c r="I35" s="278">
        <v>243.06666666666672</v>
      </c>
      <c r="J35" s="278">
        <v>247.38333333333338</v>
      </c>
      <c r="K35" s="276">
        <v>238.75</v>
      </c>
      <c r="L35" s="276">
        <v>231.5</v>
      </c>
      <c r="M35" s="276">
        <v>87.505790000000005</v>
      </c>
    </row>
    <row r="36" spans="1:13">
      <c r="A36" s="267">
        <v>26</v>
      </c>
      <c r="B36" s="276" t="s">
        <v>293</v>
      </c>
      <c r="C36" s="277">
        <v>753.2</v>
      </c>
      <c r="D36" s="278">
        <v>752.23333333333323</v>
      </c>
      <c r="E36" s="278">
        <v>744.06666666666649</v>
      </c>
      <c r="F36" s="278">
        <v>734.93333333333328</v>
      </c>
      <c r="G36" s="278">
        <v>726.76666666666654</v>
      </c>
      <c r="H36" s="278">
        <v>761.36666666666645</v>
      </c>
      <c r="I36" s="278">
        <v>769.53333333333319</v>
      </c>
      <c r="J36" s="278">
        <v>778.6666666666664</v>
      </c>
      <c r="K36" s="276">
        <v>760.4</v>
      </c>
      <c r="L36" s="276">
        <v>743.1</v>
      </c>
      <c r="M36" s="276">
        <v>1.90195</v>
      </c>
    </row>
    <row r="37" spans="1:13">
      <c r="A37" s="267">
        <v>27</v>
      </c>
      <c r="B37" s="276" t="s">
        <v>302</v>
      </c>
      <c r="C37" s="277">
        <v>1062.8</v>
      </c>
      <c r="D37" s="278">
        <v>1064.5333333333335</v>
      </c>
      <c r="E37" s="278">
        <v>1049.0666666666671</v>
      </c>
      <c r="F37" s="278">
        <v>1035.3333333333335</v>
      </c>
      <c r="G37" s="278">
        <v>1019.866666666667</v>
      </c>
      <c r="H37" s="278">
        <v>1078.2666666666671</v>
      </c>
      <c r="I37" s="278">
        <v>1093.7333333333338</v>
      </c>
      <c r="J37" s="278">
        <v>1107.4666666666672</v>
      </c>
      <c r="K37" s="276">
        <v>1080</v>
      </c>
      <c r="L37" s="276">
        <v>1050.8</v>
      </c>
      <c r="M37" s="276">
        <v>1.3915999999999999</v>
      </c>
    </row>
    <row r="38" spans="1:13">
      <c r="A38" s="267">
        <v>28</v>
      </c>
      <c r="B38" s="276" t="s">
        <v>47</v>
      </c>
      <c r="C38" s="277">
        <v>2433.8000000000002</v>
      </c>
      <c r="D38" s="278">
        <v>2428.2333333333336</v>
      </c>
      <c r="E38" s="278">
        <v>2395.5666666666671</v>
      </c>
      <c r="F38" s="278">
        <v>2357.3333333333335</v>
      </c>
      <c r="G38" s="278">
        <v>2324.666666666667</v>
      </c>
      <c r="H38" s="278">
        <v>2466.4666666666672</v>
      </c>
      <c r="I38" s="278">
        <v>2499.1333333333332</v>
      </c>
      <c r="J38" s="278">
        <v>2537.3666666666672</v>
      </c>
      <c r="K38" s="276">
        <v>2460.9</v>
      </c>
      <c r="L38" s="276">
        <v>2390</v>
      </c>
      <c r="M38" s="276">
        <v>10.937659999999999</v>
      </c>
    </row>
    <row r="39" spans="1:13">
      <c r="A39" s="267">
        <v>29</v>
      </c>
      <c r="B39" s="276" t="s">
        <v>48</v>
      </c>
      <c r="C39" s="277">
        <v>178.15</v>
      </c>
      <c r="D39" s="278">
        <v>177.21666666666667</v>
      </c>
      <c r="E39" s="278">
        <v>174.53333333333333</v>
      </c>
      <c r="F39" s="278">
        <v>170.91666666666666</v>
      </c>
      <c r="G39" s="278">
        <v>168.23333333333332</v>
      </c>
      <c r="H39" s="278">
        <v>180.83333333333334</v>
      </c>
      <c r="I39" s="278">
        <v>183.51666666666668</v>
      </c>
      <c r="J39" s="278">
        <v>187.13333333333335</v>
      </c>
      <c r="K39" s="276">
        <v>179.9</v>
      </c>
      <c r="L39" s="276">
        <v>173.6</v>
      </c>
      <c r="M39" s="276">
        <v>76.707750000000004</v>
      </c>
    </row>
    <row r="40" spans="1:13">
      <c r="A40" s="267">
        <v>30</v>
      </c>
      <c r="B40" s="276" t="s">
        <v>305</v>
      </c>
      <c r="C40" s="277">
        <v>151.35</v>
      </c>
      <c r="D40" s="278">
        <v>150.45000000000002</v>
      </c>
      <c r="E40" s="278">
        <v>147.40000000000003</v>
      </c>
      <c r="F40" s="278">
        <v>143.45000000000002</v>
      </c>
      <c r="G40" s="278">
        <v>140.40000000000003</v>
      </c>
      <c r="H40" s="278">
        <v>154.40000000000003</v>
      </c>
      <c r="I40" s="278">
        <v>157.45000000000005</v>
      </c>
      <c r="J40" s="278">
        <v>161.40000000000003</v>
      </c>
      <c r="K40" s="276">
        <v>153.5</v>
      </c>
      <c r="L40" s="276">
        <v>146.5</v>
      </c>
      <c r="M40" s="276">
        <v>3.1832699999999998</v>
      </c>
    </row>
    <row r="41" spans="1:13">
      <c r="A41" s="267">
        <v>31</v>
      </c>
      <c r="B41" s="276" t="s">
        <v>937</v>
      </c>
      <c r="C41" s="277">
        <v>250.6</v>
      </c>
      <c r="D41" s="278">
        <v>249.96666666666667</v>
      </c>
      <c r="E41" s="278">
        <v>245.63333333333333</v>
      </c>
      <c r="F41" s="278">
        <v>240.66666666666666</v>
      </c>
      <c r="G41" s="278">
        <v>236.33333333333331</v>
      </c>
      <c r="H41" s="278">
        <v>254.93333333333334</v>
      </c>
      <c r="I41" s="278">
        <v>259.26666666666665</v>
      </c>
      <c r="J41" s="278">
        <v>264.23333333333335</v>
      </c>
      <c r="K41" s="276">
        <v>254.3</v>
      </c>
      <c r="L41" s="276">
        <v>245</v>
      </c>
      <c r="M41" s="276">
        <v>2.1184099999999999</v>
      </c>
    </row>
    <row r="42" spans="1:13">
      <c r="A42" s="267">
        <v>32</v>
      </c>
      <c r="B42" s="276" t="s">
        <v>306</v>
      </c>
      <c r="C42" s="277">
        <v>94.25</v>
      </c>
      <c r="D42" s="278">
        <v>91.033333333333346</v>
      </c>
      <c r="E42" s="278">
        <v>86.566666666666691</v>
      </c>
      <c r="F42" s="278">
        <v>78.88333333333334</v>
      </c>
      <c r="G42" s="278">
        <v>74.416666666666686</v>
      </c>
      <c r="H42" s="278">
        <v>98.716666666666697</v>
      </c>
      <c r="I42" s="278">
        <v>103.18333333333337</v>
      </c>
      <c r="J42" s="278">
        <v>110.8666666666667</v>
      </c>
      <c r="K42" s="276">
        <v>95.5</v>
      </c>
      <c r="L42" s="276">
        <v>83.35</v>
      </c>
      <c r="M42" s="276">
        <v>37.304720000000003</v>
      </c>
    </row>
    <row r="43" spans="1:13">
      <c r="A43" s="267">
        <v>33</v>
      </c>
      <c r="B43" s="276" t="s">
        <v>49</v>
      </c>
      <c r="C43" s="277">
        <v>95.2</v>
      </c>
      <c r="D43" s="278">
        <v>94.100000000000009</v>
      </c>
      <c r="E43" s="278">
        <v>92.600000000000023</v>
      </c>
      <c r="F43" s="278">
        <v>90.000000000000014</v>
      </c>
      <c r="G43" s="278">
        <v>88.500000000000028</v>
      </c>
      <c r="H43" s="278">
        <v>96.700000000000017</v>
      </c>
      <c r="I43" s="278">
        <v>98.199999999999989</v>
      </c>
      <c r="J43" s="278">
        <v>100.80000000000001</v>
      </c>
      <c r="K43" s="276">
        <v>95.6</v>
      </c>
      <c r="L43" s="276">
        <v>91.5</v>
      </c>
      <c r="M43" s="276">
        <v>258.34766000000002</v>
      </c>
    </row>
    <row r="44" spans="1:13">
      <c r="A44" s="267">
        <v>34</v>
      </c>
      <c r="B44" s="276" t="s">
        <v>51</v>
      </c>
      <c r="C44" s="277">
        <v>2642.55</v>
      </c>
      <c r="D44" s="278">
        <v>2632.1833333333334</v>
      </c>
      <c r="E44" s="278">
        <v>2614.3666666666668</v>
      </c>
      <c r="F44" s="278">
        <v>2586.1833333333334</v>
      </c>
      <c r="G44" s="278">
        <v>2568.3666666666668</v>
      </c>
      <c r="H44" s="278">
        <v>2660.3666666666668</v>
      </c>
      <c r="I44" s="278">
        <v>2678.1833333333334</v>
      </c>
      <c r="J44" s="278">
        <v>2706.3666666666668</v>
      </c>
      <c r="K44" s="276">
        <v>2650</v>
      </c>
      <c r="L44" s="276">
        <v>2604</v>
      </c>
      <c r="M44" s="276">
        <v>13.39307</v>
      </c>
    </row>
    <row r="45" spans="1:13">
      <c r="A45" s="267">
        <v>35</v>
      </c>
      <c r="B45" s="276" t="s">
        <v>307</v>
      </c>
      <c r="C45" s="277">
        <v>169.6</v>
      </c>
      <c r="D45" s="278">
        <v>169.68333333333334</v>
      </c>
      <c r="E45" s="278">
        <v>167.86666666666667</v>
      </c>
      <c r="F45" s="278">
        <v>166.13333333333333</v>
      </c>
      <c r="G45" s="278">
        <v>164.31666666666666</v>
      </c>
      <c r="H45" s="278">
        <v>171.41666666666669</v>
      </c>
      <c r="I45" s="278">
        <v>173.23333333333335</v>
      </c>
      <c r="J45" s="278">
        <v>174.9666666666667</v>
      </c>
      <c r="K45" s="276">
        <v>171.5</v>
      </c>
      <c r="L45" s="276">
        <v>167.95</v>
      </c>
      <c r="M45" s="276">
        <v>4.7932899999999998</v>
      </c>
    </row>
    <row r="46" spans="1:13">
      <c r="A46" s="267">
        <v>36</v>
      </c>
      <c r="B46" s="276" t="s">
        <v>309</v>
      </c>
      <c r="C46" s="277">
        <v>1590.15</v>
      </c>
      <c r="D46" s="278">
        <v>1576.7</v>
      </c>
      <c r="E46" s="278">
        <v>1548.5</v>
      </c>
      <c r="F46" s="278">
        <v>1506.85</v>
      </c>
      <c r="G46" s="278">
        <v>1478.6499999999999</v>
      </c>
      <c r="H46" s="278">
        <v>1618.3500000000001</v>
      </c>
      <c r="I46" s="278">
        <v>1646.5500000000004</v>
      </c>
      <c r="J46" s="278">
        <v>1688.2000000000003</v>
      </c>
      <c r="K46" s="276">
        <v>1604.9</v>
      </c>
      <c r="L46" s="276">
        <v>1535.05</v>
      </c>
      <c r="M46" s="276">
        <v>1.82725</v>
      </c>
    </row>
    <row r="47" spans="1:13">
      <c r="A47" s="267">
        <v>37</v>
      </c>
      <c r="B47" s="276" t="s">
        <v>308</v>
      </c>
      <c r="C47" s="277">
        <v>4298.1499999999996</v>
      </c>
      <c r="D47" s="278">
        <v>4333.05</v>
      </c>
      <c r="E47" s="278">
        <v>4216.1000000000004</v>
      </c>
      <c r="F47" s="278">
        <v>4134.05</v>
      </c>
      <c r="G47" s="278">
        <v>4017.1000000000004</v>
      </c>
      <c r="H47" s="278">
        <v>4415.1000000000004</v>
      </c>
      <c r="I47" s="278">
        <v>4532.0499999999993</v>
      </c>
      <c r="J47" s="278">
        <v>4614.1000000000004</v>
      </c>
      <c r="K47" s="276">
        <v>4450</v>
      </c>
      <c r="L47" s="276">
        <v>4251</v>
      </c>
      <c r="M47" s="276">
        <v>1.03627</v>
      </c>
    </row>
    <row r="48" spans="1:13">
      <c r="A48" s="267">
        <v>38</v>
      </c>
      <c r="B48" s="276" t="s">
        <v>310</v>
      </c>
      <c r="C48" s="277">
        <v>6510.45</v>
      </c>
      <c r="D48" s="278">
        <v>6419.8</v>
      </c>
      <c r="E48" s="278">
        <v>6290.6</v>
      </c>
      <c r="F48" s="278">
        <v>6070.75</v>
      </c>
      <c r="G48" s="278">
        <v>5941.55</v>
      </c>
      <c r="H48" s="278">
        <v>6639.6500000000005</v>
      </c>
      <c r="I48" s="278">
        <v>6768.8499999999995</v>
      </c>
      <c r="J48" s="278">
        <v>6988.7000000000007</v>
      </c>
      <c r="K48" s="276">
        <v>6549</v>
      </c>
      <c r="L48" s="276">
        <v>6199.95</v>
      </c>
      <c r="M48" s="276">
        <v>0.46150999999999998</v>
      </c>
    </row>
    <row r="49" spans="1:13">
      <c r="A49" s="267">
        <v>39</v>
      </c>
      <c r="B49" s="276" t="s">
        <v>226</v>
      </c>
      <c r="C49" s="277">
        <v>868.75</v>
      </c>
      <c r="D49" s="278">
        <v>862.5333333333333</v>
      </c>
      <c r="E49" s="278">
        <v>851.06666666666661</v>
      </c>
      <c r="F49" s="278">
        <v>833.38333333333333</v>
      </c>
      <c r="G49" s="278">
        <v>821.91666666666663</v>
      </c>
      <c r="H49" s="278">
        <v>880.21666666666658</v>
      </c>
      <c r="I49" s="278">
        <v>891.68333333333328</v>
      </c>
      <c r="J49" s="278">
        <v>909.36666666666656</v>
      </c>
      <c r="K49" s="276">
        <v>874</v>
      </c>
      <c r="L49" s="276">
        <v>844.85</v>
      </c>
      <c r="M49" s="276">
        <v>13.009130000000001</v>
      </c>
    </row>
    <row r="50" spans="1:13">
      <c r="A50" s="267">
        <v>40</v>
      </c>
      <c r="B50" s="276" t="s">
        <v>53</v>
      </c>
      <c r="C50" s="277">
        <v>889.3</v>
      </c>
      <c r="D50" s="278">
        <v>877.43333333333339</v>
      </c>
      <c r="E50" s="278">
        <v>862.86666666666679</v>
      </c>
      <c r="F50" s="278">
        <v>836.43333333333339</v>
      </c>
      <c r="G50" s="278">
        <v>821.86666666666679</v>
      </c>
      <c r="H50" s="278">
        <v>903.86666666666679</v>
      </c>
      <c r="I50" s="278">
        <v>918.43333333333339</v>
      </c>
      <c r="J50" s="278">
        <v>944.86666666666679</v>
      </c>
      <c r="K50" s="276">
        <v>892</v>
      </c>
      <c r="L50" s="276">
        <v>851</v>
      </c>
      <c r="M50" s="276">
        <v>20.11957</v>
      </c>
    </row>
    <row r="51" spans="1:13">
      <c r="A51" s="267">
        <v>41</v>
      </c>
      <c r="B51" s="276" t="s">
        <v>311</v>
      </c>
      <c r="C51" s="277">
        <v>510.9</v>
      </c>
      <c r="D51" s="278">
        <v>510.31666666666661</v>
      </c>
      <c r="E51" s="278">
        <v>497.58333333333326</v>
      </c>
      <c r="F51" s="278">
        <v>484.26666666666665</v>
      </c>
      <c r="G51" s="278">
        <v>471.5333333333333</v>
      </c>
      <c r="H51" s="278">
        <v>523.63333333333321</v>
      </c>
      <c r="I51" s="278">
        <v>536.36666666666656</v>
      </c>
      <c r="J51" s="278">
        <v>549.68333333333317</v>
      </c>
      <c r="K51" s="276">
        <v>523.04999999999995</v>
      </c>
      <c r="L51" s="276">
        <v>497</v>
      </c>
      <c r="M51" s="276">
        <v>4.24831</v>
      </c>
    </row>
    <row r="52" spans="1:13">
      <c r="A52" s="267">
        <v>42</v>
      </c>
      <c r="B52" s="276" t="s">
        <v>55</v>
      </c>
      <c r="C52" s="277">
        <v>592.45000000000005</v>
      </c>
      <c r="D52" s="278">
        <v>590.41666666666663</v>
      </c>
      <c r="E52" s="278">
        <v>586.33333333333326</v>
      </c>
      <c r="F52" s="278">
        <v>580.21666666666658</v>
      </c>
      <c r="G52" s="278">
        <v>576.13333333333321</v>
      </c>
      <c r="H52" s="278">
        <v>596.5333333333333</v>
      </c>
      <c r="I52" s="278">
        <v>600.61666666666656</v>
      </c>
      <c r="J52" s="278">
        <v>606.73333333333335</v>
      </c>
      <c r="K52" s="276">
        <v>594.5</v>
      </c>
      <c r="L52" s="276">
        <v>584.29999999999995</v>
      </c>
      <c r="M52" s="276">
        <v>122.47401000000001</v>
      </c>
    </row>
    <row r="53" spans="1:13">
      <c r="A53" s="267">
        <v>43</v>
      </c>
      <c r="B53" s="276" t="s">
        <v>56</v>
      </c>
      <c r="C53" s="277">
        <v>3309.65</v>
      </c>
      <c r="D53" s="278">
        <v>3296.5333333333333</v>
      </c>
      <c r="E53" s="278">
        <v>3274.1166666666668</v>
      </c>
      <c r="F53" s="278">
        <v>3238.5833333333335</v>
      </c>
      <c r="G53" s="278">
        <v>3216.166666666667</v>
      </c>
      <c r="H53" s="278">
        <v>3332.0666666666666</v>
      </c>
      <c r="I53" s="278">
        <v>3354.4833333333336</v>
      </c>
      <c r="J53" s="278">
        <v>3390.0166666666664</v>
      </c>
      <c r="K53" s="276">
        <v>3318.95</v>
      </c>
      <c r="L53" s="276">
        <v>3261</v>
      </c>
      <c r="M53" s="276">
        <v>8.1658600000000003</v>
      </c>
    </row>
    <row r="54" spans="1:13">
      <c r="A54" s="267">
        <v>44</v>
      </c>
      <c r="B54" s="276" t="s">
        <v>315</v>
      </c>
      <c r="C54" s="277">
        <v>215.35</v>
      </c>
      <c r="D54" s="278">
        <v>213.68333333333331</v>
      </c>
      <c r="E54" s="278">
        <v>210.76666666666662</v>
      </c>
      <c r="F54" s="278">
        <v>206.18333333333331</v>
      </c>
      <c r="G54" s="278">
        <v>203.26666666666662</v>
      </c>
      <c r="H54" s="278">
        <v>218.26666666666662</v>
      </c>
      <c r="I54" s="278">
        <v>221.18333333333331</v>
      </c>
      <c r="J54" s="278">
        <v>225.76666666666662</v>
      </c>
      <c r="K54" s="276">
        <v>216.6</v>
      </c>
      <c r="L54" s="276">
        <v>209.1</v>
      </c>
      <c r="M54" s="276">
        <v>3.4571800000000001</v>
      </c>
    </row>
    <row r="55" spans="1:13">
      <c r="A55" s="267">
        <v>45</v>
      </c>
      <c r="B55" s="276" t="s">
        <v>316</v>
      </c>
      <c r="C55" s="277">
        <v>611.65</v>
      </c>
      <c r="D55" s="278">
        <v>611.68333333333339</v>
      </c>
      <c r="E55" s="278">
        <v>603.36666666666679</v>
      </c>
      <c r="F55" s="278">
        <v>595.08333333333337</v>
      </c>
      <c r="G55" s="278">
        <v>586.76666666666677</v>
      </c>
      <c r="H55" s="278">
        <v>619.96666666666681</v>
      </c>
      <c r="I55" s="278">
        <v>628.28333333333342</v>
      </c>
      <c r="J55" s="278">
        <v>636.56666666666683</v>
      </c>
      <c r="K55" s="276">
        <v>620</v>
      </c>
      <c r="L55" s="276">
        <v>603.4</v>
      </c>
      <c r="M55" s="276">
        <v>0.98279000000000005</v>
      </c>
    </row>
    <row r="56" spans="1:13">
      <c r="A56" s="267">
        <v>46</v>
      </c>
      <c r="B56" s="276" t="s">
        <v>58</v>
      </c>
      <c r="C56" s="277">
        <v>9013.25</v>
      </c>
      <c r="D56" s="278">
        <v>9011.0833333333339</v>
      </c>
      <c r="E56" s="278">
        <v>8882.1666666666679</v>
      </c>
      <c r="F56" s="278">
        <v>8751.0833333333339</v>
      </c>
      <c r="G56" s="278">
        <v>8622.1666666666679</v>
      </c>
      <c r="H56" s="278">
        <v>9142.1666666666679</v>
      </c>
      <c r="I56" s="278">
        <v>9271.0833333333358</v>
      </c>
      <c r="J56" s="278">
        <v>9402.1666666666679</v>
      </c>
      <c r="K56" s="276">
        <v>9140</v>
      </c>
      <c r="L56" s="276">
        <v>8880</v>
      </c>
      <c r="M56" s="276">
        <v>5.7545400000000004</v>
      </c>
    </row>
    <row r="57" spans="1:13">
      <c r="A57" s="267">
        <v>47</v>
      </c>
      <c r="B57" s="276" t="s">
        <v>232</v>
      </c>
      <c r="C57" s="277">
        <v>3068.4</v>
      </c>
      <c r="D57" s="278">
        <v>3055.2999999999997</v>
      </c>
      <c r="E57" s="278">
        <v>3023.0999999999995</v>
      </c>
      <c r="F57" s="278">
        <v>2977.7999999999997</v>
      </c>
      <c r="G57" s="278">
        <v>2945.5999999999995</v>
      </c>
      <c r="H57" s="278">
        <v>3100.5999999999995</v>
      </c>
      <c r="I57" s="278">
        <v>3132.7999999999993</v>
      </c>
      <c r="J57" s="278">
        <v>3178.0999999999995</v>
      </c>
      <c r="K57" s="276">
        <v>3087.5</v>
      </c>
      <c r="L57" s="276">
        <v>3010</v>
      </c>
      <c r="M57" s="276">
        <v>0.34336</v>
      </c>
    </row>
    <row r="58" spans="1:13">
      <c r="A58" s="267">
        <v>48</v>
      </c>
      <c r="B58" s="276" t="s">
        <v>59</v>
      </c>
      <c r="C58" s="277">
        <v>5088.8999999999996</v>
      </c>
      <c r="D58" s="278">
        <v>5075.083333333333</v>
      </c>
      <c r="E58" s="278">
        <v>4984.1666666666661</v>
      </c>
      <c r="F58" s="278">
        <v>4879.4333333333334</v>
      </c>
      <c r="G58" s="278">
        <v>4788.5166666666664</v>
      </c>
      <c r="H58" s="278">
        <v>5179.8166666666657</v>
      </c>
      <c r="I58" s="278">
        <v>5270.7333333333318</v>
      </c>
      <c r="J58" s="278">
        <v>5375.4666666666653</v>
      </c>
      <c r="K58" s="276">
        <v>5166</v>
      </c>
      <c r="L58" s="276">
        <v>4970.3500000000004</v>
      </c>
      <c r="M58" s="276">
        <v>34.314570000000003</v>
      </c>
    </row>
    <row r="59" spans="1:13">
      <c r="A59" s="267">
        <v>49</v>
      </c>
      <c r="B59" s="276" t="s">
        <v>60</v>
      </c>
      <c r="C59" s="277">
        <v>1560.1</v>
      </c>
      <c r="D59" s="278">
        <v>1564.1666666666667</v>
      </c>
      <c r="E59" s="278">
        <v>1541.5333333333335</v>
      </c>
      <c r="F59" s="278">
        <v>1522.9666666666667</v>
      </c>
      <c r="G59" s="278">
        <v>1500.3333333333335</v>
      </c>
      <c r="H59" s="278">
        <v>1582.7333333333336</v>
      </c>
      <c r="I59" s="278">
        <v>1605.3666666666668</v>
      </c>
      <c r="J59" s="278">
        <v>1623.9333333333336</v>
      </c>
      <c r="K59" s="276">
        <v>1586.8</v>
      </c>
      <c r="L59" s="276">
        <v>1545.6</v>
      </c>
      <c r="M59" s="276">
        <v>6.1049300000000004</v>
      </c>
    </row>
    <row r="60" spans="1:13" ht="12" customHeight="1">
      <c r="A60" s="267">
        <v>50</v>
      </c>
      <c r="B60" s="276" t="s">
        <v>317</v>
      </c>
      <c r="C60" s="277">
        <v>114.3</v>
      </c>
      <c r="D60" s="278">
        <v>113.43333333333334</v>
      </c>
      <c r="E60" s="278">
        <v>105.86666666666667</v>
      </c>
      <c r="F60" s="278">
        <v>97.433333333333337</v>
      </c>
      <c r="G60" s="278">
        <v>89.866666666666674</v>
      </c>
      <c r="H60" s="278">
        <v>121.86666666666667</v>
      </c>
      <c r="I60" s="278">
        <v>129.43333333333334</v>
      </c>
      <c r="J60" s="278">
        <v>137.86666666666667</v>
      </c>
      <c r="K60" s="276">
        <v>121</v>
      </c>
      <c r="L60" s="276">
        <v>105</v>
      </c>
      <c r="M60" s="276">
        <v>2.69773</v>
      </c>
    </row>
    <row r="61" spans="1:13">
      <c r="A61" s="267">
        <v>51</v>
      </c>
      <c r="B61" s="276" t="s">
        <v>318</v>
      </c>
      <c r="C61" s="277">
        <v>176.1</v>
      </c>
      <c r="D61" s="278">
        <v>173.65</v>
      </c>
      <c r="E61" s="278">
        <v>170.3</v>
      </c>
      <c r="F61" s="278">
        <v>164.5</v>
      </c>
      <c r="G61" s="278">
        <v>161.15</v>
      </c>
      <c r="H61" s="278">
        <v>179.45000000000002</v>
      </c>
      <c r="I61" s="278">
        <v>182.79999999999998</v>
      </c>
      <c r="J61" s="278">
        <v>188.60000000000002</v>
      </c>
      <c r="K61" s="276">
        <v>177</v>
      </c>
      <c r="L61" s="276">
        <v>167.85</v>
      </c>
      <c r="M61" s="276">
        <v>9.8622399999999999</v>
      </c>
    </row>
    <row r="62" spans="1:13">
      <c r="A62" s="267">
        <v>52</v>
      </c>
      <c r="B62" s="276" t="s">
        <v>233</v>
      </c>
      <c r="C62" s="277">
        <v>399.05</v>
      </c>
      <c r="D62" s="278">
        <v>397.75</v>
      </c>
      <c r="E62" s="278">
        <v>392.85</v>
      </c>
      <c r="F62" s="278">
        <v>386.65000000000003</v>
      </c>
      <c r="G62" s="278">
        <v>381.75000000000006</v>
      </c>
      <c r="H62" s="278">
        <v>403.95</v>
      </c>
      <c r="I62" s="278">
        <v>408.84999999999997</v>
      </c>
      <c r="J62" s="278">
        <v>415.04999999999995</v>
      </c>
      <c r="K62" s="276">
        <v>402.65</v>
      </c>
      <c r="L62" s="276">
        <v>391.55</v>
      </c>
      <c r="M62" s="276">
        <v>72.209159999999997</v>
      </c>
    </row>
    <row r="63" spans="1:13">
      <c r="A63" s="267">
        <v>53</v>
      </c>
      <c r="B63" s="276" t="s">
        <v>61</v>
      </c>
      <c r="C63" s="277">
        <v>60.55</v>
      </c>
      <c r="D63" s="278">
        <v>59.9</v>
      </c>
      <c r="E63" s="278">
        <v>59</v>
      </c>
      <c r="F63" s="278">
        <v>57.45</v>
      </c>
      <c r="G63" s="278">
        <v>56.550000000000004</v>
      </c>
      <c r="H63" s="278">
        <v>61.449999999999996</v>
      </c>
      <c r="I63" s="278">
        <v>62.349999999999987</v>
      </c>
      <c r="J63" s="278">
        <v>63.899999999999991</v>
      </c>
      <c r="K63" s="276">
        <v>60.8</v>
      </c>
      <c r="L63" s="276">
        <v>58.35</v>
      </c>
      <c r="M63" s="276">
        <v>323.58416999999997</v>
      </c>
    </row>
    <row r="64" spans="1:13">
      <c r="A64" s="267">
        <v>54</v>
      </c>
      <c r="B64" s="276" t="s">
        <v>62</v>
      </c>
      <c r="C64" s="277">
        <v>48.7</v>
      </c>
      <c r="D64" s="278">
        <v>48.333333333333336</v>
      </c>
      <c r="E64" s="278">
        <v>47.716666666666669</v>
      </c>
      <c r="F64" s="278">
        <v>46.733333333333334</v>
      </c>
      <c r="G64" s="278">
        <v>46.116666666666667</v>
      </c>
      <c r="H64" s="278">
        <v>49.31666666666667</v>
      </c>
      <c r="I64" s="278">
        <v>49.93333333333333</v>
      </c>
      <c r="J64" s="278">
        <v>50.916666666666671</v>
      </c>
      <c r="K64" s="276">
        <v>48.95</v>
      </c>
      <c r="L64" s="276">
        <v>47.35</v>
      </c>
      <c r="M64" s="276">
        <v>30.180689999999998</v>
      </c>
    </row>
    <row r="65" spans="1:13">
      <c r="A65" s="267">
        <v>55</v>
      </c>
      <c r="B65" s="276" t="s">
        <v>312</v>
      </c>
      <c r="C65" s="277">
        <v>1570.6</v>
      </c>
      <c r="D65" s="278">
        <v>1562.3500000000001</v>
      </c>
      <c r="E65" s="278">
        <v>1546.7000000000003</v>
      </c>
      <c r="F65" s="278">
        <v>1522.8000000000002</v>
      </c>
      <c r="G65" s="278">
        <v>1507.1500000000003</v>
      </c>
      <c r="H65" s="278">
        <v>1586.2500000000002</v>
      </c>
      <c r="I65" s="278">
        <v>1601.9000000000003</v>
      </c>
      <c r="J65" s="278">
        <v>1625.8000000000002</v>
      </c>
      <c r="K65" s="276">
        <v>1578</v>
      </c>
      <c r="L65" s="276">
        <v>1538.45</v>
      </c>
      <c r="M65" s="276">
        <v>0.12609999999999999</v>
      </c>
    </row>
    <row r="66" spans="1:13">
      <c r="A66" s="267">
        <v>56</v>
      </c>
      <c r="B66" s="276" t="s">
        <v>63</v>
      </c>
      <c r="C66" s="277">
        <v>1583.55</v>
      </c>
      <c r="D66" s="278">
        <v>1565.2166666666665</v>
      </c>
      <c r="E66" s="278">
        <v>1541.4833333333329</v>
      </c>
      <c r="F66" s="278">
        <v>1499.4166666666665</v>
      </c>
      <c r="G66" s="278">
        <v>1475.6833333333329</v>
      </c>
      <c r="H66" s="278">
        <v>1607.2833333333328</v>
      </c>
      <c r="I66" s="278">
        <v>1631.0166666666664</v>
      </c>
      <c r="J66" s="278">
        <v>1673.0833333333328</v>
      </c>
      <c r="K66" s="276">
        <v>1588.95</v>
      </c>
      <c r="L66" s="276">
        <v>1523.15</v>
      </c>
      <c r="M66" s="276">
        <v>6.5079399999999996</v>
      </c>
    </row>
    <row r="67" spans="1:13">
      <c r="A67" s="267">
        <v>57</v>
      </c>
      <c r="B67" s="276" t="s">
        <v>320</v>
      </c>
      <c r="C67" s="277">
        <v>5322.6</v>
      </c>
      <c r="D67" s="278">
        <v>5281.5333333333338</v>
      </c>
      <c r="E67" s="278">
        <v>5171.0666666666675</v>
      </c>
      <c r="F67" s="278">
        <v>5019.5333333333338</v>
      </c>
      <c r="G67" s="278">
        <v>4909.0666666666675</v>
      </c>
      <c r="H67" s="278">
        <v>5433.0666666666675</v>
      </c>
      <c r="I67" s="278">
        <v>5543.5333333333328</v>
      </c>
      <c r="J67" s="278">
        <v>5695.0666666666675</v>
      </c>
      <c r="K67" s="276">
        <v>5392</v>
      </c>
      <c r="L67" s="276">
        <v>5130</v>
      </c>
      <c r="M67" s="276">
        <v>0.33500000000000002</v>
      </c>
    </row>
    <row r="68" spans="1:13">
      <c r="A68" s="267">
        <v>58</v>
      </c>
      <c r="B68" s="276" t="s">
        <v>234</v>
      </c>
      <c r="C68" s="277">
        <v>1276.1500000000001</v>
      </c>
      <c r="D68" s="278">
        <v>1265.95</v>
      </c>
      <c r="E68" s="278">
        <v>1244.9000000000001</v>
      </c>
      <c r="F68" s="278">
        <v>1213.6500000000001</v>
      </c>
      <c r="G68" s="278">
        <v>1192.6000000000001</v>
      </c>
      <c r="H68" s="278">
        <v>1297.2</v>
      </c>
      <c r="I68" s="278">
        <v>1318.2499999999998</v>
      </c>
      <c r="J68" s="278">
        <v>1349.5</v>
      </c>
      <c r="K68" s="276">
        <v>1287</v>
      </c>
      <c r="L68" s="276">
        <v>1234.7</v>
      </c>
      <c r="M68" s="276">
        <v>0.61507000000000001</v>
      </c>
    </row>
    <row r="69" spans="1:13">
      <c r="A69" s="267">
        <v>59</v>
      </c>
      <c r="B69" s="276" t="s">
        <v>321</v>
      </c>
      <c r="C69" s="277">
        <v>322.25</v>
      </c>
      <c r="D69" s="278">
        <v>320.9666666666667</v>
      </c>
      <c r="E69" s="278">
        <v>316.83333333333337</v>
      </c>
      <c r="F69" s="278">
        <v>311.41666666666669</v>
      </c>
      <c r="G69" s="278">
        <v>307.28333333333336</v>
      </c>
      <c r="H69" s="278">
        <v>326.38333333333338</v>
      </c>
      <c r="I69" s="278">
        <v>330.51666666666671</v>
      </c>
      <c r="J69" s="278">
        <v>335.93333333333339</v>
      </c>
      <c r="K69" s="276">
        <v>325.10000000000002</v>
      </c>
      <c r="L69" s="276">
        <v>315.55</v>
      </c>
      <c r="M69" s="276">
        <v>1.33243</v>
      </c>
    </row>
    <row r="70" spans="1:13">
      <c r="A70" s="267">
        <v>60</v>
      </c>
      <c r="B70" s="276" t="s">
        <v>65</v>
      </c>
      <c r="C70" s="277">
        <v>115.45</v>
      </c>
      <c r="D70" s="278">
        <v>114.63333333333333</v>
      </c>
      <c r="E70" s="278">
        <v>113.31666666666665</v>
      </c>
      <c r="F70" s="278">
        <v>111.18333333333332</v>
      </c>
      <c r="G70" s="278">
        <v>109.86666666666665</v>
      </c>
      <c r="H70" s="278">
        <v>116.76666666666665</v>
      </c>
      <c r="I70" s="278">
        <v>118.08333333333331</v>
      </c>
      <c r="J70" s="278">
        <v>120.21666666666665</v>
      </c>
      <c r="K70" s="276">
        <v>115.95</v>
      </c>
      <c r="L70" s="276">
        <v>112.5</v>
      </c>
      <c r="M70" s="276">
        <v>130.15991</v>
      </c>
    </row>
    <row r="71" spans="1:13">
      <c r="A71" s="267">
        <v>61</v>
      </c>
      <c r="B71" s="276" t="s">
        <v>313</v>
      </c>
      <c r="C71" s="277">
        <v>918.6</v>
      </c>
      <c r="D71" s="278">
        <v>902.43333333333339</v>
      </c>
      <c r="E71" s="278">
        <v>877.31666666666683</v>
      </c>
      <c r="F71" s="278">
        <v>836.03333333333342</v>
      </c>
      <c r="G71" s="278">
        <v>810.91666666666686</v>
      </c>
      <c r="H71" s="278">
        <v>943.71666666666681</v>
      </c>
      <c r="I71" s="278">
        <v>968.83333333333337</v>
      </c>
      <c r="J71" s="278">
        <v>1010.1166666666668</v>
      </c>
      <c r="K71" s="276">
        <v>927.55</v>
      </c>
      <c r="L71" s="276">
        <v>861.15</v>
      </c>
      <c r="M71" s="276">
        <v>12.84381</v>
      </c>
    </row>
    <row r="72" spans="1:13">
      <c r="A72" s="267">
        <v>62</v>
      </c>
      <c r="B72" s="276" t="s">
        <v>66</v>
      </c>
      <c r="C72" s="277">
        <v>733.9</v>
      </c>
      <c r="D72" s="278">
        <v>726.83333333333337</v>
      </c>
      <c r="E72" s="278">
        <v>717.41666666666674</v>
      </c>
      <c r="F72" s="278">
        <v>700.93333333333339</v>
      </c>
      <c r="G72" s="278">
        <v>691.51666666666677</v>
      </c>
      <c r="H72" s="278">
        <v>743.31666666666672</v>
      </c>
      <c r="I72" s="278">
        <v>752.73333333333346</v>
      </c>
      <c r="J72" s="278">
        <v>769.2166666666667</v>
      </c>
      <c r="K72" s="276">
        <v>736.25</v>
      </c>
      <c r="L72" s="276">
        <v>710.35</v>
      </c>
      <c r="M72" s="276">
        <v>20.0932</v>
      </c>
    </row>
    <row r="73" spans="1:13">
      <c r="A73" s="267">
        <v>63</v>
      </c>
      <c r="B73" s="276" t="s">
        <v>67</v>
      </c>
      <c r="C73" s="277">
        <v>538.5</v>
      </c>
      <c r="D73" s="278">
        <v>531.08333333333337</v>
      </c>
      <c r="E73" s="278">
        <v>518.66666666666674</v>
      </c>
      <c r="F73" s="278">
        <v>498.83333333333337</v>
      </c>
      <c r="G73" s="278">
        <v>486.41666666666674</v>
      </c>
      <c r="H73" s="278">
        <v>550.91666666666674</v>
      </c>
      <c r="I73" s="278">
        <v>563.33333333333348</v>
      </c>
      <c r="J73" s="278">
        <v>583.16666666666674</v>
      </c>
      <c r="K73" s="276">
        <v>543.5</v>
      </c>
      <c r="L73" s="276">
        <v>511.25</v>
      </c>
      <c r="M73" s="276">
        <v>24.668620000000001</v>
      </c>
    </row>
    <row r="74" spans="1:13">
      <c r="A74" s="267">
        <v>64</v>
      </c>
      <c r="B74" s="276" t="s">
        <v>1045</v>
      </c>
      <c r="C74" s="277">
        <v>9414.6</v>
      </c>
      <c r="D74" s="278">
        <v>9306.6666666666661</v>
      </c>
      <c r="E74" s="278">
        <v>9172.9333333333325</v>
      </c>
      <c r="F74" s="278">
        <v>8931.2666666666664</v>
      </c>
      <c r="G74" s="278">
        <v>8797.5333333333328</v>
      </c>
      <c r="H74" s="278">
        <v>9548.3333333333321</v>
      </c>
      <c r="I74" s="278">
        <v>9682.0666666666657</v>
      </c>
      <c r="J74" s="278">
        <v>9923.7333333333318</v>
      </c>
      <c r="K74" s="276">
        <v>9440.4</v>
      </c>
      <c r="L74" s="276">
        <v>9065</v>
      </c>
      <c r="M74" s="276">
        <v>3.5340000000000003E-2</v>
      </c>
    </row>
    <row r="75" spans="1:13">
      <c r="A75" s="267">
        <v>65</v>
      </c>
      <c r="B75" s="276" t="s">
        <v>69</v>
      </c>
      <c r="C75" s="277">
        <v>507.2</v>
      </c>
      <c r="D75" s="278">
        <v>505.0333333333333</v>
      </c>
      <c r="E75" s="278">
        <v>500.56666666666661</v>
      </c>
      <c r="F75" s="278">
        <v>493.93333333333328</v>
      </c>
      <c r="G75" s="278">
        <v>489.46666666666658</v>
      </c>
      <c r="H75" s="278">
        <v>511.66666666666663</v>
      </c>
      <c r="I75" s="278">
        <v>516.13333333333333</v>
      </c>
      <c r="J75" s="278">
        <v>522.76666666666665</v>
      </c>
      <c r="K75" s="276">
        <v>509.5</v>
      </c>
      <c r="L75" s="276">
        <v>498.4</v>
      </c>
      <c r="M75" s="276">
        <v>130.81361000000001</v>
      </c>
    </row>
    <row r="76" spans="1:13" s="16" customFormat="1">
      <c r="A76" s="267">
        <v>66</v>
      </c>
      <c r="B76" s="276" t="s">
        <v>70</v>
      </c>
      <c r="C76" s="277">
        <v>33.950000000000003</v>
      </c>
      <c r="D76" s="278">
        <v>33.549999999999997</v>
      </c>
      <c r="E76" s="278">
        <v>32.949999999999996</v>
      </c>
      <c r="F76" s="278">
        <v>31.949999999999996</v>
      </c>
      <c r="G76" s="278">
        <v>31.349999999999994</v>
      </c>
      <c r="H76" s="278">
        <v>34.549999999999997</v>
      </c>
      <c r="I76" s="278">
        <v>35.149999999999991</v>
      </c>
      <c r="J76" s="278">
        <v>36.15</v>
      </c>
      <c r="K76" s="276">
        <v>34.15</v>
      </c>
      <c r="L76" s="276">
        <v>32.549999999999997</v>
      </c>
      <c r="M76" s="276">
        <v>358.51830999999999</v>
      </c>
    </row>
    <row r="77" spans="1:13" s="16" customFormat="1">
      <c r="A77" s="267">
        <v>67</v>
      </c>
      <c r="B77" s="276" t="s">
        <v>71</v>
      </c>
      <c r="C77" s="277">
        <v>483.6</v>
      </c>
      <c r="D77" s="278">
        <v>476.81666666666666</v>
      </c>
      <c r="E77" s="278">
        <v>465.88333333333333</v>
      </c>
      <c r="F77" s="278">
        <v>448.16666666666669</v>
      </c>
      <c r="G77" s="278">
        <v>437.23333333333335</v>
      </c>
      <c r="H77" s="278">
        <v>494.5333333333333</v>
      </c>
      <c r="I77" s="278">
        <v>505.46666666666658</v>
      </c>
      <c r="J77" s="278">
        <v>523.18333333333328</v>
      </c>
      <c r="K77" s="276">
        <v>487.75</v>
      </c>
      <c r="L77" s="276">
        <v>459.1</v>
      </c>
      <c r="M77" s="276">
        <v>49.589759999999998</v>
      </c>
    </row>
    <row r="78" spans="1:13" s="16" customFormat="1">
      <c r="A78" s="267">
        <v>68</v>
      </c>
      <c r="B78" s="276" t="s">
        <v>322</v>
      </c>
      <c r="C78" s="277">
        <v>701.05</v>
      </c>
      <c r="D78" s="278">
        <v>700.35</v>
      </c>
      <c r="E78" s="278">
        <v>690.7</v>
      </c>
      <c r="F78" s="278">
        <v>680.35</v>
      </c>
      <c r="G78" s="278">
        <v>670.7</v>
      </c>
      <c r="H78" s="278">
        <v>710.7</v>
      </c>
      <c r="I78" s="278">
        <v>720.34999999999991</v>
      </c>
      <c r="J78" s="278">
        <v>730.7</v>
      </c>
      <c r="K78" s="276">
        <v>710</v>
      </c>
      <c r="L78" s="276">
        <v>690</v>
      </c>
      <c r="M78" s="276">
        <v>2.6078399999999999</v>
      </c>
    </row>
    <row r="79" spans="1:13" s="16" customFormat="1">
      <c r="A79" s="267">
        <v>69</v>
      </c>
      <c r="B79" s="276" t="s">
        <v>324</v>
      </c>
      <c r="C79" s="277">
        <v>179.6</v>
      </c>
      <c r="D79" s="278">
        <v>178.9</v>
      </c>
      <c r="E79" s="278">
        <v>175.45000000000002</v>
      </c>
      <c r="F79" s="278">
        <v>171.3</v>
      </c>
      <c r="G79" s="278">
        <v>167.85000000000002</v>
      </c>
      <c r="H79" s="278">
        <v>183.05</v>
      </c>
      <c r="I79" s="278">
        <v>186.5</v>
      </c>
      <c r="J79" s="278">
        <v>190.65</v>
      </c>
      <c r="K79" s="276">
        <v>182.35</v>
      </c>
      <c r="L79" s="276">
        <v>174.75</v>
      </c>
      <c r="M79" s="276">
        <v>7.7129899999999996</v>
      </c>
    </row>
    <row r="80" spans="1:13" s="16" customFormat="1">
      <c r="A80" s="267">
        <v>70</v>
      </c>
      <c r="B80" s="276" t="s">
        <v>325</v>
      </c>
      <c r="C80" s="277">
        <v>3877.5</v>
      </c>
      <c r="D80" s="278">
        <v>3859.2333333333336</v>
      </c>
      <c r="E80" s="278">
        <v>3818.4666666666672</v>
      </c>
      <c r="F80" s="278">
        <v>3759.4333333333334</v>
      </c>
      <c r="G80" s="278">
        <v>3718.666666666667</v>
      </c>
      <c r="H80" s="278">
        <v>3918.2666666666673</v>
      </c>
      <c r="I80" s="278">
        <v>3959.0333333333338</v>
      </c>
      <c r="J80" s="278">
        <v>4018.0666666666675</v>
      </c>
      <c r="K80" s="276">
        <v>3900</v>
      </c>
      <c r="L80" s="276">
        <v>3800.2</v>
      </c>
      <c r="M80" s="276">
        <v>7.8759999999999997E-2</v>
      </c>
    </row>
    <row r="81" spans="1:13" s="16" customFormat="1">
      <c r="A81" s="267">
        <v>71</v>
      </c>
      <c r="B81" s="276" t="s">
        <v>326</v>
      </c>
      <c r="C81" s="277">
        <v>788.55</v>
      </c>
      <c r="D81" s="278">
        <v>795.56666666666661</v>
      </c>
      <c r="E81" s="278">
        <v>776.23333333333323</v>
      </c>
      <c r="F81" s="278">
        <v>763.91666666666663</v>
      </c>
      <c r="G81" s="278">
        <v>744.58333333333326</v>
      </c>
      <c r="H81" s="278">
        <v>807.88333333333321</v>
      </c>
      <c r="I81" s="278">
        <v>827.2166666666667</v>
      </c>
      <c r="J81" s="278">
        <v>839.53333333333319</v>
      </c>
      <c r="K81" s="276">
        <v>814.9</v>
      </c>
      <c r="L81" s="276">
        <v>783.25</v>
      </c>
      <c r="M81" s="276">
        <v>0.90935999999999995</v>
      </c>
    </row>
    <row r="82" spans="1:13" s="16" customFormat="1">
      <c r="A82" s="267">
        <v>72</v>
      </c>
      <c r="B82" s="276" t="s">
        <v>327</v>
      </c>
      <c r="C82" s="277">
        <v>76.8</v>
      </c>
      <c r="D82" s="278">
        <v>75.399999999999991</v>
      </c>
      <c r="E82" s="278">
        <v>73.59999999999998</v>
      </c>
      <c r="F82" s="278">
        <v>70.399999999999991</v>
      </c>
      <c r="G82" s="278">
        <v>68.59999999999998</v>
      </c>
      <c r="H82" s="278">
        <v>78.59999999999998</v>
      </c>
      <c r="I82" s="278">
        <v>80.399999999999991</v>
      </c>
      <c r="J82" s="278">
        <v>83.59999999999998</v>
      </c>
      <c r="K82" s="276">
        <v>77.2</v>
      </c>
      <c r="L82" s="276">
        <v>72.2</v>
      </c>
      <c r="M82" s="276">
        <v>41.006929999999997</v>
      </c>
    </row>
    <row r="83" spans="1:13" s="16" customFormat="1">
      <c r="A83" s="267">
        <v>73</v>
      </c>
      <c r="B83" s="276" t="s">
        <v>72</v>
      </c>
      <c r="C83" s="277">
        <v>12646.5</v>
      </c>
      <c r="D83" s="278">
        <v>12635.166666666666</v>
      </c>
      <c r="E83" s="278">
        <v>12540.383333333331</v>
      </c>
      <c r="F83" s="278">
        <v>12434.266666666665</v>
      </c>
      <c r="G83" s="278">
        <v>12339.48333333333</v>
      </c>
      <c r="H83" s="278">
        <v>12741.283333333333</v>
      </c>
      <c r="I83" s="278">
        <v>12836.066666666669</v>
      </c>
      <c r="J83" s="278">
        <v>12942.183333333334</v>
      </c>
      <c r="K83" s="276">
        <v>12729.95</v>
      </c>
      <c r="L83" s="276">
        <v>12529.05</v>
      </c>
      <c r="M83" s="276">
        <v>0.55198999999999998</v>
      </c>
    </row>
    <row r="84" spans="1:13" s="16" customFormat="1">
      <c r="A84" s="267">
        <v>74</v>
      </c>
      <c r="B84" s="276" t="s">
        <v>74</v>
      </c>
      <c r="C84" s="277">
        <v>374.4</v>
      </c>
      <c r="D84" s="278">
        <v>373.66666666666669</v>
      </c>
      <c r="E84" s="278">
        <v>370.13333333333338</v>
      </c>
      <c r="F84" s="278">
        <v>365.86666666666667</v>
      </c>
      <c r="G84" s="278">
        <v>362.33333333333337</v>
      </c>
      <c r="H84" s="278">
        <v>377.93333333333339</v>
      </c>
      <c r="I84" s="278">
        <v>381.4666666666667</v>
      </c>
      <c r="J84" s="278">
        <v>385.73333333333341</v>
      </c>
      <c r="K84" s="276">
        <v>377.2</v>
      </c>
      <c r="L84" s="276">
        <v>369.4</v>
      </c>
      <c r="M84" s="276">
        <v>59.827530000000003</v>
      </c>
    </row>
    <row r="85" spans="1:13" s="16" customFormat="1">
      <c r="A85" s="267">
        <v>75</v>
      </c>
      <c r="B85" s="276" t="s">
        <v>328</v>
      </c>
      <c r="C85" s="277">
        <v>241</v>
      </c>
      <c r="D85" s="278">
        <v>243.20000000000002</v>
      </c>
      <c r="E85" s="278">
        <v>237.40000000000003</v>
      </c>
      <c r="F85" s="278">
        <v>233.8</v>
      </c>
      <c r="G85" s="278">
        <v>228.00000000000003</v>
      </c>
      <c r="H85" s="278">
        <v>246.80000000000004</v>
      </c>
      <c r="I85" s="278">
        <v>252.60000000000005</v>
      </c>
      <c r="J85" s="278">
        <v>256.20000000000005</v>
      </c>
      <c r="K85" s="276">
        <v>249</v>
      </c>
      <c r="L85" s="276">
        <v>239.6</v>
      </c>
      <c r="M85" s="276">
        <v>1.39516</v>
      </c>
    </row>
    <row r="86" spans="1:13" s="16" customFormat="1">
      <c r="A86" s="267">
        <v>76</v>
      </c>
      <c r="B86" s="276" t="s">
        <v>75</v>
      </c>
      <c r="C86" s="277">
        <v>3625.35</v>
      </c>
      <c r="D86" s="278">
        <v>3632.9833333333336</v>
      </c>
      <c r="E86" s="278">
        <v>3597.6166666666672</v>
      </c>
      <c r="F86" s="278">
        <v>3569.8833333333337</v>
      </c>
      <c r="G86" s="278">
        <v>3534.5166666666673</v>
      </c>
      <c r="H86" s="278">
        <v>3660.7166666666672</v>
      </c>
      <c r="I86" s="278">
        <v>3696.0833333333339</v>
      </c>
      <c r="J86" s="278">
        <v>3723.8166666666671</v>
      </c>
      <c r="K86" s="276">
        <v>3668.35</v>
      </c>
      <c r="L86" s="276">
        <v>3605.25</v>
      </c>
      <c r="M86" s="276">
        <v>4.5165600000000001</v>
      </c>
    </row>
    <row r="87" spans="1:13" s="16" customFormat="1">
      <c r="A87" s="267">
        <v>77</v>
      </c>
      <c r="B87" s="276" t="s">
        <v>314</v>
      </c>
      <c r="C87" s="277">
        <v>615.85</v>
      </c>
      <c r="D87" s="278">
        <v>613.31666666666672</v>
      </c>
      <c r="E87" s="278">
        <v>607.33333333333348</v>
      </c>
      <c r="F87" s="278">
        <v>598.81666666666672</v>
      </c>
      <c r="G87" s="278">
        <v>592.83333333333348</v>
      </c>
      <c r="H87" s="278">
        <v>621.83333333333348</v>
      </c>
      <c r="I87" s="278">
        <v>627.81666666666683</v>
      </c>
      <c r="J87" s="278">
        <v>636.33333333333348</v>
      </c>
      <c r="K87" s="276">
        <v>619.29999999999995</v>
      </c>
      <c r="L87" s="276">
        <v>604.79999999999995</v>
      </c>
      <c r="M87" s="276">
        <v>4.2728099999999998</v>
      </c>
    </row>
    <row r="88" spans="1:13" s="16" customFormat="1">
      <c r="A88" s="267">
        <v>78</v>
      </c>
      <c r="B88" s="276" t="s">
        <v>323</v>
      </c>
      <c r="C88" s="277">
        <v>261.7</v>
      </c>
      <c r="D88" s="278">
        <v>253.9</v>
      </c>
      <c r="E88" s="278">
        <v>240.8</v>
      </c>
      <c r="F88" s="278">
        <v>219.9</v>
      </c>
      <c r="G88" s="278">
        <v>206.8</v>
      </c>
      <c r="H88" s="278">
        <v>274.8</v>
      </c>
      <c r="I88" s="278">
        <v>287.89999999999998</v>
      </c>
      <c r="J88" s="278">
        <v>308.8</v>
      </c>
      <c r="K88" s="276">
        <v>267</v>
      </c>
      <c r="L88" s="276">
        <v>233</v>
      </c>
      <c r="M88" s="276">
        <v>109.35764</v>
      </c>
    </row>
    <row r="89" spans="1:13" s="16" customFormat="1">
      <c r="A89" s="267">
        <v>79</v>
      </c>
      <c r="B89" s="276" t="s">
        <v>76</v>
      </c>
      <c r="C89" s="277">
        <v>475</v>
      </c>
      <c r="D89" s="278">
        <v>473.09999999999997</v>
      </c>
      <c r="E89" s="278">
        <v>466.94999999999993</v>
      </c>
      <c r="F89" s="278">
        <v>458.9</v>
      </c>
      <c r="G89" s="278">
        <v>452.74999999999994</v>
      </c>
      <c r="H89" s="278">
        <v>481.14999999999992</v>
      </c>
      <c r="I89" s="278">
        <v>487.2999999999999</v>
      </c>
      <c r="J89" s="278">
        <v>495.34999999999991</v>
      </c>
      <c r="K89" s="276">
        <v>479.25</v>
      </c>
      <c r="L89" s="276">
        <v>465.05</v>
      </c>
      <c r="M89" s="276">
        <v>33.777090000000001</v>
      </c>
    </row>
    <row r="90" spans="1:13" s="16" customFormat="1">
      <c r="A90" s="267">
        <v>80</v>
      </c>
      <c r="B90" s="276" t="s">
        <v>77</v>
      </c>
      <c r="C90" s="277">
        <v>120.7</v>
      </c>
      <c r="D90" s="278">
        <v>118.98333333333333</v>
      </c>
      <c r="E90" s="278">
        <v>116.16666666666667</v>
      </c>
      <c r="F90" s="278">
        <v>111.63333333333334</v>
      </c>
      <c r="G90" s="278">
        <v>108.81666666666668</v>
      </c>
      <c r="H90" s="278">
        <v>123.51666666666667</v>
      </c>
      <c r="I90" s="278">
        <v>126.33333333333333</v>
      </c>
      <c r="J90" s="278">
        <v>130.86666666666667</v>
      </c>
      <c r="K90" s="276">
        <v>121.8</v>
      </c>
      <c r="L90" s="276">
        <v>114.45</v>
      </c>
      <c r="M90" s="276">
        <v>210.24870000000001</v>
      </c>
    </row>
    <row r="91" spans="1:13" s="16" customFormat="1">
      <c r="A91" s="267">
        <v>81</v>
      </c>
      <c r="B91" s="276" t="s">
        <v>332</v>
      </c>
      <c r="C91" s="277">
        <v>479.7</v>
      </c>
      <c r="D91" s="278">
        <v>476.56666666666666</v>
      </c>
      <c r="E91" s="278">
        <v>469.13333333333333</v>
      </c>
      <c r="F91" s="278">
        <v>458.56666666666666</v>
      </c>
      <c r="G91" s="278">
        <v>451.13333333333333</v>
      </c>
      <c r="H91" s="278">
        <v>487.13333333333333</v>
      </c>
      <c r="I91" s="278">
        <v>494.56666666666661</v>
      </c>
      <c r="J91" s="278">
        <v>505.13333333333333</v>
      </c>
      <c r="K91" s="276">
        <v>484</v>
      </c>
      <c r="L91" s="276">
        <v>466</v>
      </c>
      <c r="M91" s="276">
        <v>2.5751300000000001</v>
      </c>
    </row>
    <row r="92" spans="1:13" s="16" customFormat="1">
      <c r="A92" s="267">
        <v>82</v>
      </c>
      <c r="B92" s="276" t="s">
        <v>333</v>
      </c>
      <c r="C92" s="277">
        <v>495.05</v>
      </c>
      <c r="D92" s="278">
        <v>492.13333333333338</v>
      </c>
      <c r="E92" s="278">
        <v>480.26666666666677</v>
      </c>
      <c r="F92" s="278">
        <v>465.48333333333341</v>
      </c>
      <c r="G92" s="278">
        <v>453.61666666666679</v>
      </c>
      <c r="H92" s="278">
        <v>506.91666666666674</v>
      </c>
      <c r="I92" s="278">
        <v>518.78333333333342</v>
      </c>
      <c r="J92" s="278">
        <v>533.56666666666672</v>
      </c>
      <c r="K92" s="276">
        <v>504</v>
      </c>
      <c r="L92" s="276">
        <v>477.35</v>
      </c>
      <c r="M92" s="276">
        <v>2.2373099999999999</v>
      </c>
    </row>
    <row r="93" spans="1:13" s="16" customFormat="1">
      <c r="A93" s="267">
        <v>83</v>
      </c>
      <c r="B93" s="276" t="s">
        <v>335</v>
      </c>
      <c r="C93" s="277">
        <v>379.5</v>
      </c>
      <c r="D93" s="278">
        <v>377.2</v>
      </c>
      <c r="E93" s="278">
        <v>370.5</v>
      </c>
      <c r="F93" s="278">
        <v>361.5</v>
      </c>
      <c r="G93" s="278">
        <v>354.8</v>
      </c>
      <c r="H93" s="278">
        <v>386.2</v>
      </c>
      <c r="I93" s="278">
        <v>392.89999999999992</v>
      </c>
      <c r="J93" s="278">
        <v>401.9</v>
      </c>
      <c r="K93" s="276">
        <v>383.9</v>
      </c>
      <c r="L93" s="276">
        <v>368.2</v>
      </c>
      <c r="M93" s="276">
        <v>0.67564000000000002</v>
      </c>
    </row>
    <row r="94" spans="1:13" s="16" customFormat="1">
      <c r="A94" s="267">
        <v>84</v>
      </c>
      <c r="B94" s="276" t="s">
        <v>329</v>
      </c>
      <c r="C94" s="277">
        <v>513.04999999999995</v>
      </c>
      <c r="D94" s="278">
        <v>512.66666666666663</v>
      </c>
      <c r="E94" s="278">
        <v>509.0333333333333</v>
      </c>
      <c r="F94" s="278">
        <v>505.01666666666665</v>
      </c>
      <c r="G94" s="278">
        <v>501.38333333333333</v>
      </c>
      <c r="H94" s="278">
        <v>516.68333333333328</v>
      </c>
      <c r="I94" s="278">
        <v>520.31666666666672</v>
      </c>
      <c r="J94" s="278">
        <v>524.33333333333326</v>
      </c>
      <c r="K94" s="276">
        <v>516.29999999999995</v>
      </c>
      <c r="L94" s="276">
        <v>508.65</v>
      </c>
      <c r="M94" s="276">
        <v>1.8801300000000001</v>
      </c>
    </row>
    <row r="95" spans="1:13" s="16" customFormat="1">
      <c r="A95" s="267">
        <v>85</v>
      </c>
      <c r="B95" s="276" t="s">
        <v>78</v>
      </c>
      <c r="C95" s="277">
        <v>123.7</v>
      </c>
      <c r="D95" s="278">
        <v>123</v>
      </c>
      <c r="E95" s="278">
        <v>121.7</v>
      </c>
      <c r="F95" s="278">
        <v>119.7</v>
      </c>
      <c r="G95" s="278">
        <v>118.4</v>
      </c>
      <c r="H95" s="278">
        <v>125</v>
      </c>
      <c r="I95" s="278">
        <v>126.30000000000001</v>
      </c>
      <c r="J95" s="278">
        <v>128.30000000000001</v>
      </c>
      <c r="K95" s="276">
        <v>124.3</v>
      </c>
      <c r="L95" s="276">
        <v>121</v>
      </c>
      <c r="M95" s="276">
        <v>10.16358</v>
      </c>
    </row>
    <row r="96" spans="1:13" s="16" customFormat="1">
      <c r="A96" s="267">
        <v>86</v>
      </c>
      <c r="B96" s="276" t="s">
        <v>330</v>
      </c>
      <c r="C96" s="277">
        <v>262</v>
      </c>
      <c r="D96" s="278">
        <v>262.65000000000003</v>
      </c>
      <c r="E96" s="278">
        <v>258.65000000000009</v>
      </c>
      <c r="F96" s="278">
        <v>255.30000000000007</v>
      </c>
      <c r="G96" s="278">
        <v>251.30000000000013</v>
      </c>
      <c r="H96" s="278">
        <v>266.00000000000006</v>
      </c>
      <c r="I96" s="278">
        <v>269.99999999999994</v>
      </c>
      <c r="J96" s="278">
        <v>273.35000000000002</v>
      </c>
      <c r="K96" s="276">
        <v>266.64999999999998</v>
      </c>
      <c r="L96" s="276">
        <v>259.3</v>
      </c>
      <c r="M96" s="276">
        <v>4.5970500000000003</v>
      </c>
    </row>
    <row r="97" spans="1:13" s="16" customFormat="1">
      <c r="A97" s="267">
        <v>87</v>
      </c>
      <c r="B97" s="276" t="s">
        <v>338</v>
      </c>
      <c r="C97" s="277">
        <v>514.65</v>
      </c>
      <c r="D97" s="278">
        <v>511.2166666666667</v>
      </c>
      <c r="E97" s="278">
        <v>504.43333333333339</v>
      </c>
      <c r="F97" s="278">
        <v>494.2166666666667</v>
      </c>
      <c r="G97" s="278">
        <v>487.43333333333339</v>
      </c>
      <c r="H97" s="278">
        <v>521.43333333333339</v>
      </c>
      <c r="I97" s="278">
        <v>528.2166666666667</v>
      </c>
      <c r="J97" s="278">
        <v>538.43333333333339</v>
      </c>
      <c r="K97" s="276">
        <v>518</v>
      </c>
      <c r="L97" s="276">
        <v>501</v>
      </c>
      <c r="M97" s="276">
        <v>8.3486200000000004</v>
      </c>
    </row>
    <row r="98" spans="1:13" s="16" customFormat="1">
      <c r="A98" s="267">
        <v>88</v>
      </c>
      <c r="B98" s="276" t="s">
        <v>336</v>
      </c>
      <c r="C98" s="277">
        <v>1066.75</v>
      </c>
      <c r="D98" s="278">
        <v>1062.9166666666667</v>
      </c>
      <c r="E98" s="278">
        <v>1043.8333333333335</v>
      </c>
      <c r="F98" s="278">
        <v>1020.9166666666667</v>
      </c>
      <c r="G98" s="278">
        <v>1001.8333333333335</v>
      </c>
      <c r="H98" s="278">
        <v>1085.8333333333335</v>
      </c>
      <c r="I98" s="278">
        <v>1104.916666666667</v>
      </c>
      <c r="J98" s="278">
        <v>1127.8333333333335</v>
      </c>
      <c r="K98" s="276">
        <v>1082</v>
      </c>
      <c r="L98" s="276">
        <v>1040</v>
      </c>
      <c r="M98" s="276">
        <v>1.2075499999999999</v>
      </c>
    </row>
    <row r="99" spans="1:13" s="16" customFormat="1">
      <c r="A99" s="267">
        <v>89</v>
      </c>
      <c r="B99" s="276" t="s">
        <v>337</v>
      </c>
      <c r="C99" s="277">
        <v>13.8</v>
      </c>
      <c r="D99" s="278">
        <v>13.666666666666666</v>
      </c>
      <c r="E99" s="278">
        <v>13.433333333333332</v>
      </c>
      <c r="F99" s="278">
        <v>13.066666666666666</v>
      </c>
      <c r="G99" s="278">
        <v>12.833333333333332</v>
      </c>
      <c r="H99" s="278">
        <v>14.033333333333331</v>
      </c>
      <c r="I99" s="278">
        <v>14.266666666666666</v>
      </c>
      <c r="J99" s="278">
        <v>14.633333333333331</v>
      </c>
      <c r="K99" s="276">
        <v>13.9</v>
      </c>
      <c r="L99" s="276">
        <v>13.3</v>
      </c>
      <c r="M99" s="276">
        <v>67.338170000000005</v>
      </c>
    </row>
    <row r="100" spans="1:13" s="16" customFormat="1">
      <c r="A100" s="267">
        <v>90</v>
      </c>
      <c r="B100" s="276" t="s">
        <v>339</v>
      </c>
      <c r="C100" s="277">
        <v>232.15</v>
      </c>
      <c r="D100" s="278">
        <v>229.13333333333335</v>
      </c>
      <c r="E100" s="278">
        <v>223.56666666666672</v>
      </c>
      <c r="F100" s="278">
        <v>214.98333333333338</v>
      </c>
      <c r="G100" s="278">
        <v>209.41666666666674</v>
      </c>
      <c r="H100" s="278">
        <v>237.7166666666667</v>
      </c>
      <c r="I100" s="278">
        <v>243.28333333333336</v>
      </c>
      <c r="J100" s="278">
        <v>251.86666666666667</v>
      </c>
      <c r="K100" s="276">
        <v>234.7</v>
      </c>
      <c r="L100" s="276">
        <v>220.55</v>
      </c>
      <c r="M100" s="276">
        <v>1.9110199999999999</v>
      </c>
    </row>
    <row r="101" spans="1:13">
      <c r="A101" s="267">
        <v>91</v>
      </c>
      <c r="B101" s="276" t="s">
        <v>80</v>
      </c>
      <c r="C101" s="277">
        <v>391.5</v>
      </c>
      <c r="D101" s="278">
        <v>382.63333333333338</v>
      </c>
      <c r="E101" s="278">
        <v>370.86666666666679</v>
      </c>
      <c r="F101" s="278">
        <v>350.23333333333341</v>
      </c>
      <c r="G101" s="278">
        <v>338.46666666666681</v>
      </c>
      <c r="H101" s="278">
        <v>403.26666666666677</v>
      </c>
      <c r="I101" s="278">
        <v>415.0333333333333</v>
      </c>
      <c r="J101" s="278">
        <v>435.66666666666674</v>
      </c>
      <c r="K101" s="276">
        <v>394.4</v>
      </c>
      <c r="L101" s="276">
        <v>362</v>
      </c>
      <c r="M101" s="276">
        <v>17.794560000000001</v>
      </c>
    </row>
    <row r="102" spans="1:13">
      <c r="A102" s="267">
        <v>92</v>
      </c>
      <c r="B102" s="276" t="s">
        <v>340</v>
      </c>
      <c r="C102" s="277">
        <v>3259.65</v>
      </c>
      <c r="D102" s="278">
        <v>3259.3166666666671</v>
      </c>
      <c r="E102" s="278">
        <v>3170.2833333333342</v>
      </c>
      <c r="F102" s="278">
        <v>3080.916666666667</v>
      </c>
      <c r="G102" s="278">
        <v>2991.8833333333341</v>
      </c>
      <c r="H102" s="278">
        <v>3348.6833333333343</v>
      </c>
      <c r="I102" s="278">
        <v>3437.7166666666672</v>
      </c>
      <c r="J102" s="278">
        <v>3527.0833333333344</v>
      </c>
      <c r="K102" s="276">
        <v>3348.35</v>
      </c>
      <c r="L102" s="276">
        <v>3169.95</v>
      </c>
      <c r="M102" s="276">
        <v>0.10217</v>
      </c>
    </row>
    <row r="103" spans="1:13">
      <c r="A103" s="267">
        <v>93</v>
      </c>
      <c r="B103" s="276" t="s">
        <v>81</v>
      </c>
      <c r="C103" s="277">
        <v>594.6</v>
      </c>
      <c r="D103" s="278">
        <v>589.88333333333333</v>
      </c>
      <c r="E103" s="278">
        <v>581.76666666666665</v>
      </c>
      <c r="F103" s="278">
        <v>568.93333333333328</v>
      </c>
      <c r="G103" s="278">
        <v>560.81666666666661</v>
      </c>
      <c r="H103" s="278">
        <v>602.7166666666667</v>
      </c>
      <c r="I103" s="278">
        <v>610.83333333333326</v>
      </c>
      <c r="J103" s="278">
        <v>623.66666666666674</v>
      </c>
      <c r="K103" s="276">
        <v>598</v>
      </c>
      <c r="L103" s="276">
        <v>577.04999999999995</v>
      </c>
      <c r="M103" s="276">
        <v>2.1947199999999998</v>
      </c>
    </row>
    <row r="104" spans="1:13">
      <c r="A104" s="267">
        <v>94</v>
      </c>
      <c r="B104" s="276" t="s">
        <v>334</v>
      </c>
      <c r="C104" s="277">
        <v>308.5</v>
      </c>
      <c r="D104" s="278">
        <v>308.41666666666669</v>
      </c>
      <c r="E104" s="278">
        <v>296.83333333333337</v>
      </c>
      <c r="F104" s="278">
        <v>285.16666666666669</v>
      </c>
      <c r="G104" s="278">
        <v>273.58333333333337</v>
      </c>
      <c r="H104" s="278">
        <v>320.08333333333337</v>
      </c>
      <c r="I104" s="278">
        <v>331.66666666666674</v>
      </c>
      <c r="J104" s="278">
        <v>343.33333333333337</v>
      </c>
      <c r="K104" s="276">
        <v>320</v>
      </c>
      <c r="L104" s="276">
        <v>296.75</v>
      </c>
      <c r="M104" s="276">
        <v>2.33141</v>
      </c>
    </row>
    <row r="105" spans="1:13">
      <c r="A105" s="267">
        <v>95</v>
      </c>
      <c r="B105" s="276" t="s">
        <v>342</v>
      </c>
      <c r="C105" s="277">
        <v>226.6</v>
      </c>
      <c r="D105" s="278">
        <v>225.18333333333331</v>
      </c>
      <c r="E105" s="278">
        <v>220.36666666666662</v>
      </c>
      <c r="F105" s="278">
        <v>214.1333333333333</v>
      </c>
      <c r="G105" s="278">
        <v>209.31666666666661</v>
      </c>
      <c r="H105" s="278">
        <v>231.41666666666663</v>
      </c>
      <c r="I105" s="278">
        <v>236.23333333333329</v>
      </c>
      <c r="J105" s="278">
        <v>242.46666666666664</v>
      </c>
      <c r="K105" s="276">
        <v>230</v>
      </c>
      <c r="L105" s="276">
        <v>218.95</v>
      </c>
      <c r="M105" s="276">
        <v>7.9270500000000004</v>
      </c>
    </row>
    <row r="106" spans="1:13">
      <c r="A106" s="267">
        <v>96</v>
      </c>
      <c r="B106" s="276" t="s">
        <v>343</v>
      </c>
      <c r="C106" s="277">
        <v>97.95</v>
      </c>
      <c r="D106" s="278">
        <v>98.8</v>
      </c>
      <c r="E106" s="278">
        <v>95.8</v>
      </c>
      <c r="F106" s="278">
        <v>93.65</v>
      </c>
      <c r="G106" s="278">
        <v>90.65</v>
      </c>
      <c r="H106" s="278">
        <v>100.94999999999999</v>
      </c>
      <c r="I106" s="278">
        <v>103.94999999999999</v>
      </c>
      <c r="J106" s="278">
        <v>106.09999999999998</v>
      </c>
      <c r="K106" s="276">
        <v>101.8</v>
      </c>
      <c r="L106" s="276">
        <v>96.65</v>
      </c>
      <c r="M106" s="276">
        <v>21.917750000000002</v>
      </c>
    </row>
    <row r="107" spans="1:13">
      <c r="A107" s="267">
        <v>97</v>
      </c>
      <c r="B107" s="276" t="s">
        <v>82</v>
      </c>
      <c r="C107" s="277">
        <v>376.25</v>
      </c>
      <c r="D107" s="278">
        <v>370.84999999999997</v>
      </c>
      <c r="E107" s="278">
        <v>363.69999999999993</v>
      </c>
      <c r="F107" s="278">
        <v>351.15</v>
      </c>
      <c r="G107" s="278">
        <v>343.99999999999994</v>
      </c>
      <c r="H107" s="278">
        <v>383.39999999999992</v>
      </c>
      <c r="I107" s="278">
        <v>390.5499999999999</v>
      </c>
      <c r="J107" s="278">
        <v>403.09999999999991</v>
      </c>
      <c r="K107" s="276">
        <v>378</v>
      </c>
      <c r="L107" s="276">
        <v>358.3</v>
      </c>
      <c r="M107" s="276">
        <v>26.168310000000002</v>
      </c>
    </row>
    <row r="108" spans="1:13">
      <c r="A108" s="267">
        <v>98</v>
      </c>
      <c r="B108" s="284" t="s">
        <v>344</v>
      </c>
      <c r="C108" s="277">
        <v>540.45000000000005</v>
      </c>
      <c r="D108" s="278">
        <v>536.81666666666672</v>
      </c>
      <c r="E108" s="278">
        <v>532.63333333333344</v>
      </c>
      <c r="F108" s="278">
        <v>524.81666666666672</v>
      </c>
      <c r="G108" s="278">
        <v>520.63333333333344</v>
      </c>
      <c r="H108" s="278">
        <v>544.63333333333344</v>
      </c>
      <c r="I108" s="278">
        <v>548.81666666666661</v>
      </c>
      <c r="J108" s="278">
        <v>556.63333333333344</v>
      </c>
      <c r="K108" s="276">
        <v>541</v>
      </c>
      <c r="L108" s="276">
        <v>529</v>
      </c>
      <c r="M108" s="276">
        <v>2.48075</v>
      </c>
    </row>
    <row r="109" spans="1:13">
      <c r="A109" s="267">
        <v>99</v>
      </c>
      <c r="B109" s="276" t="s">
        <v>83</v>
      </c>
      <c r="C109" s="277">
        <v>824.65</v>
      </c>
      <c r="D109" s="278">
        <v>814.63333333333333</v>
      </c>
      <c r="E109" s="278">
        <v>802.26666666666665</v>
      </c>
      <c r="F109" s="278">
        <v>779.88333333333333</v>
      </c>
      <c r="G109" s="278">
        <v>767.51666666666665</v>
      </c>
      <c r="H109" s="278">
        <v>837.01666666666665</v>
      </c>
      <c r="I109" s="278">
        <v>849.38333333333321</v>
      </c>
      <c r="J109" s="278">
        <v>871.76666666666665</v>
      </c>
      <c r="K109" s="276">
        <v>827</v>
      </c>
      <c r="L109" s="276">
        <v>792.25</v>
      </c>
      <c r="M109" s="276">
        <v>85.202510000000004</v>
      </c>
    </row>
    <row r="110" spans="1:13">
      <c r="A110" s="267">
        <v>100</v>
      </c>
      <c r="B110" s="276" t="s">
        <v>84</v>
      </c>
      <c r="C110" s="277">
        <v>135.05000000000001</v>
      </c>
      <c r="D110" s="278">
        <v>135.28333333333333</v>
      </c>
      <c r="E110" s="278">
        <v>133.86666666666667</v>
      </c>
      <c r="F110" s="278">
        <v>132.68333333333334</v>
      </c>
      <c r="G110" s="278">
        <v>131.26666666666668</v>
      </c>
      <c r="H110" s="278">
        <v>136.46666666666667</v>
      </c>
      <c r="I110" s="278">
        <v>137.88333333333335</v>
      </c>
      <c r="J110" s="278">
        <v>139.06666666666666</v>
      </c>
      <c r="K110" s="276">
        <v>136.69999999999999</v>
      </c>
      <c r="L110" s="276">
        <v>134.1</v>
      </c>
      <c r="M110" s="276">
        <v>100.91831000000001</v>
      </c>
    </row>
    <row r="111" spans="1:13">
      <c r="A111" s="267">
        <v>101</v>
      </c>
      <c r="B111" s="276" t="s">
        <v>345</v>
      </c>
      <c r="C111" s="277">
        <v>355.8</v>
      </c>
      <c r="D111" s="278">
        <v>354.98333333333329</v>
      </c>
      <c r="E111" s="278">
        <v>350.96666666666658</v>
      </c>
      <c r="F111" s="278">
        <v>346.13333333333327</v>
      </c>
      <c r="G111" s="278">
        <v>342.11666666666656</v>
      </c>
      <c r="H111" s="278">
        <v>359.81666666666661</v>
      </c>
      <c r="I111" s="278">
        <v>363.83333333333337</v>
      </c>
      <c r="J111" s="278">
        <v>368.66666666666663</v>
      </c>
      <c r="K111" s="276">
        <v>359</v>
      </c>
      <c r="L111" s="276">
        <v>350.15</v>
      </c>
      <c r="M111" s="276">
        <v>1.80419</v>
      </c>
    </row>
    <row r="112" spans="1:13">
      <c r="A112" s="267">
        <v>102</v>
      </c>
      <c r="B112" s="276" t="s">
        <v>3634</v>
      </c>
      <c r="C112" s="277">
        <v>2632.2</v>
      </c>
      <c r="D112" s="278">
        <v>2613.2166666666667</v>
      </c>
      <c r="E112" s="278">
        <v>2565.4333333333334</v>
      </c>
      <c r="F112" s="278">
        <v>2498.6666666666665</v>
      </c>
      <c r="G112" s="278">
        <v>2450.8833333333332</v>
      </c>
      <c r="H112" s="278">
        <v>2679.9833333333336</v>
      </c>
      <c r="I112" s="278">
        <v>2727.7666666666673</v>
      </c>
      <c r="J112" s="278">
        <v>2794.5333333333338</v>
      </c>
      <c r="K112" s="276">
        <v>2661</v>
      </c>
      <c r="L112" s="276">
        <v>2546.4499999999998</v>
      </c>
      <c r="M112" s="276">
        <v>7.7868399999999998</v>
      </c>
    </row>
    <row r="113" spans="1:13">
      <c r="A113" s="267">
        <v>103</v>
      </c>
      <c r="B113" s="276" t="s">
        <v>85</v>
      </c>
      <c r="C113" s="277">
        <v>1567.35</v>
      </c>
      <c r="D113" s="278">
        <v>1557.0833333333333</v>
      </c>
      <c r="E113" s="278">
        <v>1542.1666666666665</v>
      </c>
      <c r="F113" s="278">
        <v>1516.9833333333333</v>
      </c>
      <c r="G113" s="278">
        <v>1502.0666666666666</v>
      </c>
      <c r="H113" s="278">
        <v>1582.2666666666664</v>
      </c>
      <c r="I113" s="278">
        <v>1597.1833333333329</v>
      </c>
      <c r="J113" s="278">
        <v>1622.3666666666663</v>
      </c>
      <c r="K113" s="276">
        <v>1572</v>
      </c>
      <c r="L113" s="276">
        <v>1531.9</v>
      </c>
      <c r="M113" s="276">
        <v>4.9296699999999998</v>
      </c>
    </row>
    <row r="114" spans="1:13">
      <c r="A114" s="267">
        <v>104</v>
      </c>
      <c r="B114" s="276" t="s">
        <v>86</v>
      </c>
      <c r="C114" s="277">
        <v>391.85</v>
      </c>
      <c r="D114" s="278">
        <v>389.06666666666666</v>
      </c>
      <c r="E114" s="278">
        <v>385.33333333333331</v>
      </c>
      <c r="F114" s="278">
        <v>378.81666666666666</v>
      </c>
      <c r="G114" s="278">
        <v>375.08333333333331</v>
      </c>
      <c r="H114" s="278">
        <v>395.58333333333331</v>
      </c>
      <c r="I114" s="278">
        <v>399.31666666666666</v>
      </c>
      <c r="J114" s="278">
        <v>405.83333333333331</v>
      </c>
      <c r="K114" s="276">
        <v>392.8</v>
      </c>
      <c r="L114" s="276">
        <v>382.55</v>
      </c>
      <c r="M114" s="276">
        <v>21.912179999999999</v>
      </c>
    </row>
    <row r="115" spans="1:13">
      <c r="A115" s="267">
        <v>105</v>
      </c>
      <c r="B115" s="276" t="s">
        <v>236</v>
      </c>
      <c r="C115" s="277">
        <v>791.35</v>
      </c>
      <c r="D115" s="278">
        <v>784.36666666666667</v>
      </c>
      <c r="E115" s="278">
        <v>775.73333333333335</v>
      </c>
      <c r="F115" s="278">
        <v>760.11666666666667</v>
      </c>
      <c r="G115" s="278">
        <v>751.48333333333335</v>
      </c>
      <c r="H115" s="278">
        <v>799.98333333333335</v>
      </c>
      <c r="I115" s="278">
        <v>808.61666666666679</v>
      </c>
      <c r="J115" s="278">
        <v>824.23333333333335</v>
      </c>
      <c r="K115" s="276">
        <v>793</v>
      </c>
      <c r="L115" s="276">
        <v>768.75</v>
      </c>
      <c r="M115" s="276">
        <v>1.71452</v>
      </c>
    </row>
    <row r="116" spans="1:13">
      <c r="A116" s="267">
        <v>106</v>
      </c>
      <c r="B116" s="276" t="s">
        <v>346</v>
      </c>
      <c r="C116" s="277">
        <v>796.2</v>
      </c>
      <c r="D116" s="278">
        <v>796.98333333333323</v>
      </c>
      <c r="E116" s="278">
        <v>783.96666666666647</v>
      </c>
      <c r="F116" s="278">
        <v>771.73333333333323</v>
      </c>
      <c r="G116" s="278">
        <v>758.71666666666647</v>
      </c>
      <c r="H116" s="278">
        <v>809.21666666666647</v>
      </c>
      <c r="I116" s="278">
        <v>822.23333333333312</v>
      </c>
      <c r="J116" s="278">
        <v>834.46666666666647</v>
      </c>
      <c r="K116" s="276">
        <v>810</v>
      </c>
      <c r="L116" s="276">
        <v>784.75</v>
      </c>
      <c r="M116" s="276">
        <v>0.66220999999999997</v>
      </c>
    </row>
    <row r="117" spans="1:13">
      <c r="A117" s="267">
        <v>107</v>
      </c>
      <c r="B117" s="276" t="s">
        <v>331</v>
      </c>
      <c r="C117" s="277">
        <v>1896.35</v>
      </c>
      <c r="D117" s="278">
        <v>1905.6333333333332</v>
      </c>
      <c r="E117" s="278">
        <v>1880.7666666666664</v>
      </c>
      <c r="F117" s="278">
        <v>1865.1833333333332</v>
      </c>
      <c r="G117" s="278">
        <v>1840.3166666666664</v>
      </c>
      <c r="H117" s="278">
        <v>1921.2166666666665</v>
      </c>
      <c r="I117" s="278">
        <v>1946.0833333333333</v>
      </c>
      <c r="J117" s="278">
        <v>1961.6666666666665</v>
      </c>
      <c r="K117" s="276">
        <v>1930.5</v>
      </c>
      <c r="L117" s="276">
        <v>1890.05</v>
      </c>
      <c r="M117" s="276">
        <v>0.18304999999999999</v>
      </c>
    </row>
    <row r="118" spans="1:13">
      <c r="A118" s="267">
        <v>108</v>
      </c>
      <c r="B118" s="276" t="s">
        <v>237</v>
      </c>
      <c r="C118" s="277">
        <v>352.7</v>
      </c>
      <c r="D118" s="278">
        <v>355.13333333333338</v>
      </c>
      <c r="E118" s="278">
        <v>346.46666666666675</v>
      </c>
      <c r="F118" s="278">
        <v>340.23333333333335</v>
      </c>
      <c r="G118" s="278">
        <v>331.56666666666672</v>
      </c>
      <c r="H118" s="278">
        <v>361.36666666666679</v>
      </c>
      <c r="I118" s="278">
        <v>370.03333333333342</v>
      </c>
      <c r="J118" s="278">
        <v>376.26666666666682</v>
      </c>
      <c r="K118" s="276">
        <v>363.8</v>
      </c>
      <c r="L118" s="276">
        <v>348.9</v>
      </c>
      <c r="M118" s="276">
        <v>5.3210899999999999</v>
      </c>
    </row>
    <row r="119" spans="1:13">
      <c r="A119" s="267">
        <v>109</v>
      </c>
      <c r="B119" s="276" t="s">
        <v>2995</v>
      </c>
      <c r="C119" s="277">
        <v>225.9</v>
      </c>
      <c r="D119" s="278">
        <v>223.86666666666665</v>
      </c>
      <c r="E119" s="278">
        <v>220.73333333333329</v>
      </c>
      <c r="F119" s="278">
        <v>215.56666666666663</v>
      </c>
      <c r="G119" s="278">
        <v>212.43333333333328</v>
      </c>
      <c r="H119" s="278">
        <v>229.0333333333333</v>
      </c>
      <c r="I119" s="278">
        <v>232.16666666666669</v>
      </c>
      <c r="J119" s="278">
        <v>237.33333333333331</v>
      </c>
      <c r="K119" s="276">
        <v>227</v>
      </c>
      <c r="L119" s="276">
        <v>218.7</v>
      </c>
      <c r="M119" s="276">
        <v>2.6029200000000001</v>
      </c>
    </row>
    <row r="120" spans="1:13">
      <c r="A120" s="267">
        <v>110</v>
      </c>
      <c r="B120" s="276" t="s">
        <v>235</v>
      </c>
      <c r="C120" s="277">
        <v>180.4</v>
      </c>
      <c r="D120" s="278">
        <v>179.41666666666666</v>
      </c>
      <c r="E120" s="278">
        <v>173.0333333333333</v>
      </c>
      <c r="F120" s="278">
        <v>165.66666666666666</v>
      </c>
      <c r="G120" s="278">
        <v>159.2833333333333</v>
      </c>
      <c r="H120" s="278">
        <v>186.7833333333333</v>
      </c>
      <c r="I120" s="278">
        <v>193.16666666666669</v>
      </c>
      <c r="J120" s="278">
        <v>200.5333333333333</v>
      </c>
      <c r="K120" s="276">
        <v>185.8</v>
      </c>
      <c r="L120" s="276">
        <v>172.05</v>
      </c>
      <c r="M120" s="276">
        <v>31.525700000000001</v>
      </c>
    </row>
    <row r="121" spans="1:13">
      <c r="A121" s="267">
        <v>111</v>
      </c>
      <c r="B121" s="276" t="s">
        <v>87</v>
      </c>
      <c r="C121" s="277">
        <v>584.29999999999995</v>
      </c>
      <c r="D121" s="278">
        <v>583.93333333333328</v>
      </c>
      <c r="E121" s="278">
        <v>577.36666666666656</v>
      </c>
      <c r="F121" s="278">
        <v>570.43333333333328</v>
      </c>
      <c r="G121" s="278">
        <v>563.86666666666656</v>
      </c>
      <c r="H121" s="278">
        <v>590.86666666666656</v>
      </c>
      <c r="I121" s="278">
        <v>597.43333333333339</v>
      </c>
      <c r="J121" s="278">
        <v>604.36666666666656</v>
      </c>
      <c r="K121" s="276">
        <v>590.5</v>
      </c>
      <c r="L121" s="276">
        <v>577</v>
      </c>
      <c r="M121" s="276">
        <v>11.85209</v>
      </c>
    </row>
    <row r="122" spans="1:13">
      <c r="A122" s="267">
        <v>112</v>
      </c>
      <c r="B122" s="276" t="s">
        <v>347</v>
      </c>
      <c r="C122" s="277">
        <v>518.25</v>
      </c>
      <c r="D122" s="278">
        <v>519.08333333333337</v>
      </c>
      <c r="E122" s="278">
        <v>513.9666666666667</v>
      </c>
      <c r="F122" s="278">
        <v>509.68333333333328</v>
      </c>
      <c r="G122" s="278">
        <v>504.56666666666661</v>
      </c>
      <c r="H122" s="278">
        <v>523.36666666666679</v>
      </c>
      <c r="I122" s="278">
        <v>528.48333333333335</v>
      </c>
      <c r="J122" s="278">
        <v>532.76666666666688</v>
      </c>
      <c r="K122" s="276">
        <v>524.20000000000005</v>
      </c>
      <c r="L122" s="276">
        <v>514.79999999999995</v>
      </c>
      <c r="M122" s="276">
        <v>6.4350300000000002</v>
      </c>
    </row>
    <row r="123" spans="1:13">
      <c r="A123" s="267">
        <v>113</v>
      </c>
      <c r="B123" s="276" t="s">
        <v>88</v>
      </c>
      <c r="C123" s="277">
        <v>510.15</v>
      </c>
      <c r="D123" s="278">
        <v>508.31666666666666</v>
      </c>
      <c r="E123" s="278">
        <v>504.13333333333333</v>
      </c>
      <c r="F123" s="278">
        <v>498.11666666666667</v>
      </c>
      <c r="G123" s="278">
        <v>493.93333333333334</v>
      </c>
      <c r="H123" s="278">
        <v>514.33333333333326</v>
      </c>
      <c r="I123" s="278">
        <v>518.51666666666665</v>
      </c>
      <c r="J123" s="278">
        <v>524.5333333333333</v>
      </c>
      <c r="K123" s="276">
        <v>512.5</v>
      </c>
      <c r="L123" s="276">
        <v>502.3</v>
      </c>
      <c r="M123" s="276">
        <v>30.468669999999999</v>
      </c>
    </row>
    <row r="124" spans="1:13">
      <c r="A124" s="267">
        <v>114</v>
      </c>
      <c r="B124" s="276" t="s">
        <v>238</v>
      </c>
      <c r="C124" s="277">
        <v>1039.7</v>
      </c>
      <c r="D124" s="278">
        <v>1033.55</v>
      </c>
      <c r="E124" s="278">
        <v>1013.1499999999999</v>
      </c>
      <c r="F124" s="278">
        <v>986.59999999999991</v>
      </c>
      <c r="G124" s="278">
        <v>966.19999999999982</v>
      </c>
      <c r="H124" s="278">
        <v>1060.0999999999999</v>
      </c>
      <c r="I124" s="278">
        <v>1080.5</v>
      </c>
      <c r="J124" s="278">
        <v>1107.05</v>
      </c>
      <c r="K124" s="276">
        <v>1053.95</v>
      </c>
      <c r="L124" s="276">
        <v>1007</v>
      </c>
      <c r="M124" s="276">
        <v>4.2938599999999996</v>
      </c>
    </row>
    <row r="125" spans="1:13">
      <c r="A125" s="267">
        <v>115</v>
      </c>
      <c r="B125" s="276" t="s">
        <v>348</v>
      </c>
      <c r="C125" s="277">
        <v>81.55</v>
      </c>
      <c r="D125" s="278">
        <v>80.833333333333329</v>
      </c>
      <c r="E125" s="278">
        <v>79.766666666666652</v>
      </c>
      <c r="F125" s="278">
        <v>77.98333333333332</v>
      </c>
      <c r="G125" s="278">
        <v>76.916666666666643</v>
      </c>
      <c r="H125" s="278">
        <v>82.61666666666666</v>
      </c>
      <c r="I125" s="278">
        <v>83.683333333333351</v>
      </c>
      <c r="J125" s="278">
        <v>85.466666666666669</v>
      </c>
      <c r="K125" s="276">
        <v>81.900000000000006</v>
      </c>
      <c r="L125" s="276">
        <v>79.05</v>
      </c>
      <c r="M125" s="276">
        <v>1.7724200000000001</v>
      </c>
    </row>
    <row r="126" spans="1:13">
      <c r="A126" s="267">
        <v>116</v>
      </c>
      <c r="B126" s="276" t="s">
        <v>355</v>
      </c>
      <c r="C126" s="277">
        <v>381.7</v>
      </c>
      <c r="D126" s="278">
        <v>377.10000000000008</v>
      </c>
      <c r="E126" s="278">
        <v>370.20000000000016</v>
      </c>
      <c r="F126" s="278">
        <v>358.7000000000001</v>
      </c>
      <c r="G126" s="278">
        <v>351.80000000000018</v>
      </c>
      <c r="H126" s="278">
        <v>388.60000000000014</v>
      </c>
      <c r="I126" s="278">
        <v>395.50000000000011</v>
      </c>
      <c r="J126" s="278">
        <v>407.00000000000011</v>
      </c>
      <c r="K126" s="276">
        <v>384</v>
      </c>
      <c r="L126" s="276">
        <v>365.6</v>
      </c>
      <c r="M126" s="276">
        <v>3.3158099999999999</v>
      </c>
    </row>
    <row r="127" spans="1:13">
      <c r="A127" s="267">
        <v>117</v>
      </c>
      <c r="B127" s="276" t="s">
        <v>356</v>
      </c>
      <c r="C127" s="277">
        <v>141.75</v>
      </c>
      <c r="D127" s="278">
        <v>141.91666666666666</v>
      </c>
      <c r="E127" s="278">
        <v>138.83333333333331</v>
      </c>
      <c r="F127" s="278">
        <v>135.91666666666666</v>
      </c>
      <c r="G127" s="278">
        <v>132.83333333333331</v>
      </c>
      <c r="H127" s="278">
        <v>144.83333333333331</v>
      </c>
      <c r="I127" s="278">
        <v>147.91666666666663</v>
      </c>
      <c r="J127" s="278">
        <v>150.83333333333331</v>
      </c>
      <c r="K127" s="276">
        <v>145</v>
      </c>
      <c r="L127" s="276">
        <v>139</v>
      </c>
      <c r="M127" s="276">
        <v>7.2403399999999998</v>
      </c>
    </row>
    <row r="128" spans="1:13">
      <c r="A128" s="267">
        <v>118</v>
      </c>
      <c r="B128" s="276" t="s">
        <v>349</v>
      </c>
      <c r="C128" s="277">
        <v>112.6</v>
      </c>
      <c r="D128" s="278">
        <v>113.06666666666666</v>
      </c>
      <c r="E128" s="278">
        <v>109.63333333333333</v>
      </c>
      <c r="F128" s="278">
        <v>106.66666666666666</v>
      </c>
      <c r="G128" s="278">
        <v>103.23333333333332</v>
      </c>
      <c r="H128" s="278">
        <v>116.03333333333333</v>
      </c>
      <c r="I128" s="278">
        <v>119.46666666666667</v>
      </c>
      <c r="J128" s="278">
        <v>122.43333333333334</v>
      </c>
      <c r="K128" s="276">
        <v>116.5</v>
      </c>
      <c r="L128" s="276">
        <v>110.1</v>
      </c>
      <c r="M128" s="276">
        <v>32.03604</v>
      </c>
    </row>
    <row r="129" spans="1:13">
      <c r="A129" s="267">
        <v>119</v>
      </c>
      <c r="B129" s="276" t="s">
        <v>350</v>
      </c>
      <c r="C129" s="277">
        <v>373.1</v>
      </c>
      <c r="D129" s="278">
        <v>377.73333333333329</v>
      </c>
      <c r="E129" s="278">
        <v>365.51666666666659</v>
      </c>
      <c r="F129" s="278">
        <v>357.93333333333328</v>
      </c>
      <c r="G129" s="278">
        <v>345.71666666666658</v>
      </c>
      <c r="H129" s="278">
        <v>385.31666666666661</v>
      </c>
      <c r="I129" s="278">
        <v>397.5333333333333</v>
      </c>
      <c r="J129" s="278">
        <v>405.11666666666662</v>
      </c>
      <c r="K129" s="276">
        <v>389.95</v>
      </c>
      <c r="L129" s="276">
        <v>370.15</v>
      </c>
      <c r="M129" s="276">
        <v>5.0551500000000003</v>
      </c>
    </row>
    <row r="130" spans="1:13">
      <c r="A130" s="267">
        <v>120</v>
      </c>
      <c r="B130" s="276" t="s">
        <v>351</v>
      </c>
      <c r="C130" s="277">
        <v>907.8</v>
      </c>
      <c r="D130" s="278">
        <v>904.43333333333339</v>
      </c>
      <c r="E130" s="278">
        <v>885.86666666666679</v>
      </c>
      <c r="F130" s="278">
        <v>863.93333333333339</v>
      </c>
      <c r="G130" s="278">
        <v>845.36666666666679</v>
      </c>
      <c r="H130" s="278">
        <v>926.36666666666679</v>
      </c>
      <c r="I130" s="278">
        <v>944.93333333333339</v>
      </c>
      <c r="J130" s="278">
        <v>966.86666666666679</v>
      </c>
      <c r="K130" s="276">
        <v>923</v>
      </c>
      <c r="L130" s="276">
        <v>882.5</v>
      </c>
      <c r="M130" s="276">
        <v>7.9662499999999996</v>
      </c>
    </row>
    <row r="131" spans="1:13">
      <c r="A131" s="267">
        <v>121</v>
      </c>
      <c r="B131" s="276" t="s">
        <v>352</v>
      </c>
      <c r="C131" s="277">
        <v>155.9</v>
      </c>
      <c r="D131" s="278">
        <v>155.98333333333332</v>
      </c>
      <c r="E131" s="278">
        <v>153.21666666666664</v>
      </c>
      <c r="F131" s="278">
        <v>150.53333333333333</v>
      </c>
      <c r="G131" s="278">
        <v>147.76666666666665</v>
      </c>
      <c r="H131" s="278">
        <v>158.66666666666663</v>
      </c>
      <c r="I131" s="278">
        <v>161.43333333333334</v>
      </c>
      <c r="J131" s="278">
        <v>164.11666666666662</v>
      </c>
      <c r="K131" s="276">
        <v>158.75</v>
      </c>
      <c r="L131" s="276">
        <v>153.30000000000001</v>
      </c>
      <c r="M131" s="276">
        <v>26.018429999999999</v>
      </c>
    </row>
    <row r="132" spans="1:13">
      <c r="A132" s="267">
        <v>122</v>
      </c>
      <c r="B132" s="276" t="s">
        <v>1220</v>
      </c>
      <c r="C132" s="277">
        <v>737.9</v>
      </c>
      <c r="D132" s="278">
        <v>732.13333333333333</v>
      </c>
      <c r="E132" s="278">
        <v>724.26666666666665</v>
      </c>
      <c r="F132" s="278">
        <v>710.63333333333333</v>
      </c>
      <c r="G132" s="278">
        <v>702.76666666666665</v>
      </c>
      <c r="H132" s="278">
        <v>745.76666666666665</v>
      </c>
      <c r="I132" s="278">
        <v>753.63333333333321</v>
      </c>
      <c r="J132" s="278">
        <v>767.26666666666665</v>
      </c>
      <c r="K132" s="276">
        <v>740</v>
      </c>
      <c r="L132" s="276">
        <v>718.5</v>
      </c>
      <c r="M132" s="276">
        <v>0.45167000000000002</v>
      </c>
    </row>
    <row r="133" spans="1:13">
      <c r="A133" s="267">
        <v>123</v>
      </c>
      <c r="B133" s="276" t="s">
        <v>90</v>
      </c>
      <c r="C133" s="277">
        <v>15.55</v>
      </c>
      <c r="D133" s="278">
        <v>15.200000000000001</v>
      </c>
      <c r="E133" s="278">
        <v>14.150000000000002</v>
      </c>
      <c r="F133" s="278">
        <v>12.750000000000002</v>
      </c>
      <c r="G133" s="278">
        <v>11.700000000000003</v>
      </c>
      <c r="H133" s="278">
        <v>16.600000000000001</v>
      </c>
      <c r="I133" s="278">
        <v>17.650000000000002</v>
      </c>
      <c r="J133" s="278">
        <v>19.05</v>
      </c>
      <c r="K133" s="276">
        <v>16.25</v>
      </c>
      <c r="L133" s="276">
        <v>13.8</v>
      </c>
      <c r="M133" s="276">
        <v>714.44833000000006</v>
      </c>
    </row>
    <row r="134" spans="1:13">
      <c r="A134" s="267">
        <v>124</v>
      </c>
      <c r="B134" s="276" t="s">
        <v>91</v>
      </c>
      <c r="C134" s="277">
        <v>3688.6</v>
      </c>
      <c r="D134" s="278">
        <v>3687.8666666666668</v>
      </c>
      <c r="E134" s="278">
        <v>3660.7333333333336</v>
      </c>
      <c r="F134" s="278">
        <v>3632.8666666666668</v>
      </c>
      <c r="G134" s="278">
        <v>3605.7333333333336</v>
      </c>
      <c r="H134" s="278">
        <v>3715.7333333333336</v>
      </c>
      <c r="I134" s="278">
        <v>3742.8666666666668</v>
      </c>
      <c r="J134" s="278">
        <v>3770.7333333333336</v>
      </c>
      <c r="K134" s="276">
        <v>3715</v>
      </c>
      <c r="L134" s="276">
        <v>3660</v>
      </c>
      <c r="M134" s="276">
        <v>9.1520200000000003</v>
      </c>
    </row>
    <row r="135" spans="1:13">
      <c r="A135" s="267">
        <v>125</v>
      </c>
      <c r="B135" s="276" t="s">
        <v>357</v>
      </c>
      <c r="C135" s="277">
        <v>12647.65</v>
      </c>
      <c r="D135" s="278">
        <v>12809.116666666667</v>
      </c>
      <c r="E135" s="278">
        <v>12375.583333333334</v>
      </c>
      <c r="F135" s="278">
        <v>12103.516666666666</v>
      </c>
      <c r="G135" s="278">
        <v>11669.983333333334</v>
      </c>
      <c r="H135" s="278">
        <v>13081.183333333334</v>
      </c>
      <c r="I135" s="278">
        <v>13514.716666666667</v>
      </c>
      <c r="J135" s="278">
        <v>13786.783333333335</v>
      </c>
      <c r="K135" s="276">
        <v>13242.65</v>
      </c>
      <c r="L135" s="276">
        <v>12537.05</v>
      </c>
      <c r="M135" s="276">
        <v>0.52866999999999997</v>
      </c>
    </row>
    <row r="136" spans="1:13">
      <c r="A136" s="267">
        <v>126</v>
      </c>
      <c r="B136" s="276" t="s">
        <v>93</v>
      </c>
      <c r="C136" s="277">
        <v>228.85</v>
      </c>
      <c r="D136" s="278">
        <v>225.68333333333331</v>
      </c>
      <c r="E136" s="278">
        <v>220.86666666666662</v>
      </c>
      <c r="F136" s="278">
        <v>212.8833333333333</v>
      </c>
      <c r="G136" s="278">
        <v>208.06666666666661</v>
      </c>
      <c r="H136" s="278">
        <v>233.66666666666663</v>
      </c>
      <c r="I136" s="278">
        <v>238.48333333333329</v>
      </c>
      <c r="J136" s="278">
        <v>246.46666666666664</v>
      </c>
      <c r="K136" s="276">
        <v>230.5</v>
      </c>
      <c r="L136" s="276">
        <v>217.7</v>
      </c>
      <c r="M136" s="276">
        <v>179.73778999999999</v>
      </c>
    </row>
    <row r="137" spans="1:13">
      <c r="A137" s="267">
        <v>127</v>
      </c>
      <c r="B137" s="276" t="s">
        <v>231</v>
      </c>
      <c r="C137" s="277">
        <v>2661.85</v>
      </c>
      <c r="D137" s="278">
        <v>2652.7166666666667</v>
      </c>
      <c r="E137" s="278">
        <v>2630.4333333333334</v>
      </c>
      <c r="F137" s="278">
        <v>2599.0166666666669</v>
      </c>
      <c r="G137" s="278">
        <v>2576.7333333333336</v>
      </c>
      <c r="H137" s="278">
        <v>2684.1333333333332</v>
      </c>
      <c r="I137" s="278">
        <v>2706.416666666667</v>
      </c>
      <c r="J137" s="278">
        <v>2737.833333333333</v>
      </c>
      <c r="K137" s="276">
        <v>2675</v>
      </c>
      <c r="L137" s="276">
        <v>2621.3000000000002</v>
      </c>
      <c r="M137" s="276">
        <v>3.7413500000000002</v>
      </c>
    </row>
    <row r="138" spans="1:13">
      <c r="A138" s="267">
        <v>128</v>
      </c>
      <c r="B138" s="276" t="s">
        <v>94</v>
      </c>
      <c r="C138" s="277">
        <v>5224.1000000000004</v>
      </c>
      <c r="D138" s="278">
        <v>5198.0166666666664</v>
      </c>
      <c r="E138" s="278">
        <v>5157.333333333333</v>
      </c>
      <c r="F138" s="278">
        <v>5090.5666666666666</v>
      </c>
      <c r="G138" s="278">
        <v>5049.8833333333332</v>
      </c>
      <c r="H138" s="278">
        <v>5264.7833333333328</v>
      </c>
      <c r="I138" s="278">
        <v>5305.4666666666672</v>
      </c>
      <c r="J138" s="278">
        <v>5372.2333333333327</v>
      </c>
      <c r="K138" s="276">
        <v>5238.7</v>
      </c>
      <c r="L138" s="276">
        <v>5131.25</v>
      </c>
      <c r="M138" s="276">
        <v>8.1247000000000007</v>
      </c>
    </row>
    <row r="139" spans="1:13">
      <c r="A139" s="267">
        <v>129</v>
      </c>
      <c r="B139" s="276" t="s">
        <v>1263</v>
      </c>
      <c r="C139" s="277">
        <v>868.5</v>
      </c>
      <c r="D139" s="278">
        <v>840.7166666666667</v>
      </c>
      <c r="E139" s="278">
        <v>801.43333333333339</v>
      </c>
      <c r="F139" s="278">
        <v>734.36666666666667</v>
      </c>
      <c r="G139" s="278">
        <v>695.08333333333337</v>
      </c>
      <c r="H139" s="278">
        <v>907.78333333333342</v>
      </c>
      <c r="I139" s="278">
        <v>947.06666666666672</v>
      </c>
      <c r="J139" s="278">
        <v>1014.1333333333334</v>
      </c>
      <c r="K139" s="276">
        <v>880</v>
      </c>
      <c r="L139" s="276">
        <v>773.65</v>
      </c>
      <c r="M139" s="276">
        <v>8.1726500000000009</v>
      </c>
    </row>
    <row r="140" spans="1:13">
      <c r="A140" s="267">
        <v>130</v>
      </c>
      <c r="B140" s="276" t="s">
        <v>239</v>
      </c>
      <c r="C140" s="277">
        <v>71.05</v>
      </c>
      <c r="D140" s="278">
        <v>71.583333333333329</v>
      </c>
      <c r="E140" s="278">
        <v>70.166666666666657</v>
      </c>
      <c r="F140" s="278">
        <v>69.283333333333331</v>
      </c>
      <c r="G140" s="278">
        <v>67.86666666666666</v>
      </c>
      <c r="H140" s="278">
        <v>72.466666666666654</v>
      </c>
      <c r="I140" s="278">
        <v>73.883333333333312</v>
      </c>
      <c r="J140" s="278">
        <v>74.766666666666652</v>
      </c>
      <c r="K140" s="276">
        <v>73</v>
      </c>
      <c r="L140" s="276">
        <v>70.7</v>
      </c>
      <c r="M140" s="276">
        <v>7.1033099999999996</v>
      </c>
    </row>
    <row r="141" spans="1:13">
      <c r="A141" s="267">
        <v>131</v>
      </c>
      <c r="B141" s="276" t="s">
        <v>95</v>
      </c>
      <c r="C141" s="277">
        <v>2446.6999999999998</v>
      </c>
      <c r="D141" s="278">
        <v>2446.2166666666667</v>
      </c>
      <c r="E141" s="278">
        <v>2417.4833333333336</v>
      </c>
      <c r="F141" s="278">
        <v>2388.2666666666669</v>
      </c>
      <c r="G141" s="278">
        <v>2359.5333333333338</v>
      </c>
      <c r="H141" s="278">
        <v>2475.4333333333334</v>
      </c>
      <c r="I141" s="278">
        <v>2504.1666666666661</v>
      </c>
      <c r="J141" s="278">
        <v>2533.3833333333332</v>
      </c>
      <c r="K141" s="276">
        <v>2474.9499999999998</v>
      </c>
      <c r="L141" s="276">
        <v>2417</v>
      </c>
      <c r="M141" s="276">
        <v>9.5470400000000009</v>
      </c>
    </row>
    <row r="142" spans="1:13">
      <c r="A142" s="267">
        <v>132</v>
      </c>
      <c r="B142" s="276" t="s">
        <v>359</v>
      </c>
      <c r="C142" s="277">
        <v>324.55</v>
      </c>
      <c r="D142" s="278">
        <v>322.41666666666669</v>
      </c>
      <c r="E142" s="278">
        <v>318.88333333333338</v>
      </c>
      <c r="F142" s="278">
        <v>313.2166666666667</v>
      </c>
      <c r="G142" s="278">
        <v>309.68333333333339</v>
      </c>
      <c r="H142" s="278">
        <v>328.08333333333337</v>
      </c>
      <c r="I142" s="278">
        <v>331.61666666666667</v>
      </c>
      <c r="J142" s="278">
        <v>337.28333333333336</v>
      </c>
      <c r="K142" s="276">
        <v>325.95</v>
      </c>
      <c r="L142" s="276">
        <v>316.75</v>
      </c>
      <c r="M142" s="276">
        <v>2.7494100000000001</v>
      </c>
    </row>
    <row r="143" spans="1:13">
      <c r="A143" s="267">
        <v>133</v>
      </c>
      <c r="B143" s="276" t="s">
        <v>360</v>
      </c>
      <c r="C143" s="277">
        <v>92.3</v>
      </c>
      <c r="D143" s="278">
        <v>91.516666666666666</v>
      </c>
      <c r="E143" s="278">
        <v>90.033333333333331</v>
      </c>
      <c r="F143" s="278">
        <v>87.766666666666666</v>
      </c>
      <c r="G143" s="278">
        <v>86.283333333333331</v>
      </c>
      <c r="H143" s="278">
        <v>93.783333333333331</v>
      </c>
      <c r="I143" s="278">
        <v>95.266666666666652</v>
      </c>
      <c r="J143" s="278">
        <v>97.533333333333331</v>
      </c>
      <c r="K143" s="276">
        <v>93</v>
      </c>
      <c r="L143" s="276">
        <v>89.25</v>
      </c>
      <c r="M143" s="276">
        <v>9.4711099999999995</v>
      </c>
    </row>
    <row r="144" spans="1:13">
      <c r="A144" s="267">
        <v>134</v>
      </c>
      <c r="B144" s="276" t="s">
        <v>361</v>
      </c>
      <c r="C144" s="277">
        <v>157.65</v>
      </c>
      <c r="D144" s="278">
        <v>157.03333333333333</v>
      </c>
      <c r="E144" s="278">
        <v>155.06666666666666</v>
      </c>
      <c r="F144" s="278">
        <v>152.48333333333332</v>
      </c>
      <c r="G144" s="278">
        <v>150.51666666666665</v>
      </c>
      <c r="H144" s="278">
        <v>159.61666666666667</v>
      </c>
      <c r="I144" s="278">
        <v>161.58333333333331</v>
      </c>
      <c r="J144" s="278">
        <v>164.16666666666669</v>
      </c>
      <c r="K144" s="276">
        <v>159</v>
      </c>
      <c r="L144" s="276">
        <v>154.44999999999999</v>
      </c>
      <c r="M144" s="276">
        <v>0.42318</v>
      </c>
    </row>
    <row r="145" spans="1:13">
      <c r="A145" s="267">
        <v>135</v>
      </c>
      <c r="B145" s="276" t="s">
        <v>240</v>
      </c>
      <c r="C145" s="277">
        <v>420.3</v>
      </c>
      <c r="D145" s="278">
        <v>421.7833333333333</v>
      </c>
      <c r="E145" s="278">
        <v>413.61666666666662</v>
      </c>
      <c r="F145" s="278">
        <v>406.93333333333334</v>
      </c>
      <c r="G145" s="278">
        <v>398.76666666666665</v>
      </c>
      <c r="H145" s="278">
        <v>428.46666666666658</v>
      </c>
      <c r="I145" s="278">
        <v>436.63333333333333</v>
      </c>
      <c r="J145" s="278">
        <v>443.31666666666655</v>
      </c>
      <c r="K145" s="276">
        <v>429.95</v>
      </c>
      <c r="L145" s="276">
        <v>415.1</v>
      </c>
      <c r="M145" s="276">
        <v>7.3040599999999998</v>
      </c>
    </row>
    <row r="146" spans="1:13">
      <c r="A146" s="267">
        <v>136</v>
      </c>
      <c r="B146" s="276" t="s">
        <v>241</v>
      </c>
      <c r="C146" s="277">
        <v>1183.2</v>
      </c>
      <c r="D146" s="278">
        <v>1183.4166666666667</v>
      </c>
      <c r="E146" s="278">
        <v>1167.8333333333335</v>
      </c>
      <c r="F146" s="278">
        <v>1152.4666666666667</v>
      </c>
      <c r="G146" s="278">
        <v>1136.8833333333334</v>
      </c>
      <c r="H146" s="278">
        <v>1198.7833333333335</v>
      </c>
      <c r="I146" s="278">
        <v>1214.366666666667</v>
      </c>
      <c r="J146" s="278">
        <v>1229.7333333333336</v>
      </c>
      <c r="K146" s="276">
        <v>1199</v>
      </c>
      <c r="L146" s="276">
        <v>1168.05</v>
      </c>
      <c r="M146" s="276">
        <v>1.6518200000000001</v>
      </c>
    </row>
    <row r="147" spans="1:13">
      <c r="A147" s="267">
        <v>137</v>
      </c>
      <c r="B147" s="276" t="s">
        <v>242</v>
      </c>
      <c r="C147" s="277">
        <v>76.900000000000006</v>
      </c>
      <c r="D147" s="278">
        <v>76.850000000000009</v>
      </c>
      <c r="E147" s="278">
        <v>76.200000000000017</v>
      </c>
      <c r="F147" s="278">
        <v>75.500000000000014</v>
      </c>
      <c r="G147" s="278">
        <v>74.850000000000023</v>
      </c>
      <c r="H147" s="278">
        <v>77.550000000000011</v>
      </c>
      <c r="I147" s="278">
        <v>78.200000000000017</v>
      </c>
      <c r="J147" s="278">
        <v>78.900000000000006</v>
      </c>
      <c r="K147" s="276">
        <v>77.5</v>
      </c>
      <c r="L147" s="276">
        <v>76.150000000000006</v>
      </c>
      <c r="M147" s="276">
        <v>28.29458</v>
      </c>
    </row>
    <row r="148" spans="1:13">
      <c r="A148" s="267">
        <v>138</v>
      </c>
      <c r="B148" s="276" t="s">
        <v>96</v>
      </c>
      <c r="C148" s="277">
        <v>66.95</v>
      </c>
      <c r="D148" s="278">
        <v>66.7</v>
      </c>
      <c r="E148" s="278">
        <v>65.75</v>
      </c>
      <c r="F148" s="278">
        <v>64.55</v>
      </c>
      <c r="G148" s="278">
        <v>63.599999999999994</v>
      </c>
      <c r="H148" s="278">
        <v>67.900000000000006</v>
      </c>
      <c r="I148" s="278">
        <v>68.850000000000023</v>
      </c>
      <c r="J148" s="278">
        <v>70.050000000000011</v>
      </c>
      <c r="K148" s="276">
        <v>67.650000000000006</v>
      </c>
      <c r="L148" s="276">
        <v>65.5</v>
      </c>
      <c r="M148" s="276">
        <v>22.70797</v>
      </c>
    </row>
    <row r="149" spans="1:13">
      <c r="A149" s="267">
        <v>139</v>
      </c>
      <c r="B149" s="276" t="s">
        <v>362</v>
      </c>
      <c r="C149" s="277">
        <v>586.70000000000005</v>
      </c>
      <c r="D149" s="278">
        <v>581.4</v>
      </c>
      <c r="E149" s="278">
        <v>564.79999999999995</v>
      </c>
      <c r="F149" s="278">
        <v>542.9</v>
      </c>
      <c r="G149" s="278">
        <v>526.29999999999995</v>
      </c>
      <c r="H149" s="278">
        <v>603.29999999999995</v>
      </c>
      <c r="I149" s="278">
        <v>619.90000000000009</v>
      </c>
      <c r="J149" s="278">
        <v>641.79999999999995</v>
      </c>
      <c r="K149" s="276">
        <v>598</v>
      </c>
      <c r="L149" s="276">
        <v>559.5</v>
      </c>
      <c r="M149" s="276">
        <v>6.9421600000000003</v>
      </c>
    </row>
    <row r="150" spans="1:13">
      <c r="A150" s="267">
        <v>140</v>
      </c>
      <c r="B150" s="276" t="s">
        <v>1297</v>
      </c>
      <c r="C150" s="277">
        <v>1750.25</v>
      </c>
      <c r="D150" s="278">
        <v>1761.0833333333333</v>
      </c>
      <c r="E150" s="278">
        <v>1702.1666666666665</v>
      </c>
      <c r="F150" s="278">
        <v>1654.0833333333333</v>
      </c>
      <c r="G150" s="278">
        <v>1595.1666666666665</v>
      </c>
      <c r="H150" s="278">
        <v>1809.1666666666665</v>
      </c>
      <c r="I150" s="278">
        <v>1868.083333333333</v>
      </c>
      <c r="J150" s="278">
        <v>1916.1666666666665</v>
      </c>
      <c r="K150" s="276">
        <v>1820</v>
      </c>
      <c r="L150" s="276">
        <v>1713</v>
      </c>
      <c r="M150" s="276">
        <v>0.26479999999999998</v>
      </c>
    </row>
    <row r="151" spans="1:13">
      <c r="A151" s="267">
        <v>141</v>
      </c>
      <c r="B151" s="276" t="s">
        <v>97</v>
      </c>
      <c r="C151" s="277">
        <v>1266.5999999999999</v>
      </c>
      <c r="D151" s="278">
        <v>1263.2833333333333</v>
      </c>
      <c r="E151" s="278">
        <v>1238.5666666666666</v>
      </c>
      <c r="F151" s="278">
        <v>1210.5333333333333</v>
      </c>
      <c r="G151" s="278">
        <v>1185.8166666666666</v>
      </c>
      <c r="H151" s="278">
        <v>1291.3166666666666</v>
      </c>
      <c r="I151" s="278">
        <v>1316.0333333333333</v>
      </c>
      <c r="J151" s="278">
        <v>1344.0666666666666</v>
      </c>
      <c r="K151" s="276">
        <v>1288</v>
      </c>
      <c r="L151" s="276">
        <v>1235.25</v>
      </c>
      <c r="M151" s="276">
        <v>25.1341</v>
      </c>
    </row>
    <row r="152" spans="1:13">
      <c r="A152" s="267">
        <v>143</v>
      </c>
      <c r="B152" s="276" t="s">
        <v>98</v>
      </c>
      <c r="C152" s="277">
        <v>185.5</v>
      </c>
      <c r="D152" s="278">
        <v>185.61666666666667</v>
      </c>
      <c r="E152" s="278">
        <v>183.03333333333336</v>
      </c>
      <c r="F152" s="278">
        <v>180.56666666666669</v>
      </c>
      <c r="G152" s="278">
        <v>177.98333333333338</v>
      </c>
      <c r="H152" s="278">
        <v>188.08333333333334</v>
      </c>
      <c r="I152" s="278">
        <v>190.66666666666666</v>
      </c>
      <c r="J152" s="278">
        <v>193.13333333333333</v>
      </c>
      <c r="K152" s="276">
        <v>188.2</v>
      </c>
      <c r="L152" s="276">
        <v>183.15</v>
      </c>
      <c r="M152" s="276">
        <v>42.228830000000002</v>
      </c>
    </row>
    <row r="153" spans="1:13">
      <c r="A153" s="267">
        <v>144</v>
      </c>
      <c r="B153" s="276" t="s">
        <v>243</v>
      </c>
      <c r="C153" s="277">
        <v>8.1999999999999993</v>
      </c>
      <c r="D153" s="278">
        <v>8.0833333333333339</v>
      </c>
      <c r="E153" s="278">
        <v>7.9666666666666686</v>
      </c>
      <c r="F153" s="278">
        <v>7.7333333333333343</v>
      </c>
      <c r="G153" s="278">
        <v>7.6166666666666689</v>
      </c>
      <c r="H153" s="278">
        <v>8.3166666666666682</v>
      </c>
      <c r="I153" s="278">
        <v>8.4333333333333318</v>
      </c>
      <c r="J153" s="278">
        <v>8.6666666666666679</v>
      </c>
      <c r="K153" s="276">
        <v>8.1999999999999993</v>
      </c>
      <c r="L153" s="276">
        <v>7.85</v>
      </c>
      <c r="M153" s="276">
        <v>73.036659999999998</v>
      </c>
    </row>
    <row r="154" spans="1:13">
      <c r="A154" s="267">
        <v>145</v>
      </c>
      <c r="B154" s="276" t="s">
        <v>364</v>
      </c>
      <c r="C154" s="277">
        <v>328.05</v>
      </c>
      <c r="D154" s="278">
        <v>327.23333333333335</v>
      </c>
      <c r="E154" s="278">
        <v>324.31666666666672</v>
      </c>
      <c r="F154" s="278">
        <v>320.58333333333337</v>
      </c>
      <c r="G154" s="278">
        <v>317.66666666666674</v>
      </c>
      <c r="H154" s="278">
        <v>330.9666666666667</v>
      </c>
      <c r="I154" s="278">
        <v>333.88333333333333</v>
      </c>
      <c r="J154" s="278">
        <v>337.61666666666667</v>
      </c>
      <c r="K154" s="276">
        <v>330.15</v>
      </c>
      <c r="L154" s="276">
        <v>323.5</v>
      </c>
      <c r="M154" s="276">
        <v>1.84189</v>
      </c>
    </row>
    <row r="155" spans="1:13">
      <c r="A155" s="267">
        <v>146</v>
      </c>
      <c r="B155" s="276" t="s">
        <v>99</v>
      </c>
      <c r="C155" s="277">
        <v>64.25</v>
      </c>
      <c r="D155" s="278">
        <v>63.416666666666664</v>
      </c>
      <c r="E155" s="278">
        <v>62.083333333333329</v>
      </c>
      <c r="F155" s="278">
        <v>59.916666666666664</v>
      </c>
      <c r="G155" s="278">
        <v>58.583333333333329</v>
      </c>
      <c r="H155" s="278">
        <v>65.583333333333329</v>
      </c>
      <c r="I155" s="278">
        <v>66.916666666666657</v>
      </c>
      <c r="J155" s="278">
        <v>69.083333333333329</v>
      </c>
      <c r="K155" s="276">
        <v>64.75</v>
      </c>
      <c r="L155" s="276">
        <v>61.25</v>
      </c>
      <c r="M155" s="276">
        <v>348.46872999999999</v>
      </c>
    </row>
    <row r="156" spans="1:13">
      <c r="A156" s="267">
        <v>147</v>
      </c>
      <c r="B156" s="276" t="s">
        <v>367</v>
      </c>
      <c r="C156" s="277">
        <v>336.9</v>
      </c>
      <c r="D156" s="278">
        <v>335.2</v>
      </c>
      <c r="E156" s="278">
        <v>330.4</v>
      </c>
      <c r="F156" s="278">
        <v>323.89999999999998</v>
      </c>
      <c r="G156" s="278">
        <v>319.09999999999997</v>
      </c>
      <c r="H156" s="278">
        <v>341.7</v>
      </c>
      <c r="I156" s="278">
        <v>346.50000000000006</v>
      </c>
      <c r="J156" s="278">
        <v>353</v>
      </c>
      <c r="K156" s="276">
        <v>340</v>
      </c>
      <c r="L156" s="276">
        <v>328.7</v>
      </c>
      <c r="M156" s="276">
        <v>3.5865800000000001</v>
      </c>
    </row>
    <row r="157" spans="1:13">
      <c r="A157" s="267">
        <v>148</v>
      </c>
      <c r="B157" s="276" t="s">
        <v>366</v>
      </c>
      <c r="C157" s="277">
        <v>2355.35</v>
      </c>
      <c r="D157" s="278">
        <v>2353.0333333333333</v>
      </c>
      <c r="E157" s="278">
        <v>2332.3166666666666</v>
      </c>
      <c r="F157" s="278">
        <v>2309.2833333333333</v>
      </c>
      <c r="G157" s="278">
        <v>2288.5666666666666</v>
      </c>
      <c r="H157" s="278">
        <v>2376.0666666666666</v>
      </c>
      <c r="I157" s="278">
        <v>2396.7833333333328</v>
      </c>
      <c r="J157" s="278">
        <v>2419.8166666666666</v>
      </c>
      <c r="K157" s="276">
        <v>2373.75</v>
      </c>
      <c r="L157" s="276">
        <v>2330</v>
      </c>
      <c r="M157" s="276">
        <v>0.98582000000000003</v>
      </c>
    </row>
    <row r="158" spans="1:13">
      <c r="A158" s="267">
        <v>149</v>
      </c>
      <c r="B158" s="276" t="s">
        <v>368</v>
      </c>
      <c r="C158" s="277">
        <v>621.79999999999995</v>
      </c>
      <c r="D158" s="278">
        <v>622.63333333333333</v>
      </c>
      <c r="E158" s="278">
        <v>617.26666666666665</v>
      </c>
      <c r="F158" s="278">
        <v>612.73333333333335</v>
      </c>
      <c r="G158" s="278">
        <v>607.36666666666667</v>
      </c>
      <c r="H158" s="278">
        <v>627.16666666666663</v>
      </c>
      <c r="I158" s="278">
        <v>632.53333333333319</v>
      </c>
      <c r="J158" s="278">
        <v>637.06666666666661</v>
      </c>
      <c r="K158" s="276">
        <v>628</v>
      </c>
      <c r="L158" s="276">
        <v>618.1</v>
      </c>
      <c r="M158" s="276">
        <v>0.22506999999999999</v>
      </c>
    </row>
    <row r="159" spans="1:13">
      <c r="A159" s="267">
        <v>150</v>
      </c>
      <c r="B159" s="276" t="s">
        <v>2940</v>
      </c>
      <c r="C159" s="277">
        <v>569.65</v>
      </c>
      <c r="D159" s="278">
        <v>569.55000000000007</v>
      </c>
      <c r="E159" s="278">
        <v>560.60000000000014</v>
      </c>
      <c r="F159" s="278">
        <v>551.55000000000007</v>
      </c>
      <c r="G159" s="278">
        <v>542.60000000000014</v>
      </c>
      <c r="H159" s="278">
        <v>578.60000000000014</v>
      </c>
      <c r="I159" s="278">
        <v>587.55000000000018</v>
      </c>
      <c r="J159" s="278">
        <v>596.60000000000014</v>
      </c>
      <c r="K159" s="276">
        <v>578.5</v>
      </c>
      <c r="L159" s="276">
        <v>560.5</v>
      </c>
      <c r="M159" s="276">
        <v>0.24693999999999999</v>
      </c>
    </row>
    <row r="160" spans="1:13">
      <c r="A160" s="267">
        <v>151</v>
      </c>
      <c r="B160" s="276" t="s">
        <v>370</v>
      </c>
      <c r="C160" s="277">
        <v>154</v>
      </c>
      <c r="D160" s="278">
        <v>155</v>
      </c>
      <c r="E160" s="278">
        <v>151.55000000000001</v>
      </c>
      <c r="F160" s="278">
        <v>149.10000000000002</v>
      </c>
      <c r="G160" s="278">
        <v>145.65000000000003</v>
      </c>
      <c r="H160" s="278">
        <v>157.44999999999999</v>
      </c>
      <c r="I160" s="278">
        <v>160.89999999999998</v>
      </c>
      <c r="J160" s="278">
        <v>163.34999999999997</v>
      </c>
      <c r="K160" s="276">
        <v>158.44999999999999</v>
      </c>
      <c r="L160" s="276">
        <v>152.55000000000001</v>
      </c>
      <c r="M160" s="276">
        <v>22.51989</v>
      </c>
    </row>
    <row r="161" spans="1:13">
      <c r="A161" s="267">
        <v>152</v>
      </c>
      <c r="B161" s="276" t="s">
        <v>244</v>
      </c>
      <c r="C161" s="277">
        <v>75.05</v>
      </c>
      <c r="D161" s="278">
        <v>74.166666666666671</v>
      </c>
      <c r="E161" s="278">
        <v>73.283333333333346</v>
      </c>
      <c r="F161" s="278">
        <v>71.51666666666668</v>
      </c>
      <c r="G161" s="278">
        <v>70.633333333333354</v>
      </c>
      <c r="H161" s="278">
        <v>75.933333333333337</v>
      </c>
      <c r="I161" s="278">
        <v>76.816666666666663</v>
      </c>
      <c r="J161" s="278">
        <v>78.583333333333329</v>
      </c>
      <c r="K161" s="276">
        <v>75.05</v>
      </c>
      <c r="L161" s="276">
        <v>72.400000000000006</v>
      </c>
      <c r="M161" s="276">
        <v>37.551810000000003</v>
      </c>
    </row>
    <row r="162" spans="1:13">
      <c r="A162" s="267">
        <v>153</v>
      </c>
      <c r="B162" s="276" t="s">
        <v>369</v>
      </c>
      <c r="C162" s="277">
        <v>79.75</v>
      </c>
      <c r="D162" s="278">
        <v>79.083333333333329</v>
      </c>
      <c r="E162" s="278">
        <v>77.666666666666657</v>
      </c>
      <c r="F162" s="278">
        <v>75.583333333333329</v>
      </c>
      <c r="G162" s="278">
        <v>74.166666666666657</v>
      </c>
      <c r="H162" s="278">
        <v>81.166666666666657</v>
      </c>
      <c r="I162" s="278">
        <v>82.583333333333314</v>
      </c>
      <c r="J162" s="278">
        <v>84.666666666666657</v>
      </c>
      <c r="K162" s="276">
        <v>80.5</v>
      </c>
      <c r="L162" s="276">
        <v>77</v>
      </c>
      <c r="M162" s="276">
        <v>73.397229999999993</v>
      </c>
    </row>
    <row r="163" spans="1:13">
      <c r="A163" s="267">
        <v>154</v>
      </c>
      <c r="B163" s="276" t="s">
        <v>100</v>
      </c>
      <c r="C163" s="277">
        <v>118.25</v>
      </c>
      <c r="D163" s="278">
        <v>118.13333333333333</v>
      </c>
      <c r="E163" s="278">
        <v>116.76666666666665</v>
      </c>
      <c r="F163" s="278">
        <v>115.28333333333333</v>
      </c>
      <c r="G163" s="278">
        <v>113.91666666666666</v>
      </c>
      <c r="H163" s="278">
        <v>119.61666666666665</v>
      </c>
      <c r="I163" s="278">
        <v>120.98333333333332</v>
      </c>
      <c r="J163" s="278">
        <v>122.46666666666664</v>
      </c>
      <c r="K163" s="276">
        <v>119.5</v>
      </c>
      <c r="L163" s="276">
        <v>116.65</v>
      </c>
      <c r="M163" s="276">
        <v>152.13502</v>
      </c>
    </row>
    <row r="164" spans="1:13">
      <c r="A164" s="267">
        <v>155</v>
      </c>
      <c r="B164" s="276" t="s">
        <v>375</v>
      </c>
      <c r="C164" s="277">
        <v>1935.7</v>
      </c>
      <c r="D164" s="278">
        <v>1919.05</v>
      </c>
      <c r="E164" s="278">
        <v>1891.1</v>
      </c>
      <c r="F164" s="278">
        <v>1846.5</v>
      </c>
      <c r="G164" s="278">
        <v>1818.55</v>
      </c>
      <c r="H164" s="278">
        <v>1963.6499999999999</v>
      </c>
      <c r="I164" s="278">
        <v>1991.6000000000001</v>
      </c>
      <c r="J164" s="278">
        <v>2036.1999999999998</v>
      </c>
      <c r="K164" s="276">
        <v>1947</v>
      </c>
      <c r="L164" s="276">
        <v>1874.45</v>
      </c>
      <c r="M164" s="276">
        <v>0.62387000000000004</v>
      </c>
    </row>
    <row r="165" spans="1:13">
      <c r="A165" s="267">
        <v>156</v>
      </c>
      <c r="B165" s="276" t="s">
        <v>376</v>
      </c>
      <c r="C165" s="277">
        <v>2177.9499999999998</v>
      </c>
      <c r="D165" s="278">
        <v>2158.1833333333329</v>
      </c>
      <c r="E165" s="278">
        <v>2102.3666666666659</v>
      </c>
      <c r="F165" s="278">
        <v>2026.7833333333328</v>
      </c>
      <c r="G165" s="278">
        <v>1970.9666666666658</v>
      </c>
      <c r="H165" s="278">
        <v>2233.766666666666</v>
      </c>
      <c r="I165" s="278">
        <v>2289.5833333333326</v>
      </c>
      <c r="J165" s="278">
        <v>2365.1666666666661</v>
      </c>
      <c r="K165" s="276">
        <v>2214</v>
      </c>
      <c r="L165" s="276">
        <v>2082.6</v>
      </c>
      <c r="M165" s="276">
        <v>8.3760000000000001E-2</v>
      </c>
    </row>
    <row r="166" spans="1:13">
      <c r="A166" s="267">
        <v>157</v>
      </c>
      <c r="B166" s="276" t="s">
        <v>372</v>
      </c>
      <c r="C166" s="277">
        <v>282.3</v>
      </c>
      <c r="D166" s="278">
        <v>280.93333333333334</v>
      </c>
      <c r="E166" s="278">
        <v>277.36666666666667</v>
      </c>
      <c r="F166" s="278">
        <v>272.43333333333334</v>
      </c>
      <c r="G166" s="278">
        <v>268.86666666666667</v>
      </c>
      <c r="H166" s="278">
        <v>285.86666666666667</v>
      </c>
      <c r="I166" s="278">
        <v>289.43333333333339</v>
      </c>
      <c r="J166" s="278">
        <v>294.36666666666667</v>
      </c>
      <c r="K166" s="276">
        <v>284.5</v>
      </c>
      <c r="L166" s="276">
        <v>276</v>
      </c>
      <c r="M166" s="276">
        <v>0.67042999999999997</v>
      </c>
    </row>
    <row r="167" spans="1:13">
      <c r="A167" s="267">
        <v>158</v>
      </c>
      <c r="B167" s="276" t="s">
        <v>382</v>
      </c>
      <c r="C167" s="277">
        <v>257.64999999999998</v>
      </c>
      <c r="D167" s="278">
        <v>256.13333333333338</v>
      </c>
      <c r="E167" s="278">
        <v>253.46666666666675</v>
      </c>
      <c r="F167" s="278">
        <v>249.28333333333336</v>
      </c>
      <c r="G167" s="278">
        <v>246.61666666666673</v>
      </c>
      <c r="H167" s="278">
        <v>260.31666666666678</v>
      </c>
      <c r="I167" s="278">
        <v>262.98333333333341</v>
      </c>
      <c r="J167" s="278">
        <v>267.1666666666668</v>
      </c>
      <c r="K167" s="276">
        <v>258.8</v>
      </c>
      <c r="L167" s="276">
        <v>251.95</v>
      </c>
      <c r="M167" s="276">
        <v>2.5388600000000001</v>
      </c>
    </row>
    <row r="168" spans="1:13">
      <c r="A168" s="267">
        <v>159</v>
      </c>
      <c r="B168" s="276" t="s">
        <v>373</v>
      </c>
      <c r="C168" s="277">
        <v>113.85</v>
      </c>
      <c r="D168" s="278">
        <v>112.76666666666667</v>
      </c>
      <c r="E168" s="278">
        <v>111.08333333333333</v>
      </c>
      <c r="F168" s="278">
        <v>108.31666666666666</v>
      </c>
      <c r="G168" s="278">
        <v>106.63333333333333</v>
      </c>
      <c r="H168" s="278">
        <v>115.53333333333333</v>
      </c>
      <c r="I168" s="278">
        <v>117.21666666666667</v>
      </c>
      <c r="J168" s="278">
        <v>119.98333333333333</v>
      </c>
      <c r="K168" s="276">
        <v>114.45</v>
      </c>
      <c r="L168" s="276">
        <v>110</v>
      </c>
      <c r="M168" s="276">
        <v>0.91025999999999996</v>
      </c>
    </row>
    <row r="169" spans="1:13">
      <c r="A169" s="267">
        <v>160</v>
      </c>
      <c r="B169" s="276" t="s">
        <v>374</v>
      </c>
      <c r="C169" s="277">
        <v>194.65</v>
      </c>
      <c r="D169" s="278">
        <v>192.43333333333337</v>
      </c>
      <c r="E169" s="278">
        <v>189.31666666666672</v>
      </c>
      <c r="F169" s="278">
        <v>183.98333333333335</v>
      </c>
      <c r="G169" s="278">
        <v>180.8666666666667</v>
      </c>
      <c r="H169" s="278">
        <v>197.76666666666674</v>
      </c>
      <c r="I169" s="278">
        <v>200.88333333333335</v>
      </c>
      <c r="J169" s="278">
        <v>206.21666666666675</v>
      </c>
      <c r="K169" s="276">
        <v>195.55</v>
      </c>
      <c r="L169" s="276">
        <v>187.1</v>
      </c>
      <c r="M169" s="276">
        <v>0.86077999999999999</v>
      </c>
    </row>
    <row r="170" spans="1:13">
      <c r="A170" s="267">
        <v>161</v>
      </c>
      <c r="B170" s="276" t="s">
        <v>245</v>
      </c>
      <c r="C170" s="277">
        <v>141.25</v>
      </c>
      <c r="D170" s="278">
        <v>140.98333333333332</v>
      </c>
      <c r="E170" s="278">
        <v>137.01666666666665</v>
      </c>
      <c r="F170" s="278">
        <v>132.78333333333333</v>
      </c>
      <c r="G170" s="278">
        <v>128.81666666666666</v>
      </c>
      <c r="H170" s="278">
        <v>145.21666666666664</v>
      </c>
      <c r="I170" s="278">
        <v>149.18333333333328</v>
      </c>
      <c r="J170" s="278">
        <v>153.41666666666663</v>
      </c>
      <c r="K170" s="276">
        <v>144.94999999999999</v>
      </c>
      <c r="L170" s="276">
        <v>136.75</v>
      </c>
      <c r="M170" s="276">
        <v>12.49695</v>
      </c>
    </row>
    <row r="171" spans="1:13">
      <c r="A171" s="267">
        <v>162</v>
      </c>
      <c r="B171" s="276" t="s">
        <v>378</v>
      </c>
      <c r="C171" s="277">
        <v>5829.9</v>
      </c>
      <c r="D171" s="278">
        <v>5799.4833333333336</v>
      </c>
      <c r="E171" s="278">
        <v>5750.9666666666672</v>
      </c>
      <c r="F171" s="278">
        <v>5672.0333333333338</v>
      </c>
      <c r="G171" s="278">
        <v>5623.5166666666673</v>
      </c>
      <c r="H171" s="278">
        <v>5878.416666666667</v>
      </c>
      <c r="I171" s="278">
        <v>5926.9333333333334</v>
      </c>
      <c r="J171" s="278">
        <v>6005.8666666666668</v>
      </c>
      <c r="K171" s="276">
        <v>5848</v>
      </c>
      <c r="L171" s="276">
        <v>5720.55</v>
      </c>
      <c r="M171" s="276">
        <v>4.1329999999999999E-2</v>
      </c>
    </row>
    <row r="172" spans="1:13">
      <c r="A172" s="267">
        <v>163</v>
      </c>
      <c r="B172" s="276" t="s">
        <v>379</v>
      </c>
      <c r="C172" s="277">
        <v>1527.7</v>
      </c>
      <c r="D172" s="278">
        <v>1529.8833333333332</v>
      </c>
      <c r="E172" s="278">
        <v>1510.9166666666665</v>
      </c>
      <c r="F172" s="278">
        <v>1494.1333333333332</v>
      </c>
      <c r="G172" s="278">
        <v>1475.1666666666665</v>
      </c>
      <c r="H172" s="278">
        <v>1546.6666666666665</v>
      </c>
      <c r="I172" s="278">
        <v>1565.6333333333332</v>
      </c>
      <c r="J172" s="278">
        <v>1582.4166666666665</v>
      </c>
      <c r="K172" s="276">
        <v>1548.85</v>
      </c>
      <c r="L172" s="276">
        <v>1513.1</v>
      </c>
      <c r="M172" s="276">
        <v>0.28161999999999998</v>
      </c>
    </row>
    <row r="173" spans="1:13">
      <c r="A173" s="267">
        <v>164</v>
      </c>
      <c r="B173" s="276" t="s">
        <v>101</v>
      </c>
      <c r="C173" s="277">
        <v>495.2</v>
      </c>
      <c r="D173" s="278">
        <v>493.3</v>
      </c>
      <c r="E173" s="278">
        <v>489.1</v>
      </c>
      <c r="F173" s="278">
        <v>483</v>
      </c>
      <c r="G173" s="278">
        <v>478.8</v>
      </c>
      <c r="H173" s="278">
        <v>499.40000000000003</v>
      </c>
      <c r="I173" s="278">
        <v>503.59999999999997</v>
      </c>
      <c r="J173" s="278">
        <v>509.70000000000005</v>
      </c>
      <c r="K173" s="276">
        <v>497.5</v>
      </c>
      <c r="L173" s="276">
        <v>487.2</v>
      </c>
      <c r="M173" s="276">
        <v>20.557300000000001</v>
      </c>
    </row>
    <row r="174" spans="1:13">
      <c r="A174" s="267">
        <v>165</v>
      </c>
      <c r="B174" s="276" t="s">
        <v>387</v>
      </c>
      <c r="C174" s="277">
        <v>49.9</v>
      </c>
      <c r="D174" s="278">
        <v>49.25</v>
      </c>
      <c r="E174" s="278">
        <v>48.35</v>
      </c>
      <c r="F174" s="278">
        <v>46.800000000000004</v>
      </c>
      <c r="G174" s="278">
        <v>45.900000000000006</v>
      </c>
      <c r="H174" s="278">
        <v>50.8</v>
      </c>
      <c r="I174" s="278">
        <v>51.7</v>
      </c>
      <c r="J174" s="278">
        <v>53.249999999999993</v>
      </c>
      <c r="K174" s="276">
        <v>50.15</v>
      </c>
      <c r="L174" s="276">
        <v>47.7</v>
      </c>
      <c r="M174" s="276">
        <v>10.120089999999999</v>
      </c>
    </row>
    <row r="175" spans="1:13">
      <c r="A175" s="267">
        <v>166</v>
      </c>
      <c r="B175" s="276" t="s">
        <v>1396</v>
      </c>
      <c r="C175" s="277">
        <v>3574.05</v>
      </c>
      <c r="D175" s="278">
        <v>3584.4666666666667</v>
      </c>
      <c r="E175" s="278">
        <v>3532.9333333333334</v>
      </c>
      <c r="F175" s="278">
        <v>3491.8166666666666</v>
      </c>
      <c r="G175" s="278">
        <v>3440.2833333333333</v>
      </c>
      <c r="H175" s="278">
        <v>3625.5833333333335</v>
      </c>
      <c r="I175" s="278">
        <v>3677.1166666666672</v>
      </c>
      <c r="J175" s="278">
        <v>3718.2333333333336</v>
      </c>
      <c r="K175" s="276">
        <v>3636</v>
      </c>
      <c r="L175" s="276">
        <v>3543.35</v>
      </c>
      <c r="M175" s="276">
        <v>0.32635999999999998</v>
      </c>
    </row>
    <row r="176" spans="1:13">
      <c r="A176" s="267">
        <v>167</v>
      </c>
      <c r="B176" s="276" t="s">
        <v>103</v>
      </c>
      <c r="C176" s="277">
        <v>26.05</v>
      </c>
      <c r="D176" s="278">
        <v>25.7</v>
      </c>
      <c r="E176" s="278">
        <v>25.25</v>
      </c>
      <c r="F176" s="278">
        <v>24.45</v>
      </c>
      <c r="G176" s="278">
        <v>24</v>
      </c>
      <c r="H176" s="278">
        <v>26.5</v>
      </c>
      <c r="I176" s="278">
        <v>26.949999999999996</v>
      </c>
      <c r="J176" s="278">
        <v>27.75</v>
      </c>
      <c r="K176" s="276">
        <v>26.15</v>
      </c>
      <c r="L176" s="276">
        <v>24.9</v>
      </c>
      <c r="M176" s="276">
        <v>115.6632</v>
      </c>
    </row>
    <row r="177" spans="1:13">
      <c r="A177" s="267">
        <v>168</v>
      </c>
      <c r="B177" s="276" t="s">
        <v>388</v>
      </c>
      <c r="C177" s="277">
        <v>216.95</v>
      </c>
      <c r="D177" s="278">
        <v>216.88333333333333</v>
      </c>
      <c r="E177" s="278">
        <v>212.21666666666664</v>
      </c>
      <c r="F177" s="278">
        <v>207.48333333333332</v>
      </c>
      <c r="G177" s="278">
        <v>202.81666666666663</v>
      </c>
      <c r="H177" s="278">
        <v>221.61666666666665</v>
      </c>
      <c r="I177" s="278">
        <v>226.28333333333333</v>
      </c>
      <c r="J177" s="278">
        <v>231.01666666666665</v>
      </c>
      <c r="K177" s="276">
        <v>221.55</v>
      </c>
      <c r="L177" s="276">
        <v>212.15</v>
      </c>
      <c r="M177" s="276">
        <v>12.026149999999999</v>
      </c>
    </row>
    <row r="178" spans="1:13">
      <c r="A178" s="267">
        <v>169</v>
      </c>
      <c r="B178" s="276" t="s">
        <v>380</v>
      </c>
      <c r="C178" s="277">
        <v>949.85</v>
      </c>
      <c r="D178" s="278">
        <v>944.63333333333321</v>
      </c>
      <c r="E178" s="278">
        <v>930.26666666666642</v>
      </c>
      <c r="F178" s="278">
        <v>910.68333333333317</v>
      </c>
      <c r="G178" s="278">
        <v>896.31666666666638</v>
      </c>
      <c r="H178" s="278">
        <v>964.21666666666647</v>
      </c>
      <c r="I178" s="278">
        <v>978.58333333333326</v>
      </c>
      <c r="J178" s="278">
        <v>998.16666666666652</v>
      </c>
      <c r="K178" s="276">
        <v>959</v>
      </c>
      <c r="L178" s="276">
        <v>925.05</v>
      </c>
      <c r="M178" s="276">
        <v>0.67356000000000005</v>
      </c>
    </row>
    <row r="179" spans="1:13">
      <c r="A179" s="267">
        <v>170</v>
      </c>
      <c r="B179" s="276" t="s">
        <v>246</v>
      </c>
      <c r="C179" s="277">
        <v>532</v>
      </c>
      <c r="D179" s="278">
        <v>530.43333333333328</v>
      </c>
      <c r="E179" s="278">
        <v>524.81666666666661</v>
      </c>
      <c r="F179" s="278">
        <v>517.63333333333333</v>
      </c>
      <c r="G179" s="278">
        <v>512.01666666666665</v>
      </c>
      <c r="H179" s="278">
        <v>537.61666666666656</v>
      </c>
      <c r="I179" s="278">
        <v>543.23333333333312</v>
      </c>
      <c r="J179" s="278">
        <v>550.41666666666652</v>
      </c>
      <c r="K179" s="276">
        <v>536.04999999999995</v>
      </c>
      <c r="L179" s="276">
        <v>523.25</v>
      </c>
      <c r="M179" s="276">
        <v>1.38551</v>
      </c>
    </row>
    <row r="180" spans="1:13">
      <c r="A180" s="267">
        <v>171</v>
      </c>
      <c r="B180" s="276" t="s">
        <v>104</v>
      </c>
      <c r="C180" s="277">
        <v>712.8</v>
      </c>
      <c r="D180" s="278">
        <v>712.6</v>
      </c>
      <c r="E180" s="278">
        <v>706.2</v>
      </c>
      <c r="F180" s="278">
        <v>699.6</v>
      </c>
      <c r="G180" s="278">
        <v>693.2</v>
      </c>
      <c r="H180" s="278">
        <v>719.2</v>
      </c>
      <c r="I180" s="278">
        <v>725.59999999999991</v>
      </c>
      <c r="J180" s="278">
        <v>732.2</v>
      </c>
      <c r="K180" s="276">
        <v>719</v>
      </c>
      <c r="L180" s="276">
        <v>706</v>
      </c>
      <c r="M180" s="276">
        <v>17.375389999999999</v>
      </c>
    </row>
    <row r="181" spans="1:13">
      <c r="A181" s="267">
        <v>172</v>
      </c>
      <c r="B181" s="276" t="s">
        <v>247</v>
      </c>
      <c r="C181" s="277">
        <v>431.45</v>
      </c>
      <c r="D181" s="278">
        <v>431.75</v>
      </c>
      <c r="E181" s="278">
        <v>425.7</v>
      </c>
      <c r="F181" s="278">
        <v>419.95</v>
      </c>
      <c r="G181" s="278">
        <v>413.9</v>
      </c>
      <c r="H181" s="278">
        <v>437.5</v>
      </c>
      <c r="I181" s="278">
        <v>443.54999999999995</v>
      </c>
      <c r="J181" s="278">
        <v>449.3</v>
      </c>
      <c r="K181" s="276">
        <v>437.8</v>
      </c>
      <c r="L181" s="276">
        <v>426</v>
      </c>
      <c r="M181" s="276">
        <v>2.00854</v>
      </c>
    </row>
    <row r="182" spans="1:13">
      <c r="A182" s="267">
        <v>173</v>
      </c>
      <c r="B182" s="276" t="s">
        <v>248</v>
      </c>
      <c r="C182" s="277">
        <v>1375.15</v>
      </c>
      <c r="D182" s="278">
        <v>1349.2333333333333</v>
      </c>
      <c r="E182" s="278">
        <v>1313.9166666666667</v>
      </c>
      <c r="F182" s="278">
        <v>1252.6833333333334</v>
      </c>
      <c r="G182" s="278">
        <v>1217.3666666666668</v>
      </c>
      <c r="H182" s="278">
        <v>1410.4666666666667</v>
      </c>
      <c r="I182" s="278">
        <v>1445.7833333333333</v>
      </c>
      <c r="J182" s="278">
        <v>1507.0166666666667</v>
      </c>
      <c r="K182" s="276">
        <v>1384.55</v>
      </c>
      <c r="L182" s="276">
        <v>1288</v>
      </c>
      <c r="M182" s="276">
        <v>26.671569999999999</v>
      </c>
    </row>
    <row r="183" spans="1:13">
      <c r="A183" s="267">
        <v>174</v>
      </c>
      <c r="B183" s="276" t="s">
        <v>389</v>
      </c>
      <c r="C183" s="277">
        <v>90.8</v>
      </c>
      <c r="D183" s="278">
        <v>90.766666666666666</v>
      </c>
      <c r="E183" s="278">
        <v>89.833333333333329</v>
      </c>
      <c r="F183" s="278">
        <v>88.86666666666666</v>
      </c>
      <c r="G183" s="278">
        <v>87.933333333333323</v>
      </c>
      <c r="H183" s="278">
        <v>91.733333333333334</v>
      </c>
      <c r="I183" s="278">
        <v>92.666666666666671</v>
      </c>
      <c r="J183" s="278">
        <v>93.63333333333334</v>
      </c>
      <c r="K183" s="276">
        <v>91.7</v>
      </c>
      <c r="L183" s="276">
        <v>89.8</v>
      </c>
      <c r="M183" s="276">
        <v>4.55823</v>
      </c>
    </row>
    <row r="184" spans="1:13">
      <c r="A184" s="267">
        <v>175</v>
      </c>
      <c r="B184" s="276" t="s">
        <v>381</v>
      </c>
      <c r="C184" s="277">
        <v>366.45</v>
      </c>
      <c r="D184" s="278">
        <v>366.98333333333335</v>
      </c>
      <c r="E184" s="278">
        <v>364.01666666666671</v>
      </c>
      <c r="F184" s="278">
        <v>361.58333333333337</v>
      </c>
      <c r="G184" s="278">
        <v>358.61666666666673</v>
      </c>
      <c r="H184" s="278">
        <v>369.41666666666669</v>
      </c>
      <c r="I184" s="278">
        <v>372.38333333333338</v>
      </c>
      <c r="J184" s="278">
        <v>374.81666666666666</v>
      </c>
      <c r="K184" s="276">
        <v>369.95</v>
      </c>
      <c r="L184" s="276">
        <v>364.55</v>
      </c>
      <c r="M184" s="276">
        <v>9.7849799999999991</v>
      </c>
    </row>
    <row r="185" spans="1:13">
      <c r="A185" s="267">
        <v>176</v>
      </c>
      <c r="B185" s="276" t="s">
        <v>249</v>
      </c>
      <c r="C185" s="277">
        <v>295.7</v>
      </c>
      <c r="D185" s="278">
        <v>291.11666666666662</v>
      </c>
      <c r="E185" s="278">
        <v>284.58333333333326</v>
      </c>
      <c r="F185" s="278">
        <v>273.46666666666664</v>
      </c>
      <c r="G185" s="278">
        <v>266.93333333333328</v>
      </c>
      <c r="H185" s="278">
        <v>302.23333333333323</v>
      </c>
      <c r="I185" s="278">
        <v>308.76666666666665</v>
      </c>
      <c r="J185" s="278">
        <v>319.88333333333321</v>
      </c>
      <c r="K185" s="276">
        <v>297.64999999999998</v>
      </c>
      <c r="L185" s="276">
        <v>280</v>
      </c>
      <c r="M185" s="276">
        <v>14.77665</v>
      </c>
    </row>
    <row r="186" spans="1:13">
      <c r="A186" s="267">
        <v>177</v>
      </c>
      <c r="B186" s="276" t="s">
        <v>105</v>
      </c>
      <c r="C186" s="277">
        <v>902</v>
      </c>
      <c r="D186" s="278">
        <v>897.44999999999993</v>
      </c>
      <c r="E186" s="278">
        <v>885.89999999999986</v>
      </c>
      <c r="F186" s="278">
        <v>869.8</v>
      </c>
      <c r="G186" s="278">
        <v>858.24999999999989</v>
      </c>
      <c r="H186" s="278">
        <v>913.54999999999984</v>
      </c>
      <c r="I186" s="278">
        <v>925.0999999999998</v>
      </c>
      <c r="J186" s="278">
        <v>941.19999999999982</v>
      </c>
      <c r="K186" s="276">
        <v>909</v>
      </c>
      <c r="L186" s="276">
        <v>881.35</v>
      </c>
      <c r="M186" s="276">
        <v>23.77647</v>
      </c>
    </row>
    <row r="187" spans="1:13">
      <c r="A187" s="267">
        <v>178</v>
      </c>
      <c r="B187" s="276" t="s">
        <v>383</v>
      </c>
      <c r="C187" s="277">
        <v>82.8</v>
      </c>
      <c r="D187" s="278">
        <v>82.233333333333334</v>
      </c>
      <c r="E187" s="278">
        <v>80.066666666666663</v>
      </c>
      <c r="F187" s="278">
        <v>77.333333333333329</v>
      </c>
      <c r="G187" s="278">
        <v>75.166666666666657</v>
      </c>
      <c r="H187" s="278">
        <v>84.966666666666669</v>
      </c>
      <c r="I187" s="278">
        <v>87.133333333333326</v>
      </c>
      <c r="J187" s="278">
        <v>89.866666666666674</v>
      </c>
      <c r="K187" s="276">
        <v>84.4</v>
      </c>
      <c r="L187" s="276">
        <v>79.5</v>
      </c>
      <c r="M187" s="276">
        <v>18.310490000000001</v>
      </c>
    </row>
    <row r="188" spans="1:13">
      <c r="A188" s="267">
        <v>179</v>
      </c>
      <c r="B188" s="276" t="s">
        <v>384</v>
      </c>
      <c r="C188" s="277">
        <v>679.55</v>
      </c>
      <c r="D188" s="278">
        <v>672.1</v>
      </c>
      <c r="E188" s="278">
        <v>659.2</v>
      </c>
      <c r="F188" s="278">
        <v>638.85</v>
      </c>
      <c r="G188" s="278">
        <v>625.95000000000005</v>
      </c>
      <c r="H188" s="278">
        <v>692.45</v>
      </c>
      <c r="I188" s="278">
        <v>705.34999999999991</v>
      </c>
      <c r="J188" s="278">
        <v>725.7</v>
      </c>
      <c r="K188" s="276">
        <v>685</v>
      </c>
      <c r="L188" s="276">
        <v>651.75</v>
      </c>
      <c r="M188" s="276">
        <v>0.44722000000000001</v>
      </c>
    </row>
    <row r="189" spans="1:13">
      <c r="A189" s="267">
        <v>180</v>
      </c>
      <c r="B189" s="276" t="s">
        <v>1439</v>
      </c>
      <c r="C189" s="277">
        <v>195</v>
      </c>
      <c r="D189" s="278">
        <v>192.88333333333333</v>
      </c>
      <c r="E189" s="278">
        <v>189.76666666666665</v>
      </c>
      <c r="F189" s="278">
        <v>184.53333333333333</v>
      </c>
      <c r="G189" s="278">
        <v>181.41666666666666</v>
      </c>
      <c r="H189" s="278">
        <v>198.11666666666665</v>
      </c>
      <c r="I189" s="278">
        <v>201.23333333333332</v>
      </c>
      <c r="J189" s="278">
        <v>206.46666666666664</v>
      </c>
      <c r="K189" s="276">
        <v>196</v>
      </c>
      <c r="L189" s="276">
        <v>187.65</v>
      </c>
      <c r="M189" s="276">
        <v>4.5995400000000002</v>
      </c>
    </row>
    <row r="190" spans="1:13">
      <c r="A190" s="267">
        <v>181</v>
      </c>
      <c r="B190" s="276" t="s">
        <v>390</v>
      </c>
      <c r="C190" s="277">
        <v>69.05</v>
      </c>
      <c r="D190" s="278">
        <v>68.55</v>
      </c>
      <c r="E190" s="278">
        <v>67.599999999999994</v>
      </c>
      <c r="F190" s="278">
        <v>66.149999999999991</v>
      </c>
      <c r="G190" s="278">
        <v>65.199999999999989</v>
      </c>
      <c r="H190" s="278">
        <v>70</v>
      </c>
      <c r="I190" s="278">
        <v>70.950000000000017</v>
      </c>
      <c r="J190" s="278">
        <v>72.400000000000006</v>
      </c>
      <c r="K190" s="276">
        <v>69.5</v>
      </c>
      <c r="L190" s="276">
        <v>67.099999999999994</v>
      </c>
      <c r="M190" s="276">
        <v>12.67169</v>
      </c>
    </row>
    <row r="191" spans="1:13">
      <c r="A191" s="267">
        <v>182</v>
      </c>
      <c r="B191" s="276" t="s">
        <v>250</v>
      </c>
      <c r="C191" s="277">
        <v>205.35</v>
      </c>
      <c r="D191" s="278">
        <v>206.13333333333333</v>
      </c>
      <c r="E191" s="278">
        <v>203.16666666666666</v>
      </c>
      <c r="F191" s="278">
        <v>200.98333333333332</v>
      </c>
      <c r="G191" s="278">
        <v>198.01666666666665</v>
      </c>
      <c r="H191" s="278">
        <v>208.31666666666666</v>
      </c>
      <c r="I191" s="278">
        <v>211.28333333333336</v>
      </c>
      <c r="J191" s="278">
        <v>213.46666666666667</v>
      </c>
      <c r="K191" s="276">
        <v>209.1</v>
      </c>
      <c r="L191" s="276">
        <v>203.95</v>
      </c>
      <c r="M191" s="276">
        <v>8.5619899999999998</v>
      </c>
    </row>
    <row r="192" spans="1:13">
      <c r="A192" s="267">
        <v>183</v>
      </c>
      <c r="B192" s="276" t="s">
        <v>385</v>
      </c>
      <c r="C192" s="277">
        <v>354.5</v>
      </c>
      <c r="D192" s="278">
        <v>356.48333333333335</v>
      </c>
      <c r="E192" s="278">
        <v>349.06666666666672</v>
      </c>
      <c r="F192" s="278">
        <v>343.63333333333338</v>
      </c>
      <c r="G192" s="278">
        <v>336.21666666666675</v>
      </c>
      <c r="H192" s="278">
        <v>361.91666666666669</v>
      </c>
      <c r="I192" s="278">
        <v>369.33333333333331</v>
      </c>
      <c r="J192" s="278">
        <v>374.76666666666665</v>
      </c>
      <c r="K192" s="276">
        <v>363.9</v>
      </c>
      <c r="L192" s="276">
        <v>351.05</v>
      </c>
      <c r="M192" s="276">
        <v>1.57853</v>
      </c>
    </row>
    <row r="193" spans="1:13">
      <c r="A193" s="267">
        <v>184</v>
      </c>
      <c r="B193" s="276" t="s">
        <v>386</v>
      </c>
      <c r="C193" s="277">
        <v>364.1</v>
      </c>
      <c r="D193" s="278">
        <v>359.09999999999997</v>
      </c>
      <c r="E193" s="278">
        <v>353.29999999999995</v>
      </c>
      <c r="F193" s="278">
        <v>342.5</v>
      </c>
      <c r="G193" s="278">
        <v>336.7</v>
      </c>
      <c r="H193" s="278">
        <v>369.89999999999992</v>
      </c>
      <c r="I193" s="278">
        <v>375.7</v>
      </c>
      <c r="J193" s="278">
        <v>386.49999999999989</v>
      </c>
      <c r="K193" s="276">
        <v>364.9</v>
      </c>
      <c r="L193" s="276">
        <v>348.3</v>
      </c>
      <c r="M193" s="276">
        <v>10.28619</v>
      </c>
    </row>
    <row r="194" spans="1:13">
      <c r="A194" s="267">
        <v>185</v>
      </c>
      <c r="B194" s="276" t="s">
        <v>391</v>
      </c>
      <c r="C194" s="277">
        <v>730.2</v>
      </c>
      <c r="D194" s="278">
        <v>726.18333333333339</v>
      </c>
      <c r="E194" s="278">
        <v>718.36666666666679</v>
      </c>
      <c r="F194" s="278">
        <v>706.53333333333342</v>
      </c>
      <c r="G194" s="278">
        <v>698.71666666666681</v>
      </c>
      <c r="H194" s="278">
        <v>738.01666666666677</v>
      </c>
      <c r="I194" s="278">
        <v>745.83333333333337</v>
      </c>
      <c r="J194" s="278">
        <v>757.66666666666674</v>
      </c>
      <c r="K194" s="276">
        <v>734</v>
      </c>
      <c r="L194" s="276">
        <v>714.35</v>
      </c>
      <c r="M194" s="276">
        <v>0.12942999999999999</v>
      </c>
    </row>
    <row r="195" spans="1:13">
      <c r="A195" s="267">
        <v>186</v>
      </c>
      <c r="B195" s="276" t="s">
        <v>399</v>
      </c>
      <c r="C195" s="277">
        <v>804.9</v>
      </c>
      <c r="D195" s="278">
        <v>802.18333333333328</v>
      </c>
      <c r="E195" s="278">
        <v>796.56666666666661</v>
      </c>
      <c r="F195" s="278">
        <v>788.23333333333335</v>
      </c>
      <c r="G195" s="278">
        <v>782.61666666666667</v>
      </c>
      <c r="H195" s="278">
        <v>810.51666666666654</v>
      </c>
      <c r="I195" s="278">
        <v>816.1333333333331</v>
      </c>
      <c r="J195" s="278">
        <v>824.46666666666647</v>
      </c>
      <c r="K195" s="276">
        <v>807.8</v>
      </c>
      <c r="L195" s="276">
        <v>793.85</v>
      </c>
      <c r="M195" s="276">
        <v>1.8394999999999999</v>
      </c>
    </row>
    <row r="196" spans="1:13">
      <c r="A196" s="267">
        <v>187</v>
      </c>
      <c r="B196" s="276" t="s">
        <v>392</v>
      </c>
      <c r="C196" s="277">
        <v>32.9</v>
      </c>
      <c r="D196" s="278">
        <v>32.06666666666667</v>
      </c>
      <c r="E196" s="278">
        <v>31.13333333333334</v>
      </c>
      <c r="F196" s="278">
        <v>29.366666666666671</v>
      </c>
      <c r="G196" s="278">
        <v>28.433333333333341</v>
      </c>
      <c r="H196" s="278">
        <v>33.833333333333343</v>
      </c>
      <c r="I196" s="278">
        <v>34.766666666666666</v>
      </c>
      <c r="J196" s="278">
        <v>36.533333333333339</v>
      </c>
      <c r="K196" s="276">
        <v>33</v>
      </c>
      <c r="L196" s="276">
        <v>30.3</v>
      </c>
      <c r="M196" s="276">
        <v>27.267479999999999</v>
      </c>
    </row>
    <row r="197" spans="1:13">
      <c r="A197" s="267">
        <v>188</v>
      </c>
      <c r="B197" s="276" t="s">
        <v>393</v>
      </c>
      <c r="C197" s="277">
        <v>726.7</v>
      </c>
      <c r="D197" s="278">
        <v>720.56666666666661</v>
      </c>
      <c r="E197" s="278">
        <v>712.13333333333321</v>
      </c>
      <c r="F197" s="278">
        <v>697.56666666666661</v>
      </c>
      <c r="G197" s="278">
        <v>689.13333333333321</v>
      </c>
      <c r="H197" s="278">
        <v>735.13333333333321</v>
      </c>
      <c r="I197" s="278">
        <v>743.56666666666661</v>
      </c>
      <c r="J197" s="278">
        <v>758.13333333333321</v>
      </c>
      <c r="K197" s="276">
        <v>729</v>
      </c>
      <c r="L197" s="276">
        <v>706</v>
      </c>
      <c r="M197" s="276">
        <v>0.57513999999999998</v>
      </c>
    </row>
    <row r="198" spans="1:13">
      <c r="A198" s="267">
        <v>189</v>
      </c>
      <c r="B198" s="276" t="s">
        <v>106</v>
      </c>
      <c r="C198" s="277">
        <v>893.35</v>
      </c>
      <c r="D198" s="278">
        <v>889.11666666666667</v>
      </c>
      <c r="E198" s="278">
        <v>880.33333333333337</v>
      </c>
      <c r="F198" s="278">
        <v>867.31666666666672</v>
      </c>
      <c r="G198" s="278">
        <v>858.53333333333342</v>
      </c>
      <c r="H198" s="278">
        <v>902.13333333333333</v>
      </c>
      <c r="I198" s="278">
        <v>910.91666666666663</v>
      </c>
      <c r="J198" s="278">
        <v>923.93333333333328</v>
      </c>
      <c r="K198" s="276">
        <v>897.9</v>
      </c>
      <c r="L198" s="276">
        <v>876.1</v>
      </c>
      <c r="M198" s="276">
        <v>14.041689999999999</v>
      </c>
    </row>
    <row r="199" spans="1:13">
      <c r="A199" s="267">
        <v>190</v>
      </c>
      <c r="B199" s="276" t="s">
        <v>108</v>
      </c>
      <c r="C199" s="277">
        <v>922.6</v>
      </c>
      <c r="D199" s="278">
        <v>924.13333333333321</v>
      </c>
      <c r="E199" s="278">
        <v>913.26666666666642</v>
      </c>
      <c r="F199" s="278">
        <v>903.93333333333317</v>
      </c>
      <c r="G199" s="278">
        <v>893.06666666666638</v>
      </c>
      <c r="H199" s="278">
        <v>933.46666666666647</v>
      </c>
      <c r="I199" s="278">
        <v>944.33333333333326</v>
      </c>
      <c r="J199" s="278">
        <v>953.66666666666652</v>
      </c>
      <c r="K199" s="276">
        <v>935</v>
      </c>
      <c r="L199" s="276">
        <v>914.8</v>
      </c>
      <c r="M199" s="276">
        <v>107.23068000000001</v>
      </c>
    </row>
    <row r="200" spans="1:13">
      <c r="A200" s="267">
        <v>191</v>
      </c>
      <c r="B200" s="276" t="s">
        <v>109</v>
      </c>
      <c r="C200" s="277">
        <v>2403.0500000000002</v>
      </c>
      <c r="D200" s="278">
        <v>2399.8166666666671</v>
      </c>
      <c r="E200" s="278">
        <v>2379.983333333334</v>
      </c>
      <c r="F200" s="278">
        <v>2356.916666666667</v>
      </c>
      <c r="G200" s="278">
        <v>2337.0833333333339</v>
      </c>
      <c r="H200" s="278">
        <v>2422.8833333333341</v>
      </c>
      <c r="I200" s="278">
        <v>2442.7166666666672</v>
      </c>
      <c r="J200" s="278">
        <v>2465.7833333333342</v>
      </c>
      <c r="K200" s="276">
        <v>2419.65</v>
      </c>
      <c r="L200" s="276">
        <v>2376.75</v>
      </c>
      <c r="M200" s="276">
        <v>26.05828</v>
      </c>
    </row>
    <row r="201" spans="1:13">
      <c r="A201" s="267">
        <v>192</v>
      </c>
      <c r="B201" s="276" t="s">
        <v>252</v>
      </c>
      <c r="C201" s="277">
        <v>2938.95</v>
      </c>
      <c r="D201" s="278">
        <v>2925.6666666666665</v>
      </c>
      <c r="E201" s="278">
        <v>2868.5333333333328</v>
      </c>
      <c r="F201" s="278">
        <v>2798.1166666666663</v>
      </c>
      <c r="G201" s="278">
        <v>2740.9833333333327</v>
      </c>
      <c r="H201" s="278">
        <v>2996.083333333333</v>
      </c>
      <c r="I201" s="278">
        <v>3053.2166666666672</v>
      </c>
      <c r="J201" s="278">
        <v>3123.6333333333332</v>
      </c>
      <c r="K201" s="276">
        <v>2982.8</v>
      </c>
      <c r="L201" s="276">
        <v>2855.25</v>
      </c>
      <c r="M201" s="276">
        <v>7.6436000000000002</v>
      </c>
    </row>
    <row r="202" spans="1:13">
      <c r="A202" s="267">
        <v>193</v>
      </c>
      <c r="B202" s="276" t="s">
        <v>110</v>
      </c>
      <c r="C202" s="277">
        <v>1375.65</v>
      </c>
      <c r="D202" s="278">
        <v>1372.5500000000002</v>
      </c>
      <c r="E202" s="278">
        <v>1364.1500000000003</v>
      </c>
      <c r="F202" s="278">
        <v>1352.65</v>
      </c>
      <c r="G202" s="278">
        <v>1344.2500000000002</v>
      </c>
      <c r="H202" s="278">
        <v>1384.0500000000004</v>
      </c>
      <c r="I202" s="278">
        <v>1392.45</v>
      </c>
      <c r="J202" s="278">
        <v>1403.9500000000005</v>
      </c>
      <c r="K202" s="276">
        <v>1380.95</v>
      </c>
      <c r="L202" s="276">
        <v>1361.05</v>
      </c>
      <c r="M202" s="276">
        <v>77.336969999999994</v>
      </c>
    </row>
    <row r="203" spans="1:13">
      <c r="A203" s="267">
        <v>194</v>
      </c>
      <c r="B203" s="276" t="s">
        <v>253</v>
      </c>
      <c r="C203" s="277">
        <v>648.6</v>
      </c>
      <c r="D203" s="278">
        <v>644.08333333333337</v>
      </c>
      <c r="E203" s="278">
        <v>638.26666666666677</v>
      </c>
      <c r="F203" s="278">
        <v>627.93333333333339</v>
      </c>
      <c r="G203" s="278">
        <v>622.11666666666679</v>
      </c>
      <c r="H203" s="278">
        <v>654.41666666666674</v>
      </c>
      <c r="I203" s="278">
        <v>660.23333333333335</v>
      </c>
      <c r="J203" s="278">
        <v>670.56666666666672</v>
      </c>
      <c r="K203" s="276">
        <v>649.9</v>
      </c>
      <c r="L203" s="276">
        <v>633.75</v>
      </c>
      <c r="M203" s="276">
        <v>29.405950000000001</v>
      </c>
    </row>
    <row r="204" spans="1:13">
      <c r="A204" s="267">
        <v>195</v>
      </c>
      <c r="B204" s="276" t="s">
        <v>251</v>
      </c>
      <c r="C204" s="277">
        <v>887.95</v>
      </c>
      <c r="D204" s="278">
        <v>878.88333333333333</v>
      </c>
      <c r="E204" s="278">
        <v>864.06666666666661</v>
      </c>
      <c r="F204" s="278">
        <v>840.18333333333328</v>
      </c>
      <c r="G204" s="278">
        <v>825.36666666666656</v>
      </c>
      <c r="H204" s="278">
        <v>902.76666666666665</v>
      </c>
      <c r="I204" s="278">
        <v>917.58333333333348</v>
      </c>
      <c r="J204" s="278">
        <v>941.4666666666667</v>
      </c>
      <c r="K204" s="276">
        <v>893.7</v>
      </c>
      <c r="L204" s="276">
        <v>855</v>
      </c>
      <c r="M204" s="276">
        <v>7.6521499999999998</v>
      </c>
    </row>
    <row r="205" spans="1:13">
      <c r="A205" s="267">
        <v>196</v>
      </c>
      <c r="B205" s="276" t="s">
        <v>394</v>
      </c>
      <c r="C205" s="277">
        <v>211.15</v>
      </c>
      <c r="D205" s="278">
        <v>210.4</v>
      </c>
      <c r="E205" s="278">
        <v>207.85000000000002</v>
      </c>
      <c r="F205" s="278">
        <v>204.55</v>
      </c>
      <c r="G205" s="278">
        <v>202.00000000000003</v>
      </c>
      <c r="H205" s="278">
        <v>213.70000000000002</v>
      </c>
      <c r="I205" s="278">
        <v>216.25000000000003</v>
      </c>
      <c r="J205" s="278">
        <v>219.55</v>
      </c>
      <c r="K205" s="276">
        <v>212.95</v>
      </c>
      <c r="L205" s="276">
        <v>207.1</v>
      </c>
      <c r="M205" s="276">
        <v>6.9668999999999999</v>
      </c>
    </row>
    <row r="206" spans="1:13">
      <c r="A206" s="267">
        <v>197</v>
      </c>
      <c r="B206" s="276" t="s">
        <v>395</v>
      </c>
      <c r="C206" s="277">
        <v>293.89999999999998</v>
      </c>
      <c r="D206" s="278">
        <v>292.45</v>
      </c>
      <c r="E206" s="278">
        <v>289.2</v>
      </c>
      <c r="F206" s="278">
        <v>284.5</v>
      </c>
      <c r="G206" s="278">
        <v>281.25</v>
      </c>
      <c r="H206" s="278">
        <v>297.14999999999998</v>
      </c>
      <c r="I206" s="278">
        <v>300.39999999999998</v>
      </c>
      <c r="J206" s="278">
        <v>305.09999999999997</v>
      </c>
      <c r="K206" s="276">
        <v>295.7</v>
      </c>
      <c r="L206" s="276">
        <v>287.75</v>
      </c>
      <c r="M206" s="276">
        <v>0.65290000000000004</v>
      </c>
    </row>
    <row r="207" spans="1:13">
      <c r="A207" s="267">
        <v>198</v>
      </c>
      <c r="B207" s="276" t="s">
        <v>111</v>
      </c>
      <c r="C207" s="277">
        <v>3040.05</v>
      </c>
      <c r="D207" s="278">
        <v>3041.85</v>
      </c>
      <c r="E207" s="278">
        <v>3010.2</v>
      </c>
      <c r="F207" s="278">
        <v>2980.35</v>
      </c>
      <c r="G207" s="278">
        <v>2948.7</v>
      </c>
      <c r="H207" s="278">
        <v>3071.7</v>
      </c>
      <c r="I207" s="278">
        <v>3103.3500000000004</v>
      </c>
      <c r="J207" s="278">
        <v>3133.2</v>
      </c>
      <c r="K207" s="276">
        <v>3073.5</v>
      </c>
      <c r="L207" s="276">
        <v>3012</v>
      </c>
      <c r="M207" s="276">
        <v>7.1171600000000002</v>
      </c>
    </row>
    <row r="208" spans="1:13">
      <c r="A208" s="267">
        <v>199</v>
      </c>
      <c r="B208" s="276" t="s">
        <v>396</v>
      </c>
      <c r="C208" s="277">
        <v>25.95</v>
      </c>
      <c r="D208" s="278">
        <v>25.416666666666668</v>
      </c>
      <c r="E208" s="278">
        <v>24.633333333333336</v>
      </c>
      <c r="F208" s="278">
        <v>23.31666666666667</v>
      </c>
      <c r="G208" s="278">
        <v>22.533333333333339</v>
      </c>
      <c r="H208" s="278">
        <v>26.733333333333334</v>
      </c>
      <c r="I208" s="278">
        <v>27.516666666666666</v>
      </c>
      <c r="J208" s="278">
        <v>28.833333333333332</v>
      </c>
      <c r="K208" s="276">
        <v>26.2</v>
      </c>
      <c r="L208" s="276">
        <v>24.1</v>
      </c>
      <c r="M208" s="276">
        <v>137.67948999999999</v>
      </c>
    </row>
    <row r="209" spans="1:13">
      <c r="A209" s="267">
        <v>200</v>
      </c>
      <c r="B209" s="276" t="s">
        <v>398</v>
      </c>
      <c r="C209" s="277">
        <v>147.55000000000001</v>
      </c>
      <c r="D209" s="278">
        <v>144.43333333333334</v>
      </c>
      <c r="E209" s="278">
        <v>139.06666666666666</v>
      </c>
      <c r="F209" s="278">
        <v>130.58333333333331</v>
      </c>
      <c r="G209" s="278">
        <v>125.21666666666664</v>
      </c>
      <c r="H209" s="278">
        <v>152.91666666666669</v>
      </c>
      <c r="I209" s="278">
        <v>158.28333333333336</v>
      </c>
      <c r="J209" s="278">
        <v>166.76666666666671</v>
      </c>
      <c r="K209" s="276">
        <v>149.80000000000001</v>
      </c>
      <c r="L209" s="276">
        <v>135.94999999999999</v>
      </c>
      <c r="M209" s="276">
        <v>4.5760300000000003</v>
      </c>
    </row>
    <row r="210" spans="1:13">
      <c r="A210" s="267">
        <v>201</v>
      </c>
      <c r="B210" s="276" t="s">
        <v>114</v>
      </c>
      <c r="C210" s="277">
        <v>236.2</v>
      </c>
      <c r="D210" s="278">
        <v>233.86666666666667</v>
      </c>
      <c r="E210" s="278">
        <v>229.83333333333334</v>
      </c>
      <c r="F210" s="278">
        <v>223.46666666666667</v>
      </c>
      <c r="G210" s="278">
        <v>219.43333333333334</v>
      </c>
      <c r="H210" s="278">
        <v>240.23333333333335</v>
      </c>
      <c r="I210" s="278">
        <v>244.26666666666665</v>
      </c>
      <c r="J210" s="278">
        <v>250.63333333333335</v>
      </c>
      <c r="K210" s="276">
        <v>237.9</v>
      </c>
      <c r="L210" s="276">
        <v>227.5</v>
      </c>
      <c r="M210" s="276">
        <v>130.95412999999999</v>
      </c>
    </row>
    <row r="211" spans="1:13">
      <c r="A211" s="267">
        <v>202</v>
      </c>
      <c r="B211" s="276" t="s">
        <v>400</v>
      </c>
      <c r="C211" s="277">
        <v>61.3</v>
      </c>
      <c r="D211" s="278">
        <v>60.016666666666673</v>
      </c>
      <c r="E211" s="278">
        <v>58.083333333333343</v>
      </c>
      <c r="F211" s="278">
        <v>54.866666666666667</v>
      </c>
      <c r="G211" s="278">
        <v>52.933333333333337</v>
      </c>
      <c r="H211" s="278">
        <v>63.233333333333348</v>
      </c>
      <c r="I211" s="278">
        <v>65.166666666666671</v>
      </c>
      <c r="J211" s="278">
        <v>68.383333333333354</v>
      </c>
      <c r="K211" s="276">
        <v>61.95</v>
      </c>
      <c r="L211" s="276">
        <v>56.8</v>
      </c>
      <c r="M211" s="276">
        <v>49.907260000000001</v>
      </c>
    </row>
    <row r="212" spans="1:13">
      <c r="A212" s="267">
        <v>203</v>
      </c>
      <c r="B212" s="276" t="s">
        <v>115</v>
      </c>
      <c r="C212" s="277">
        <v>210.3</v>
      </c>
      <c r="D212" s="278">
        <v>210.03333333333333</v>
      </c>
      <c r="E212" s="278">
        <v>208.61666666666667</v>
      </c>
      <c r="F212" s="278">
        <v>206.93333333333334</v>
      </c>
      <c r="G212" s="278">
        <v>205.51666666666668</v>
      </c>
      <c r="H212" s="278">
        <v>211.71666666666667</v>
      </c>
      <c r="I212" s="278">
        <v>213.13333333333335</v>
      </c>
      <c r="J212" s="278">
        <v>214.81666666666666</v>
      </c>
      <c r="K212" s="276">
        <v>211.45</v>
      </c>
      <c r="L212" s="276">
        <v>208.35</v>
      </c>
      <c r="M212" s="276">
        <v>83.429220000000001</v>
      </c>
    </row>
    <row r="213" spans="1:13">
      <c r="A213" s="267">
        <v>204</v>
      </c>
      <c r="B213" s="276" t="s">
        <v>116</v>
      </c>
      <c r="C213" s="277">
        <v>2370.35</v>
      </c>
      <c r="D213" s="278">
        <v>2350.2999999999997</v>
      </c>
      <c r="E213" s="278">
        <v>2323.2999999999993</v>
      </c>
      <c r="F213" s="278">
        <v>2276.2499999999995</v>
      </c>
      <c r="G213" s="278">
        <v>2249.2499999999991</v>
      </c>
      <c r="H213" s="278">
        <v>2397.3499999999995</v>
      </c>
      <c r="I213" s="278">
        <v>2424.3500000000004</v>
      </c>
      <c r="J213" s="278">
        <v>2471.3999999999996</v>
      </c>
      <c r="K213" s="276">
        <v>2377.3000000000002</v>
      </c>
      <c r="L213" s="276">
        <v>2303.25</v>
      </c>
      <c r="M213" s="276">
        <v>15.595560000000001</v>
      </c>
    </row>
    <row r="214" spans="1:13">
      <c r="A214" s="267">
        <v>205</v>
      </c>
      <c r="B214" s="276" t="s">
        <v>254</v>
      </c>
      <c r="C214" s="277">
        <v>240</v>
      </c>
      <c r="D214" s="278">
        <v>238.01666666666665</v>
      </c>
      <c r="E214" s="278">
        <v>234.5333333333333</v>
      </c>
      <c r="F214" s="278">
        <v>229.06666666666666</v>
      </c>
      <c r="G214" s="278">
        <v>225.58333333333331</v>
      </c>
      <c r="H214" s="278">
        <v>243.48333333333329</v>
      </c>
      <c r="I214" s="278">
        <v>246.96666666666664</v>
      </c>
      <c r="J214" s="278">
        <v>252.43333333333328</v>
      </c>
      <c r="K214" s="276">
        <v>241.5</v>
      </c>
      <c r="L214" s="276">
        <v>232.55</v>
      </c>
      <c r="M214" s="276">
        <v>5.40388</v>
      </c>
    </row>
    <row r="215" spans="1:13">
      <c r="A215" s="267">
        <v>206</v>
      </c>
      <c r="B215" s="276" t="s">
        <v>401</v>
      </c>
      <c r="C215" s="277">
        <v>37260.5</v>
      </c>
      <c r="D215" s="278">
        <v>36538.033333333333</v>
      </c>
      <c r="E215" s="278">
        <v>34877.466666666667</v>
      </c>
      <c r="F215" s="278">
        <v>32494.433333333334</v>
      </c>
      <c r="G215" s="278">
        <v>30833.866666666669</v>
      </c>
      <c r="H215" s="278">
        <v>38921.066666666666</v>
      </c>
      <c r="I215" s="278">
        <v>40581.633333333331</v>
      </c>
      <c r="J215" s="278">
        <v>42964.666666666664</v>
      </c>
      <c r="K215" s="276">
        <v>38198.6</v>
      </c>
      <c r="L215" s="276">
        <v>34155</v>
      </c>
      <c r="M215" s="276">
        <v>0.19892000000000001</v>
      </c>
    </row>
    <row r="216" spans="1:13">
      <c r="A216" s="267">
        <v>207</v>
      </c>
      <c r="B216" s="276" t="s">
        <v>397</v>
      </c>
      <c r="C216" s="277">
        <v>42.65</v>
      </c>
      <c r="D216" s="278">
        <v>42.733333333333327</v>
      </c>
      <c r="E216" s="278">
        <v>42.216666666666654</v>
      </c>
      <c r="F216" s="278">
        <v>41.783333333333324</v>
      </c>
      <c r="G216" s="278">
        <v>41.266666666666652</v>
      </c>
      <c r="H216" s="278">
        <v>43.166666666666657</v>
      </c>
      <c r="I216" s="278">
        <v>43.683333333333323</v>
      </c>
      <c r="J216" s="278">
        <v>44.11666666666666</v>
      </c>
      <c r="K216" s="276">
        <v>43.25</v>
      </c>
      <c r="L216" s="276">
        <v>42.3</v>
      </c>
      <c r="M216" s="276">
        <v>32.691719999999997</v>
      </c>
    </row>
    <row r="217" spans="1:13">
      <c r="A217" s="267">
        <v>208</v>
      </c>
      <c r="B217" s="276" t="s">
        <v>255</v>
      </c>
      <c r="C217" s="277">
        <v>39</v>
      </c>
      <c r="D217" s="278">
        <v>38.75</v>
      </c>
      <c r="E217" s="278">
        <v>37.85</v>
      </c>
      <c r="F217" s="278">
        <v>36.700000000000003</v>
      </c>
      <c r="G217" s="278">
        <v>35.800000000000004</v>
      </c>
      <c r="H217" s="278">
        <v>39.9</v>
      </c>
      <c r="I217" s="278">
        <v>40.800000000000004</v>
      </c>
      <c r="J217" s="278">
        <v>41.949999999999996</v>
      </c>
      <c r="K217" s="276">
        <v>39.65</v>
      </c>
      <c r="L217" s="276">
        <v>37.6</v>
      </c>
      <c r="M217" s="276">
        <v>19.840509999999998</v>
      </c>
    </row>
    <row r="218" spans="1:13">
      <c r="A218" s="267">
        <v>209</v>
      </c>
      <c r="B218" s="276" t="s">
        <v>415</v>
      </c>
      <c r="C218" s="277">
        <v>71.150000000000006</v>
      </c>
      <c r="D218" s="278">
        <v>70.433333333333337</v>
      </c>
      <c r="E218" s="278">
        <v>68.416666666666671</v>
      </c>
      <c r="F218" s="278">
        <v>65.683333333333337</v>
      </c>
      <c r="G218" s="278">
        <v>63.666666666666671</v>
      </c>
      <c r="H218" s="278">
        <v>73.166666666666671</v>
      </c>
      <c r="I218" s="278">
        <v>75.183333333333323</v>
      </c>
      <c r="J218" s="278">
        <v>77.916666666666671</v>
      </c>
      <c r="K218" s="276">
        <v>72.45</v>
      </c>
      <c r="L218" s="276">
        <v>67.7</v>
      </c>
      <c r="M218" s="276">
        <v>66.495729999999995</v>
      </c>
    </row>
    <row r="219" spans="1:13">
      <c r="A219" s="267">
        <v>210</v>
      </c>
      <c r="B219" s="276" t="s">
        <v>117</v>
      </c>
      <c r="C219" s="277">
        <v>203.1</v>
      </c>
      <c r="D219" s="278">
        <v>197.58333333333334</v>
      </c>
      <c r="E219" s="278">
        <v>190.11666666666667</v>
      </c>
      <c r="F219" s="278">
        <v>177.13333333333333</v>
      </c>
      <c r="G219" s="278">
        <v>169.66666666666666</v>
      </c>
      <c r="H219" s="278">
        <v>210.56666666666669</v>
      </c>
      <c r="I219" s="278">
        <v>218.03333333333333</v>
      </c>
      <c r="J219" s="278">
        <v>231.01666666666671</v>
      </c>
      <c r="K219" s="276">
        <v>205.05</v>
      </c>
      <c r="L219" s="276">
        <v>184.6</v>
      </c>
      <c r="M219" s="276">
        <v>396.42849999999999</v>
      </c>
    </row>
    <row r="220" spans="1:13">
      <c r="A220" s="267">
        <v>211</v>
      </c>
      <c r="B220" s="276" t="s">
        <v>118</v>
      </c>
      <c r="C220" s="277">
        <v>503.6</v>
      </c>
      <c r="D220" s="278">
        <v>501.88333333333338</v>
      </c>
      <c r="E220" s="278">
        <v>498.26666666666677</v>
      </c>
      <c r="F220" s="278">
        <v>492.93333333333339</v>
      </c>
      <c r="G220" s="278">
        <v>489.31666666666678</v>
      </c>
      <c r="H220" s="278">
        <v>507.21666666666675</v>
      </c>
      <c r="I220" s="278">
        <v>510.83333333333343</v>
      </c>
      <c r="J220" s="278">
        <v>516.16666666666674</v>
      </c>
      <c r="K220" s="276">
        <v>505.5</v>
      </c>
      <c r="L220" s="276">
        <v>496.55</v>
      </c>
      <c r="M220" s="276">
        <v>192.05950999999999</v>
      </c>
    </row>
    <row r="221" spans="1:13">
      <c r="A221" s="267">
        <v>213</v>
      </c>
      <c r="B221" s="276" t="s">
        <v>256</v>
      </c>
      <c r="C221" s="277">
        <v>1458.2</v>
      </c>
      <c r="D221" s="278">
        <v>1458.3499999999997</v>
      </c>
      <c r="E221" s="278">
        <v>1441.9499999999994</v>
      </c>
      <c r="F221" s="278">
        <v>1425.6999999999996</v>
      </c>
      <c r="G221" s="278">
        <v>1409.2999999999993</v>
      </c>
      <c r="H221" s="278">
        <v>1474.5999999999995</v>
      </c>
      <c r="I221" s="278">
        <v>1490.9999999999995</v>
      </c>
      <c r="J221" s="278">
        <v>1507.2499999999995</v>
      </c>
      <c r="K221" s="276">
        <v>1474.75</v>
      </c>
      <c r="L221" s="276">
        <v>1442.1</v>
      </c>
      <c r="M221" s="276">
        <v>5.9509499999999997</v>
      </c>
    </row>
    <row r="222" spans="1:13">
      <c r="A222" s="267">
        <v>214</v>
      </c>
      <c r="B222" s="276" t="s">
        <v>119</v>
      </c>
      <c r="C222" s="277">
        <v>484.75</v>
      </c>
      <c r="D222" s="278">
        <v>485.75</v>
      </c>
      <c r="E222" s="278">
        <v>481.5</v>
      </c>
      <c r="F222" s="278">
        <v>478.25</v>
      </c>
      <c r="G222" s="278">
        <v>474</v>
      </c>
      <c r="H222" s="278">
        <v>489</v>
      </c>
      <c r="I222" s="278">
        <v>493.25</v>
      </c>
      <c r="J222" s="278">
        <v>496.5</v>
      </c>
      <c r="K222" s="276">
        <v>490</v>
      </c>
      <c r="L222" s="276">
        <v>482.5</v>
      </c>
      <c r="M222" s="276">
        <v>15.61748</v>
      </c>
    </row>
    <row r="223" spans="1:13">
      <c r="A223" s="267">
        <v>215</v>
      </c>
      <c r="B223" s="276" t="s">
        <v>403</v>
      </c>
      <c r="C223" s="277">
        <v>2740.45</v>
      </c>
      <c r="D223" s="278">
        <v>2743.8333333333335</v>
      </c>
      <c r="E223" s="278">
        <v>2708.9666666666672</v>
      </c>
      <c r="F223" s="278">
        <v>2677.4833333333336</v>
      </c>
      <c r="G223" s="278">
        <v>2642.6166666666672</v>
      </c>
      <c r="H223" s="278">
        <v>2775.3166666666671</v>
      </c>
      <c r="I223" s="278">
        <v>2810.1833333333329</v>
      </c>
      <c r="J223" s="278">
        <v>2841.666666666667</v>
      </c>
      <c r="K223" s="276">
        <v>2778.7</v>
      </c>
      <c r="L223" s="276">
        <v>2712.35</v>
      </c>
      <c r="M223" s="276">
        <v>9.8899999999999995E-3</v>
      </c>
    </row>
    <row r="224" spans="1:13">
      <c r="A224" s="267">
        <v>216</v>
      </c>
      <c r="B224" s="276" t="s">
        <v>257</v>
      </c>
      <c r="C224" s="277">
        <v>32.9</v>
      </c>
      <c r="D224" s="278">
        <v>33.300000000000004</v>
      </c>
      <c r="E224" s="278">
        <v>32.250000000000007</v>
      </c>
      <c r="F224" s="278">
        <v>31.6</v>
      </c>
      <c r="G224" s="278">
        <v>30.550000000000004</v>
      </c>
      <c r="H224" s="278">
        <v>33.95000000000001</v>
      </c>
      <c r="I224" s="278">
        <v>35.000000000000007</v>
      </c>
      <c r="J224" s="278">
        <v>35.650000000000013</v>
      </c>
      <c r="K224" s="276">
        <v>34.35</v>
      </c>
      <c r="L224" s="276">
        <v>32.65</v>
      </c>
      <c r="M224" s="276">
        <v>152.41390000000001</v>
      </c>
    </row>
    <row r="225" spans="1:13">
      <c r="A225" s="267">
        <v>217</v>
      </c>
      <c r="B225" s="276" t="s">
        <v>120</v>
      </c>
      <c r="C225" s="277">
        <v>10.55</v>
      </c>
      <c r="D225" s="278">
        <v>10.200000000000001</v>
      </c>
      <c r="E225" s="278">
        <v>9.7500000000000018</v>
      </c>
      <c r="F225" s="278">
        <v>8.9500000000000011</v>
      </c>
      <c r="G225" s="278">
        <v>8.5000000000000018</v>
      </c>
      <c r="H225" s="278">
        <v>11.000000000000002</v>
      </c>
      <c r="I225" s="278">
        <v>11.450000000000001</v>
      </c>
      <c r="J225" s="278">
        <v>12.250000000000002</v>
      </c>
      <c r="K225" s="276">
        <v>10.65</v>
      </c>
      <c r="L225" s="276">
        <v>9.4</v>
      </c>
      <c r="M225" s="276">
        <v>6113.6231500000004</v>
      </c>
    </row>
    <row r="226" spans="1:13">
      <c r="A226" s="267">
        <v>218</v>
      </c>
      <c r="B226" s="276" t="s">
        <v>404</v>
      </c>
      <c r="C226" s="277">
        <v>37.549999999999997</v>
      </c>
      <c r="D226" s="278">
        <v>37.416666666666664</v>
      </c>
      <c r="E226" s="278">
        <v>36.93333333333333</v>
      </c>
      <c r="F226" s="278">
        <v>36.316666666666663</v>
      </c>
      <c r="G226" s="278">
        <v>35.833333333333329</v>
      </c>
      <c r="H226" s="278">
        <v>38.033333333333331</v>
      </c>
      <c r="I226" s="278">
        <v>38.516666666666666</v>
      </c>
      <c r="J226" s="278">
        <v>39.133333333333333</v>
      </c>
      <c r="K226" s="276">
        <v>37.9</v>
      </c>
      <c r="L226" s="276">
        <v>36.799999999999997</v>
      </c>
      <c r="M226" s="276">
        <v>40.853110000000001</v>
      </c>
    </row>
    <row r="227" spans="1:13">
      <c r="A227" s="267">
        <v>219</v>
      </c>
      <c r="B227" s="276" t="s">
        <v>121</v>
      </c>
      <c r="C227" s="277">
        <v>35.9</v>
      </c>
      <c r="D227" s="278">
        <v>35.466666666666669</v>
      </c>
      <c r="E227" s="278">
        <v>34.833333333333336</v>
      </c>
      <c r="F227" s="278">
        <v>33.766666666666666</v>
      </c>
      <c r="G227" s="278">
        <v>33.133333333333333</v>
      </c>
      <c r="H227" s="278">
        <v>36.533333333333339</v>
      </c>
      <c r="I227" s="278">
        <v>37.166666666666664</v>
      </c>
      <c r="J227" s="278">
        <v>38.233333333333341</v>
      </c>
      <c r="K227" s="276">
        <v>36.1</v>
      </c>
      <c r="L227" s="276">
        <v>34.4</v>
      </c>
      <c r="M227" s="276">
        <v>204.77842000000001</v>
      </c>
    </row>
    <row r="228" spans="1:13">
      <c r="A228" s="267">
        <v>220</v>
      </c>
      <c r="B228" s="276" t="s">
        <v>416</v>
      </c>
      <c r="C228" s="277">
        <v>214.05</v>
      </c>
      <c r="D228" s="278">
        <v>214.41666666666666</v>
      </c>
      <c r="E228" s="278">
        <v>212.5333333333333</v>
      </c>
      <c r="F228" s="278">
        <v>211.01666666666665</v>
      </c>
      <c r="G228" s="278">
        <v>209.1333333333333</v>
      </c>
      <c r="H228" s="278">
        <v>215.93333333333331</v>
      </c>
      <c r="I228" s="278">
        <v>217.81666666666669</v>
      </c>
      <c r="J228" s="278">
        <v>219.33333333333331</v>
      </c>
      <c r="K228" s="276">
        <v>216.3</v>
      </c>
      <c r="L228" s="276">
        <v>212.9</v>
      </c>
      <c r="M228" s="276">
        <v>1.8819399999999999</v>
      </c>
    </row>
    <row r="229" spans="1:13">
      <c r="A229" s="267">
        <v>221</v>
      </c>
      <c r="B229" s="276" t="s">
        <v>405</v>
      </c>
      <c r="C229" s="277">
        <v>1133.1500000000001</v>
      </c>
      <c r="D229" s="278">
        <v>1134.05</v>
      </c>
      <c r="E229" s="278">
        <v>1103.0999999999999</v>
      </c>
      <c r="F229" s="278">
        <v>1073.05</v>
      </c>
      <c r="G229" s="278">
        <v>1042.0999999999999</v>
      </c>
      <c r="H229" s="278">
        <v>1164.0999999999999</v>
      </c>
      <c r="I229" s="278">
        <v>1195.0500000000002</v>
      </c>
      <c r="J229" s="278">
        <v>1225.0999999999999</v>
      </c>
      <c r="K229" s="276">
        <v>1165</v>
      </c>
      <c r="L229" s="276">
        <v>1104</v>
      </c>
      <c r="M229" s="276">
        <v>1.06776</v>
      </c>
    </row>
    <row r="230" spans="1:13">
      <c r="A230" s="267">
        <v>222</v>
      </c>
      <c r="B230" s="276" t="s">
        <v>406</v>
      </c>
      <c r="C230" s="277">
        <v>9.3000000000000007</v>
      </c>
      <c r="D230" s="278">
        <v>9.1999999999999993</v>
      </c>
      <c r="E230" s="278">
        <v>8.7999999999999989</v>
      </c>
      <c r="F230" s="278">
        <v>8.2999999999999989</v>
      </c>
      <c r="G230" s="278">
        <v>7.8999999999999986</v>
      </c>
      <c r="H230" s="278">
        <v>9.6999999999999993</v>
      </c>
      <c r="I230" s="278">
        <v>10.099999999999998</v>
      </c>
      <c r="J230" s="278">
        <v>10.6</v>
      </c>
      <c r="K230" s="276">
        <v>9.6</v>
      </c>
      <c r="L230" s="276">
        <v>8.6999999999999993</v>
      </c>
      <c r="M230" s="276">
        <v>77.927940000000007</v>
      </c>
    </row>
    <row r="231" spans="1:13">
      <c r="A231" s="267">
        <v>223</v>
      </c>
      <c r="B231" s="276" t="s">
        <v>122</v>
      </c>
      <c r="C231" s="277">
        <v>488.65</v>
      </c>
      <c r="D231" s="278">
        <v>489.2166666666667</v>
      </c>
      <c r="E231" s="278">
        <v>482.43333333333339</v>
      </c>
      <c r="F231" s="278">
        <v>476.2166666666667</v>
      </c>
      <c r="G231" s="278">
        <v>469.43333333333339</v>
      </c>
      <c r="H231" s="278">
        <v>495.43333333333339</v>
      </c>
      <c r="I231" s="278">
        <v>502.2166666666667</v>
      </c>
      <c r="J231" s="278">
        <v>508.43333333333339</v>
      </c>
      <c r="K231" s="276">
        <v>496</v>
      </c>
      <c r="L231" s="276">
        <v>483</v>
      </c>
      <c r="M231" s="276">
        <v>38.486469999999997</v>
      </c>
    </row>
    <row r="232" spans="1:13">
      <c r="A232" s="267">
        <v>224</v>
      </c>
      <c r="B232" s="276" t="s">
        <v>407</v>
      </c>
      <c r="C232" s="277">
        <v>112</v>
      </c>
      <c r="D232" s="278">
        <v>111.10000000000001</v>
      </c>
      <c r="E232" s="278">
        <v>109.30000000000001</v>
      </c>
      <c r="F232" s="278">
        <v>106.60000000000001</v>
      </c>
      <c r="G232" s="278">
        <v>104.80000000000001</v>
      </c>
      <c r="H232" s="278">
        <v>113.80000000000001</v>
      </c>
      <c r="I232" s="278">
        <v>115.6</v>
      </c>
      <c r="J232" s="278">
        <v>118.30000000000001</v>
      </c>
      <c r="K232" s="276">
        <v>112.9</v>
      </c>
      <c r="L232" s="276">
        <v>108.4</v>
      </c>
      <c r="M232" s="276">
        <v>4.2935699999999999</v>
      </c>
    </row>
    <row r="233" spans="1:13">
      <c r="A233" s="267">
        <v>225</v>
      </c>
      <c r="B233" s="276" t="s">
        <v>1603</v>
      </c>
      <c r="C233" s="277">
        <v>999.45</v>
      </c>
      <c r="D233" s="278">
        <v>999.86666666666667</v>
      </c>
      <c r="E233" s="278">
        <v>990.73333333333335</v>
      </c>
      <c r="F233" s="278">
        <v>982.01666666666665</v>
      </c>
      <c r="G233" s="278">
        <v>972.88333333333333</v>
      </c>
      <c r="H233" s="278">
        <v>1008.5833333333334</v>
      </c>
      <c r="I233" s="278">
        <v>1017.7166666666668</v>
      </c>
      <c r="J233" s="278">
        <v>1026.4333333333334</v>
      </c>
      <c r="K233" s="276">
        <v>1009</v>
      </c>
      <c r="L233" s="276">
        <v>991.15</v>
      </c>
      <c r="M233" s="276">
        <v>5.4690000000000003E-2</v>
      </c>
    </row>
    <row r="234" spans="1:13">
      <c r="A234" s="267">
        <v>226</v>
      </c>
      <c r="B234" s="276" t="s">
        <v>260</v>
      </c>
      <c r="C234" s="277">
        <v>124.85</v>
      </c>
      <c r="D234" s="278">
        <v>122.44999999999999</v>
      </c>
      <c r="E234" s="278">
        <v>119.59999999999998</v>
      </c>
      <c r="F234" s="278">
        <v>114.35</v>
      </c>
      <c r="G234" s="278">
        <v>111.49999999999999</v>
      </c>
      <c r="H234" s="278">
        <v>127.69999999999997</v>
      </c>
      <c r="I234" s="278">
        <v>130.55000000000001</v>
      </c>
      <c r="J234" s="278">
        <v>135.79999999999995</v>
      </c>
      <c r="K234" s="276">
        <v>125.3</v>
      </c>
      <c r="L234" s="276">
        <v>117.2</v>
      </c>
      <c r="M234" s="276">
        <v>24.293939999999999</v>
      </c>
    </row>
    <row r="235" spans="1:13">
      <c r="A235" s="267">
        <v>227</v>
      </c>
      <c r="B235" s="276" t="s">
        <v>412</v>
      </c>
      <c r="C235" s="277">
        <v>142.5</v>
      </c>
      <c r="D235" s="278">
        <v>141.83333333333334</v>
      </c>
      <c r="E235" s="278">
        <v>139.66666666666669</v>
      </c>
      <c r="F235" s="278">
        <v>136.83333333333334</v>
      </c>
      <c r="G235" s="278">
        <v>134.66666666666669</v>
      </c>
      <c r="H235" s="278">
        <v>144.66666666666669</v>
      </c>
      <c r="I235" s="278">
        <v>146.83333333333337</v>
      </c>
      <c r="J235" s="278">
        <v>149.66666666666669</v>
      </c>
      <c r="K235" s="276">
        <v>144</v>
      </c>
      <c r="L235" s="276">
        <v>139</v>
      </c>
      <c r="M235" s="276">
        <v>14.53229</v>
      </c>
    </row>
    <row r="236" spans="1:13">
      <c r="A236" s="267">
        <v>228</v>
      </c>
      <c r="B236" s="276" t="s">
        <v>1615</v>
      </c>
      <c r="C236" s="277">
        <v>6027.8</v>
      </c>
      <c r="D236" s="278">
        <v>6015.4666666666672</v>
      </c>
      <c r="E236" s="278">
        <v>5935.9833333333345</v>
      </c>
      <c r="F236" s="278">
        <v>5844.166666666667</v>
      </c>
      <c r="G236" s="278">
        <v>5764.6833333333343</v>
      </c>
      <c r="H236" s="278">
        <v>6107.2833333333347</v>
      </c>
      <c r="I236" s="278">
        <v>6186.7666666666682</v>
      </c>
      <c r="J236" s="278">
        <v>6278.5833333333348</v>
      </c>
      <c r="K236" s="276">
        <v>6094.95</v>
      </c>
      <c r="L236" s="276">
        <v>5923.65</v>
      </c>
      <c r="M236" s="276">
        <v>0.68252000000000002</v>
      </c>
    </row>
    <row r="237" spans="1:13">
      <c r="A237" s="267">
        <v>229</v>
      </c>
      <c r="B237" s="276" t="s">
        <v>259</v>
      </c>
      <c r="C237" s="277">
        <v>85.35</v>
      </c>
      <c r="D237" s="278">
        <v>84.11666666666666</v>
      </c>
      <c r="E237" s="278">
        <v>82.23333333333332</v>
      </c>
      <c r="F237" s="278">
        <v>79.11666666666666</v>
      </c>
      <c r="G237" s="278">
        <v>77.23333333333332</v>
      </c>
      <c r="H237" s="278">
        <v>87.23333333333332</v>
      </c>
      <c r="I237" s="278">
        <v>89.116666666666674</v>
      </c>
      <c r="J237" s="278">
        <v>92.23333333333332</v>
      </c>
      <c r="K237" s="276">
        <v>86</v>
      </c>
      <c r="L237" s="276">
        <v>81</v>
      </c>
      <c r="M237" s="276">
        <v>38.794310000000003</v>
      </c>
    </row>
    <row r="238" spans="1:13">
      <c r="A238" s="267">
        <v>230</v>
      </c>
      <c r="B238" s="276" t="s">
        <v>123</v>
      </c>
      <c r="C238" s="277">
        <v>1649.25</v>
      </c>
      <c r="D238" s="278">
        <v>1618.4666666666665</v>
      </c>
      <c r="E238" s="278">
        <v>1578.0333333333328</v>
      </c>
      <c r="F238" s="278">
        <v>1506.8166666666664</v>
      </c>
      <c r="G238" s="278">
        <v>1466.3833333333328</v>
      </c>
      <c r="H238" s="278">
        <v>1689.6833333333329</v>
      </c>
      <c r="I238" s="278">
        <v>1730.1166666666668</v>
      </c>
      <c r="J238" s="278">
        <v>1801.333333333333</v>
      </c>
      <c r="K238" s="276">
        <v>1658.9</v>
      </c>
      <c r="L238" s="276">
        <v>1547.25</v>
      </c>
      <c r="M238" s="276">
        <v>25.431999999999999</v>
      </c>
    </row>
    <row r="239" spans="1:13">
      <c r="A239" s="267">
        <v>231</v>
      </c>
      <c r="B239" s="276" t="s">
        <v>1622</v>
      </c>
      <c r="C239" s="277">
        <v>285.10000000000002</v>
      </c>
      <c r="D239" s="278">
        <v>282.16666666666669</v>
      </c>
      <c r="E239" s="278">
        <v>278.68333333333339</v>
      </c>
      <c r="F239" s="278">
        <v>272.26666666666671</v>
      </c>
      <c r="G239" s="278">
        <v>268.78333333333342</v>
      </c>
      <c r="H239" s="278">
        <v>288.58333333333337</v>
      </c>
      <c r="I239" s="278">
        <v>292.06666666666661</v>
      </c>
      <c r="J239" s="278">
        <v>298.48333333333335</v>
      </c>
      <c r="K239" s="276">
        <v>285.64999999999998</v>
      </c>
      <c r="L239" s="276">
        <v>275.75</v>
      </c>
      <c r="M239" s="276">
        <v>1.2537199999999999</v>
      </c>
    </row>
    <row r="240" spans="1:13">
      <c r="A240" s="267">
        <v>232</v>
      </c>
      <c r="B240" s="276" t="s">
        <v>418</v>
      </c>
      <c r="C240" s="277">
        <v>322.39999999999998</v>
      </c>
      <c r="D240" s="278">
        <v>325.58333333333331</v>
      </c>
      <c r="E240" s="278">
        <v>308.16666666666663</v>
      </c>
      <c r="F240" s="278">
        <v>293.93333333333334</v>
      </c>
      <c r="G240" s="278">
        <v>276.51666666666665</v>
      </c>
      <c r="H240" s="278">
        <v>339.81666666666661</v>
      </c>
      <c r="I240" s="278">
        <v>357.23333333333323</v>
      </c>
      <c r="J240" s="278">
        <v>371.46666666666658</v>
      </c>
      <c r="K240" s="276">
        <v>343</v>
      </c>
      <c r="L240" s="276">
        <v>311.35000000000002</v>
      </c>
      <c r="M240" s="276">
        <v>1.0131300000000001</v>
      </c>
    </row>
    <row r="241" spans="1:13">
      <c r="A241" s="267">
        <v>233</v>
      </c>
      <c r="B241" s="276" t="s">
        <v>124</v>
      </c>
      <c r="C241" s="277">
        <v>855.35</v>
      </c>
      <c r="D241" s="278">
        <v>850.01666666666677</v>
      </c>
      <c r="E241" s="278">
        <v>838.08333333333348</v>
      </c>
      <c r="F241" s="278">
        <v>820.81666666666672</v>
      </c>
      <c r="G241" s="278">
        <v>808.88333333333344</v>
      </c>
      <c r="H241" s="278">
        <v>867.28333333333353</v>
      </c>
      <c r="I241" s="278">
        <v>879.2166666666667</v>
      </c>
      <c r="J241" s="278">
        <v>896.48333333333358</v>
      </c>
      <c r="K241" s="276">
        <v>861.95</v>
      </c>
      <c r="L241" s="276">
        <v>832.75</v>
      </c>
      <c r="M241" s="276">
        <v>123.53093</v>
      </c>
    </row>
    <row r="242" spans="1:13">
      <c r="A242" s="267">
        <v>234</v>
      </c>
      <c r="B242" s="276" t="s">
        <v>419</v>
      </c>
      <c r="C242" s="277">
        <v>85.05</v>
      </c>
      <c r="D242" s="278">
        <v>84.516666666666666</v>
      </c>
      <c r="E242" s="278">
        <v>82.533333333333331</v>
      </c>
      <c r="F242" s="278">
        <v>80.016666666666666</v>
      </c>
      <c r="G242" s="278">
        <v>78.033333333333331</v>
      </c>
      <c r="H242" s="278">
        <v>87.033333333333331</v>
      </c>
      <c r="I242" s="278">
        <v>89.016666666666652</v>
      </c>
      <c r="J242" s="278">
        <v>91.533333333333331</v>
      </c>
      <c r="K242" s="276">
        <v>86.5</v>
      </c>
      <c r="L242" s="276">
        <v>82</v>
      </c>
      <c r="M242" s="276">
        <v>1.48238</v>
      </c>
    </row>
    <row r="243" spans="1:13">
      <c r="A243" s="267">
        <v>235</v>
      </c>
      <c r="B243" s="276" t="s">
        <v>125</v>
      </c>
      <c r="C243" s="277" t="e">
        <v>#N/A</v>
      </c>
      <c r="D243" s="278" t="e">
        <v>#N/A</v>
      </c>
      <c r="E243" s="278" t="e">
        <v>#N/A</v>
      </c>
      <c r="F243" s="278" t="e">
        <v>#N/A</v>
      </c>
      <c r="G243" s="278" t="e">
        <v>#N/A</v>
      </c>
      <c r="H243" s="278" t="e">
        <v>#N/A</v>
      </c>
      <c r="I243" s="278" t="e">
        <v>#N/A</v>
      </c>
      <c r="J243" s="278" t="e">
        <v>#N/A</v>
      </c>
      <c r="K243" s="276" t="e">
        <v>#N/A</v>
      </c>
      <c r="L243" s="276" t="e">
        <v>#N/A</v>
      </c>
      <c r="M243" s="276" t="e">
        <v>#N/A</v>
      </c>
    </row>
    <row r="244" spans="1:13">
      <c r="A244" s="267">
        <v>236</v>
      </c>
      <c r="B244" s="276" t="s">
        <v>126</v>
      </c>
      <c r="C244" s="277">
        <v>1253.05</v>
      </c>
      <c r="D244" s="278">
        <v>1247.4833333333333</v>
      </c>
      <c r="E244" s="278">
        <v>1236.1166666666668</v>
      </c>
      <c r="F244" s="278">
        <v>1219.1833333333334</v>
      </c>
      <c r="G244" s="278">
        <v>1207.8166666666668</v>
      </c>
      <c r="H244" s="278">
        <v>1264.4166666666667</v>
      </c>
      <c r="I244" s="278">
        <v>1275.7833333333331</v>
      </c>
      <c r="J244" s="278">
        <v>1292.7166666666667</v>
      </c>
      <c r="K244" s="276">
        <v>1258.8499999999999</v>
      </c>
      <c r="L244" s="276">
        <v>1230.55</v>
      </c>
      <c r="M244" s="276">
        <v>158.78345999999999</v>
      </c>
    </row>
    <row r="245" spans="1:13">
      <c r="A245" s="267">
        <v>237</v>
      </c>
      <c r="B245" s="276" t="s">
        <v>1645</v>
      </c>
      <c r="C245" s="277">
        <v>627</v>
      </c>
      <c r="D245" s="278">
        <v>627.41666666666663</v>
      </c>
      <c r="E245" s="278">
        <v>615.83333333333326</v>
      </c>
      <c r="F245" s="278">
        <v>604.66666666666663</v>
      </c>
      <c r="G245" s="278">
        <v>593.08333333333326</v>
      </c>
      <c r="H245" s="278">
        <v>638.58333333333326</v>
      </c>
      <c r="I245" s="278">
        <v>650.16666666666652</v>
      </c>
      <c r="J245" s="278">
        <v>661.33333333333326</v>
      </c>
      <c r="K245" s="276">
        <v>639</v>
      </c>
      <c r="L245" s="276">
        <v>616.25</v>
      </c>
      <c r="M245" s="276">
        <v>0.31557000000000002</v>
      </c>
    </row>
    <row r="246" spans="1:13">
      <c r="A246" s="267">
        <v>238</v>
      </c>
      <c r="B246" s="276" t="s">
        <v>420</v>
      </c>
      <c r="C246" s="277">
        <v>280.10000000000002</v>
      </c>
      <c r="D246" s="278">
        <v>275.41666666666669</v>
      </c>
      <c r="E246" s="278">
        <v>269.73333333333335</v>
      </c>
      <c r="F246" s="278">
        <v>259.36666666666667</v>
      </c>
      <c r="G246" s="278">
        <v>253.68333333333334</v>
      </c>
      <c r="H246" s="278">
        <v>285.78333333333336</v>
      </c>
      <c r="I246" s="278">
        <v>291.46666666666664</v>
      </c>
      <c r="J246" s="278">
        <v>301.83333333333337</v>
      </c>
      <c r="K246" s="276">
        <v>281.10000000000002</v>
      </c>
      <c r="L246" s="276">
        <v>265.05</v>
      </c>
      <c r="M246" s="276">
        <v>9.4889500000000009</v>
      </c>
    </row>
    <row r="247" spans="1:13">
      <c r="A247" s="267">
        <v>239</v>
      </c>
      <c r="B247" s="276" t="s">
        <v>421</v>
      </c>
      <c r="C247" s="277">
        <v>310.45</v>
      </c>
      <c r="D247" s="278">
        <v>307.68333333333334</v>
      </c>
      <c r="E247" s="278">
        <v>302.06666666666666</v>
      </c>
      <c r="F247" s="278">
        <v>293.68333333333334</v>
      </c>
      <c r="G247" s="278">
        <v>288.06666666666666</v>
      </c>
      <c r="H247" s="278">
        <v>316.06666666666666</v>
      </c>
      <c r="I247" s="278">
        <v>321.68333333333334</v>
      </c>
      <c r="J247" s="278">
        <v>330.06666666666666</v>
      </c>
      <c r="K247" s="276">
        <v>313.3</v>
      </c>
      <c r="L247" s="276">
        <v>299.3</v>
      </c>
      <c r="M247" s="276">
        <v>3.8560500000000002</v>
      </c>
    </row>
    <row r="248" spans="1:13">
      <c r="A248" s="267">
        <v>240</v>
      </c>
      <c r="B248" s="276" t="s">
        <v>417</v>
      </c>
      <c r="C248" s="277">
        <v>10.6</v>
      </c>
      <c r="D248" s="278">
        <v>10.433333333333332</v>
      </c>
      <c r="E248" s="278">
        <v>10.166666666666664</v>
      </c>
      <c r="F248" s="278">
        <v>9.7333333333333325</v>
      </c>
      <c r="G248" s="278">
        <v>9.466666666666665</v>
      </c>
      <c r="H248" s="278">
        <v>10.866666666666664</v>
      </c>
      <c r="I248" s="278">
        <v>11.133333333333333</v>
      </c>
      <c r="J248" s="278">
        <v>11.566666666666663</v>
      </c>
      <c r="K248" s="276">
        <v>10.7</v>
      </c>
      <c r="L248" s="276">
        <v>10</v>
      </c>
      <c r="M248" s="276">
        <v>36.126289999999997</v>
      </c>
    </row>
    <row r="249" spans="1:13">
      <c r="A249" s="267">
        <v>241</v>
      </c>
      <c r="B249" s="276" t="s">
        <v>127</v>
      </c>
      <c r="C249" s="277">
        <v>88.15</v>
      </c>
      <c r="D249" s="278">
        <v>87.833333333333329</v>
      </c>
      <c r="E249" s="278">
        <v>87.066666666666663</v>
      </c>
      <c r="F249" s="278">
        <v>85.983333333333334</v>
      </c>
      <c r="G249" s="278">
        <v>85.216666666666669</v>
      </c>
      <c r="H249" s="278">
        <v>88.916666666666657</v>
      </c>
      <c r="I249" s="278">
        <v>89.683333333333337</v>
      </c>
      <c r="J249" s="278">
        <v>90.766666666666652</v>
      </c>
      <c r="K249" s="276">
        <v>88.6</v>
      </c>
      <c r="L249" s="276">
        <v>86.75</v>
      </c>
      <c r="M249" s="276">
        <v>210.48766000000001</v>
      </c>
    </row>
    <row r="250" spans="1:13">
      <c r="A250" s="267">
        <v>242</v>
      </c>
      <c r="B250" s="276" t="s">
        <v>262</v>
      </c>
      <c r="C250" s="277">
        <v>2157.15</v>
      </c>
      <c r="D250" s="278">
        <v>2170.4</v>
      </c>
      <c r="E250" s="278">
        <v>2131.8000000000002</v>
      </c>
      <c r="F250" s="278">
        <v>2106.4500000000003</v>
      </c>
      <c r="G250" s="278">
        <v>2067.8500000000004</v>
      </c>
      <c r="H250" s="278">
        <v>2195.75</v>
      </c>
      <c r="I250" s="278">
        <v>2234.3499999999995</v>
      </c>
      <c r="J250" s="278">
        <v>2259.6999999999998</v>
      </c>
      <c r="K250" s="276">
        <v>2209</v>
      </c>
      <c r="L250" s="276">
        <v>2145.0500000000002</v>
      </c>
      <c r="M250" s="276">
        <v>3.3178100000000001</v>
      </c>
    </row>
    <row r="251" spans="1:13">
      <c r="A251" s="267">
        <v>243</v>
      </c>
      <c r="B251" s="276" t="s">
        <v>408</v>
      </c>
      <c r="C251" s="277">
        <v>105.25</v>
      </c>
      <c r="D251" s="278">
        <v>104.33333333333333</v>
      </c>
      <c r="E251" s="278">
        <v>101.96666666666665</v>
      </c>
      <c r="F251" s="278">
        <v>98.683333333333323</v>
      </c>
      <c r="G251" s="278">
        <v>96.316666666666649</v>
      </c>
      <c r="H251" s="278">
        <v>107.61666666666666</v>
      </c>
      <c r="I251" s="278">
        <v>109.98333333333333</v>
      </c>
      <c r="J251" s="278">
        <v>113.26666666666667</v>
      </c>
      <c r="K251" s="276">
        <v>106.7</v>
      </c>
      <c r="L251" s="276">
        <v>101.05</v>
      </c>
      <c r="M251" s="276">
        <v>4.2700399999999998</v>
      </c>
    </row>
    <row r="252" spans="1:13">
      <c r="A252" s="267">
        <v>244</v>
      </c>
      <c r="B252" s="276" t="s">
        <v>409</v>
      </c>
      <c r="C252" s="277">
        <v>88.25</v>
      </c>
      <c r="D252" s="278">
        <v>87.600000000000009</v>
      </c>
      <c r="E252" s="278">
        <v>84.65000000000002</v>
      </c>
      <c r="F252" s="278">
        <v>81.050000000000011</v>
      </c>
      <c r="G252" s="278">
        <v>78.100000000000023</v>
      </c>
      <c r="H252" s="278">
        <v>91.200000000000017</v>
      </c>
      <c r="I252" s="278">
        <v>94.15</v>
      </c>
      <c r="J252" s="278">
        <v>97.750000000000014</v>
      </c>
      <c r="K252" s="276">
        <v>90.55</v>
      </c>
      <c r="L252" s="276">
        <v>84</v>
      </c>
      <c r="M252" s="276">
        <v>40.401760000000003</v>
      </c>
    </row>
    <row r="253" spans="1:13">
      <c r="A253" s="267">
        <v>245</v>
      </c>
      <c r="B253" s="276" t="s">
        <v>2931</v>
      </c>
      <c r="C253" s="277">
        <v>1411.55</v>
      </c>
      <c r="D253" s="278">
        <v>1404.7</v>
      </c>
      <c r="E253" s="278">
        <v>1385.9</v>
      </c>
      <c r="F253" s="278">
        <v>1360.25</v>
      </c>
      <c r="G253" s="278">
        <v>1341.45</v>
      </c>
      <c r="H253" s="278">
        <v>1430.3500000000001</v>
      </c>
      <c r="I253" s="278">
        <v>1449.1499999999999</v>
      </c>
      <c r="J253" s="278">
        <v>1474.8000000000002</v>
      </c>
      <c r="K253" s="276">
        <v>1423.5</v>
      </c>
      <c r="L253" s="276">
        <v>1379.05</v>
      </c>
      <c r="M253" s="276">
        <v>16.327770000000001</v>
      </c>
    </row>
    <row r="254" spans="1:13">
      <c r="A254" s="267">
        <v>246</v>
      </c>
      <c r="B254" s="276" t="s">
        <v>402</v>
      </c>
      <c r="C254" s="277">
        <v>451.4</v>
      </c>
      <c r="D254" s="278">
        <v>449.18333333333339</v>
      </c>
      <c r="E254" s="278">
        <v>444.31666666666678</v>
      </c>
      <c r="F254" s="278">
        <v>437.23333333333341</v>
      </c>
      <c r="G254" s="278">
        <v>432.36666666666679</v>
      </c>
      <c r="H254" s="278">
        <v>456.26666666666677</v>
      </c>
      <c r="I254" s="278">
        <v>461.13333333333333</v>
      </c>
      <c r="J254" s="278">
        <v>468.21666666666675</v>
      </c>
      <c r="K254" s="276">
        <v>454.05</v>
      </c>
      <c r="L254" s="276">
        <v>442.1</v>
      </c>
      <c r="M254" s="276">
        <v>3.1007199999999999</v>
      </c>
    </row>
    <row r="255" spans="1:13">
      <c r="A255" s="267">
        <v>247</v>
      </c>
      <c r="B255" s="276" t="s">
        <v>128</v>
      </c>
      <c r="C255" s="277">
        <v>207.75</v>
      </c>
      <c r="D255" s="278">
        <v>206</v>
      </c>
      <c r="E255" s="278">
        <v>203.75</v>
      </c>
      <c r="F255" s="278">
        <v>199.75</v>
      </c>
      <c r="G255" s="278">
        <v>197.5</v>
      </c>
      <c r="H255" s="278">
        <v>210</v>
      </c>
      <c r="I255" s="278">
        <v>212.25</v>
      </c>
      <c r="J255" s="278">
        <v>216.25</v>
      </c>
      <c r="K255" s="276">
        <v>208.25</v>
      </c>
      <c r="L255" s="276">
        <v>202</v>
      </c>
      <c r="M255" s="276">
        <v>236.95667</v>
      </c>
    </row>
    <row r="256" spans="1:13">
      <c r="A256" s="267">
        <v>248</v>
      </c>
      <c r="B256" s="276" t="s">
        <v>413</v>
      </c>
      <c r="C256" s="277">
        <v>303</v>
      </c>
      <c r="D256" s="278">
        <v>291.83333333333331</v>
      </c>
      <c r="E256" s="278">
        <v>275.36666666666662</v>
      </c>
      <c r="F256" s="278">
        <v>247.73333333333329</v>
      </c>
      <c r="G256" s="278">
        <v>231.26666666666659</v>
      </c>
      <c r="H256" s="278">
        <v>319.46666666666664</v>
      </c>
      <c r="I256" s="278">
        <v>335.93333333333334</v>
      </c>
      <c r="J256" s="278">
        <v>363.56666666666666</v>
      </c>
      <c r="K256" s="276">
        <v>308.3</v>
      </c>
      <c r="L256" s="276">
        <v>264.2</v>
      </c>
      <c r="M256" s="276">
        <v>4.7723899999999997</v>
      </c>
    </row>
    <row r="257" spans="1:13">
      <c r="A257" s="267">
        <v>249</v>
      </c>
      <c r="B257" s="276" t="s">
        <v>411</v>
      </c>
      <c r="C257" s="277">
        <v>124.9</v>
      </c>
      <c r="D257" s="278">
        <v>124.28333333333335</v>
      </c>
      <c r="E257" s="278">
        <v>122.66666666666669</v>
      </c>
      <c r="F257" s="278">
        <v>120.43333333333334</v>
      </c>
      <c r="G257" s="278">
        <v>118.81666666666668</v>
      </c>
      <c r="H257" s="278">
        <v>126.51666666666669</v>
      </c>
      <c r="I257" s="278">
        <v>128.13333333333333</v>
      </c>
      <c r="J257" s="278">
        <v>130.3666666666667</v>
      </c>
      <c r="K257" s="276">
        <v>125.9</v>
      </c>
      <c r="L257" s="276">
        <v>122.05</v>
      </c>
      <c r="M257" s="276">
        <v>5.0947899999999997</v>
      </c>
    </row>
    <row r="258" spans="1:13">
      <c r="A258" s="267">
        <v>250</v>
      </c>
      <c r="B258" s="276" t="s">
        <v>431</v>
      </c>
      <c r="C258" s="277">
        <v>22.9</v>
      </c>
      <c r="D258" s="278">
        <v>22.616666666666664</v>
      </c>
      <c r="E258" s="278">
        <v>22.183333333333326</v>
      </c>
      <c r="F258" s="278">
        <v>21.466666666666661</v>
      </c>
      <c r="G258" s="278">
        <v>21.033333333333324</v>
      </c>
      <c r="H258" s="278">
        <v>23.333333333333329</v>
      </c>
      <c r="I258" s="278">
        <v>23.766666666666666</v>
      </c>
      <c r="J258" s="278">
        <v>24.483333333333331</v>
      </c>
      <c r="K258" s="276">
        <v>23.05</v>
      </c>
      <c r="L258" s="276">
        <v>21.9</v>
      </c>
      <c r="M258" s="276">
        <v>24.389230000000001</v>
      </c>
    </row>
    <row r="259" spans="1:13">
      <c r="A259" s="267">
        <v>251</v>
      </c>
      <c r="B259" s="276" t="s">
        <v>428</v>
      </c>
      <c r="C259" s="277">
        <v>41.95</v>
      </c>
      <c r="D259" s="278">
        <v>41.766666666666673</v>
      </c>
      <c r="E259" s="278">
        <v>41.183333333333344</v>
      </c>
      <c r="F259" s="278">
        <v>40.416666666666671</v>
      </c>
      <c r="G259" s="278">
        <v>39.833333333333343</v>
      </c>
      <c r="H259" s="278">
        <v>42.533333333333346</v>
      </c>
      <c r="I259" s="278">
        <v>43.116666666666674</v>
      </c>
      <c r="J259" s="278">
        <v>43.883333333333347</v>
      </c>
      <c r="K259" s="276">
        <v>42.35</v>
      </c>
      <c r="L259" s="276">
        <v>41</v>
      </c>
      <c r="M259" s="276">
        <v>2.5908199999999999</v>
      </c>
    </row>
    <row r="260" spans="1:13">
      <c r="A260" s="267">
        <v>252</v>
      </c>
      <c r="B260" s="276" t="s">
        <v>429</v>
      </c>
      <c r="C260" s="277">
        <v>90.25</v>
      </c>
      <c r="D260" s="278">
        <v>89.783333333333346</v>
      </c>
      <c r="E260" s="278">
        <v>88.266666666666694</v>
      </c>
      <c r="F260" s="278">
        <v>86.283333333333346</v>
      </c>
      <c r="G260" s="278">
        <v>84.766666666666694</v>
      </c>
      <c r="H260" s="278">
        <v>91.766666666666694</v>
      </c>
      <c r="I260" s="278">
        <v>93.283333333333346</v>
      </c>
      <c r="J260" s="278">
        <v>95.266666666666694</v>
      </c>
      <c r="K260" s="276">
        <v>91.3</v>
      </c>
      <c r="L260" s="276">
        <v>87.8</v>
      </c>
      <c r="M260" s="276">
        <v>8.9770400000000006</v>
      </c>
    </row>
    <row r="261" spans="1:13">
      <c r="A261" s="267">
        <v>253</v>
      </c>
      <c r="B261" s="276" t="s">
        <v>432</v>
      </c>
      <c r="C261" s="277">
        <v>57.75</v>
      </c>
      <c r="D261" s="278">
        <v>57.633333333333333</v>
      </c>
      <c r="E261" s="278">
        <v>56.866666666666667</v>
      </c>
      <c r="F261" s="278">
        <v>55.983333333333334</v>
      </c>
      <c r="G261" s="278">
        <v>55.216666666666669</v>
      </c>
      <c r="H261" s="278">
        <v>58.516666666666666</v>
      </c>
      <c r="I261" s="278">
        <v>59.283333333333331</v>
      </c>
      <c r="J261" s="278">
        <v>60.166666666666664</v>
      </c>
      <c r="K261" s="276">
        <v>58.4</v>
      </c>
      <c r="L261" s="276">
        <v>56.75</v>
      </c>
      <c r="M261" s="276">
        <v>9.94374</v>
      </c>
    </row>
    <row r="262" spans="1:13">
      <c r="A262" s="267">
        <v>254</v>
      </c>
      <c r="B262" s="276" t="s">
        <v>422</v>
      </c>
      <c r="C262" s="277">
        <v>1046.0999999999999</v>
      </c>
      <c r="D262" s="278">
        <v>1050.0333333333333</v>
      </c>
      <c r="E262" s="278">
        <v>1037.0666666666666</v>
      </c>
      <c r="F262" s="278">
        <v>1028.0333333333333</v>
      </c>
      <c r="G262" s="278">
        <v>1015.0666666666666</v>
      </c>
      <c r="H262" s="278">
        <v>1059.0666666666666</v>
      </c>
      <c r="I262" s="278">
        <v>1072.0333333333333</v>
      </c>
      <c r="J262" s="278">
        <v>1081.0666666666666</v>
      </c>
      <c r="K262" s="276">
        <v>1063</v>
      </c>
      <c r="L262" s="276">
        <v>1041</v>
      </c>
      <c r="M262" s="276">
        <v>0.80220000000000002</v>
      </c>
    </row>
    <row r="263" spans="1:13">
      <c r="A263" s="267">
        <v>255</v>
      </c>
      <c r="B263" s="276" t="s">
        <v>436</v>
      </c>
      <c r="C263" s="277">
        <v>2254.3000000000002</v>
      </c>
      <c r="D263" s="278">
        <v>2253.7333333333336</v>
      </c>
      <c r="E263" s="278">
        <v>2221.5666666666671</v>
      </c>
      <c r="F263" s="278">
        <v>2188.8333333333335</v>
      </c>
      <c r="G263" s="278">
        <v>2156.666666666667</v>
      </c>
      <c r="H263" s="278">
        <v>2286.4666666666672</v>
      </c>
      <c r="I263" s="278">
        <v>2318.6333333333332</v>
      </c>
      <c r="J263" s="278">
        <v>2351.3666666666672</v>
      </c>
      <c r="K263" s="276">
        <v>2285.9</v>
      </c>
      <c r="L263" s="276">
        <v>2221</v>
      </c>
      <c r="M263" s="276">
        <v>0.43403000000000003</v>
      </c>
    </row>
    <row r="264" spans="1:13">
      <c r="A264" s="267">
        <v>256</v>
      </c>
      <c r="B264" s="276" t="s">
        <v>433</v>
      </c>
      <c r="C264" s="277">
        <v>74.55</v>
      </c>
      <c r="D264" s="278">
        <v>73.633333333333326</v>
      </c>
      <c r="E264" s="278">
        <v>72.366666666666646</v>
      </c>
      <c r="F264" s="278">
        <v>70.183333333333323</v>
      </c>
      <c r="G264" s="278">
        <v>68.916666666666643</v>
      </c>
      <c r="H264" s="278">
        <v>75.816666666666649</v>
      </c>
      <c r="I264" s="278">
        <v>77.083333333333329</v>
      </c>
      <c r="J264" s="278">
        <v>79.266666666666652</v>
      </c>
      <c r="K264" s="276">
        <v>74.900000000000006</v>
      </c>
      <c r="L264" s="276">
        <v>71.45</v>
      </c>
      <c r="M264" s="276">
        <v>9.8638300000000001</v>
      </c>
    </row>
    <row r="265" spans="1:13">
      <c r="A265" s="267">
        <v>257</v>
      </c>
      <c r="B265" s="276" t="s">
        <v>129</v>
      </c>
      <c r="C265" s="277">
        <v>262.3</v>
      </c>
      <c r="D265" s="278">
        <v>260.06666666666666</v>
      </c>
      <c r="E265" s="278">
        <v>256.73333333333335</v>
      </c>
      <c r="F265" s="278">
        <v>251.16666666666669</v>
      </c>
      <c r="G265" s="278">
        <v>247.83333333333337</v>
      </c>
      <c r="H265" s="278">
        <v>265.63333333333333</v>
      </c>
      <c r="I265" s="278">
        <v>268.9666666666667</v>
      </c>
      <c r="J265" s="278">
        <v>274.5333333333333</v>
      </c>
      <c r="K265" s="276">
        <v>263.39999999999998</v>
      </c>
      <c r="L265" s="276">
        <v>254.5</v>
      </c>
      <c r="M265" s="276">
        <v>94.817490000000006</v>
      </c>
    </row>
    <row r="266" spans="1:13">
      <c r="A266" s="267">
        <v>258</v>
      </c>
      <c r="B266" s="276" t="s">
        <v>423</v>
      </c>
      <c r="C266" s="277">
        <v>1935.25</v>
      </c>
      <c r="D266" s="278">
        <v>1922.2333333333333</v>
      </c>
      <c r="E266" s="278">
        <v>1898.4666666666667</v>
      </c>
      <c r="F266" s="278">
        <v>1861.6833333333334</v>
      </c>
      <c r="G266" s="278">
        <v>1837.9166666666667</v>
      </c>
      <c r="H266" s="278">
        <v>1959.0166666666667</v>
      </c>
      <c r="I266" s="278">
        <v>1982.7833333333335</v>
      </c>
      <c r="J266" s="278">
        <v>2019.5666666666666</v>
      </c>
      <c r="K266" s="276">
        <v>1946</v>
      </c>
      <c r="L266" s="276">
        <v>1885.45</v>
      </c>
      <c r="M266" s="276">
        <v>4.0435800000000004</v>
      </c>
    </row>
    <row r="267" spans="1:13">
      <c r="A267" s="267">
        <v>259</v>
      </c>
      <c r="B267" s="276" t="s">
        <v>424</v>
      </c>
      <c r="C267" s="277">
        <v>342.25</v>
      </c>
      <c r="D267" s="278">
        <v>335.75</v>
      </c>
      <c r="E267" s="278">
        <v>328.6</v>
      </c>
      <c r="F267" s="278">
        <v>314.95000000000005</v>
      </c>
      <c r="G267" s="278">
        <v>307.80000000000007</v>
      </c>
      <c r="H267" s="278">
        <v>349.4</v>
      </c>
      <c r="I267" s="278">
        <v>356.54999999999995</v>
      </c>
      <c r="J267" s="278">
        <v>370.19999999999993</v>
      </c>
      <c r="K267" s="276">
        <v>342.9</v>
      </c>
      <c r="L267" s="276">
        <v>322.10000000000002</v>
      </c>
      <c r="M267" s="276">
        <v>2.0800800000000002</v>
      </c>
    </row>
    <row r="268" spans="1:13">
      <c r="A268" s="267">
        <v>260</v>
      </c>
      <c r="B268" s="276" t="s">
        <v>425</v>
      </c>
      <c r="C268" s="277">
        <v>108.15</v>
      </c>
      <c r="D268" s="278">
        <v>107.26666666666667</v>
      </c>
      <c r="E268" s="278">
        <v>105.88333333333333</v>
      </c>
      <c r="F268" s="278">
        <v>103.61666666666666</v>
      </c>
      <c r="G268" s="278">
        <v>102.23333333333332</v>
      </c>
      <c r="H268" s="278">
        <v>109.53333333333333</v>
      </c>
      <c r="I268" s="278">
        <v>110.91666666666669</v>
      </c>
      <c r="J268" s="278">
        <v>113.18333333333334</v>
      </c>
      <c r="K268" s="276">
        <v>108.65</v>
      </c>
      <c r="L268" s="276">
        <v>105</v>
      </c>
      <c r="M268" s="276">
        <v>13.16987</v>
      </c>
    </row>
    <row r="269" spans="1:13">
      <c r="A269" s="267">
        <v>261</v>
      </c>
      <c r="B269" s="276" t="s">
        <v>426</v>
      </c>
      <c r="C269" s="277">
        <v>74.5</v>
      </c>
      <c r="D269" s="278">
        <v>73.716666666666654</v>
      </c>
      <c r="E269" s="278">
        <v>72.733333333333306</v>
      </c>
      <c r="F269" s="278">
        <v>70.966666666666654</v>
      </c>
      <c r="G269" s="278">
        <v>69.983333333333306</v>
      </c>
      <c r="H269" s="278">
        <v>75.483333333333306</v>
      </c>
      <c r="I269" s="278">
        <v>76.466666666666654</v>
      </c>
      <c r="J269" s="278">
        <v>78.233333333333306</v>
      </c>
      <c r="K269" s="276">
        <v>74.7</v>
      </c>
      <c r="L269" s="276">
        <v>71.95</v>
      </c>
      <c r="M269" s="276">
        <v>9.1027500000000003</v>
      </c>
    </row>
    <row r="270" spans="1:13">
      <c r="A270" s="267">
        <v>262</v>
      </c>
      <c r="B270" s="276" t="s">
        <v>427</v>
      </c>
      <c r="C270" s="277">
        <v>84.1</v>
      </c>
      <c r="D270" s="278">
        <v>83.533333333333331</v>
      </c>
      <c r="E270" s="278">
        <v>81.716666666666669</v>
      </c>
      <c r="F270" s="278">
        <v>79.333333333333343</v>
      </c>
      <c r="G270" s="278">
        <v>77.51666666666668</v>
      </c>
      <c r="H270" s="278">
        <v>85.916666666666657</v>
      </c>
      <c r="I270" s="278">
        <v>87.73333333333332</v>
      </c>
      <c r="J270" s="278">
        <v>90.116666666666646</v>
      </c>
      <c r="K270" s="276">
        <v>85.35</v>
      </c>
      <c r="L270" s="276">
        <v>81.150000000000006</v>
      </c>
      <c r="M270" s="276">
        <v>17.427849999999999</v>
      </c>
    </row>
    <row r="271" spans="1:13">
      <c r="A271" s="267">
        <v>263</v>
      </c>
      <c r="B271" s="276" t="s">
        <v>435</v>
      </c>
      <c r="C271" s="277">
        <v>71.05</v>
      </c>
      <c r="D271" s="278">
        <v>70.016666666666666</v>
      </c>
      <c r="E271" s="278">
        <v>67.833333333333329</v>
      </c>
      <c r="F271" s="278">
        <v>64.61666666666666</v>
      </c>
      <c r="G271" s="278">
        <v>62.433333333333323</v>
      </c>
      <c r="H271" s="278">
        <v>73.233333333333334</v>
      </c>
      <c r="I271" s="278">
        <v>75.416666666666671</v>
      </c>
      <c r="J271" s="278">
        <v>78.63333333333334</v>
      </c>
      <c r="K271" s="276">
        <v>72.2</v>
      </c>
      <c r="L271" s="276">
        <v>66.8</v>
      </c>
      <c r="M271" s="276">
        <v>10.100569999999999</v>
      </c>
    </row>
    <row r="272" spans="1:13">
      <c r="A272" s="267">
        <v>264</v>
      </c>
      <c r="B272" s="276" t="s">
        <v>434</v>
      </c>
      <c r="C272" s="277">
        <v>144.6</v>
      </c>
      <c r="D272" s="278">
        <v>141.03333333333333</v>
      </c>
      <c r="E272" s="278">
        <v>133.61666666666667</v>
      </c>
      <c r="F272" s="278">
        <v>122.63333333333335</v>
      </c>
      <c r="G272" s="278">
        <v>115.2166666666667</v>
      </c>
      <c r="H272" s="278">
        <v>152.01666666666665</v>
      </c>
      <c r="I272" s="278">
        <v>159.43333333333334</v>
      </c>
      <c r="J272" s="278">
        <v>170.41666666666663</v>
      </c>
      <c r="K272" s="276">
        <v>148.44999999999999</v>
      </c>
      <c r="L272" s="276">
        <v>130.05000000000001</v>
      </c>
      <c r="M272" s="276">
        <v>10.2715</v>
      </c>
    </row>
    <row r="273" spans="1:13">
      <c r="A273" s="267">
        <v>265</v>
      </c>
      <c r="B273" s="276" t="s">
        <v>263</v>
      </c>
      <c r="C273" s="277">
        <v>68.95</v>
      </c>
      <c r="D273" s="278">
        <v>69.100000000000009</v>
      </c>
      <c r="E273" s="278">
        <v>67.500000000000014</v>
      </c>
      <c r="F273" s="278">
        <v>66.050000000000011</v>
      </c>
      <c r="G273" s="278">
        <v>64.450000000000017</v>
      </c>
      <c r="H273" s="278">
        <v>70.550000000000011</v>
      </c>
      <c r="I273" s="278">
        <v>72.150000000000006</v>
      </c>
      <c r="J273" s="278">
        <v>73.600000000000009</v>
      </c>
      <c r="K273" s="276">
        <v>70.7</v>
      </c>
      <c r="L273" s="276">
        <v>67.650000000000006</v>
      </c>
      <c r="M273" s="276">
        <v>75.247389999999996</v>
      </c>
    </row>
    <row r="274" spans="1:13">
      <c r="A274" s="267">
        <v>266</v>
      </c>
      <c r="B274" s="276" t="s">
        <v>130</v>
      </c>
      <c r="C274" s="277">
        <v>366.85</v>
      </c>
      <c r="D274" s="278">
        <v>364.09999999999997</v>
      </c>
      <c r="E274" s="278">
        <v>360.49999999999994</v>
      </c>
      <c r="F274" s="278">
        <v>354.15</v>
      </c>
      <c r="G274" s="278">
        <v>350.54999999999995</v>
      </c>
      <c r="H274" s="278">
        <v>370.44999999999993</v>
      </c>
      <c r="I274" s="278">
        <v>374.04999999999995</v>
      </c>
      <c r="J274" s="278">
        <v>380.39999999999992</v>
      </c>
      <c r="K274" s="276">
        <v>367.7</v>
      </c>
      <c r="L274" s="276">
        <v>357.75</v>
      </c>
      <c r="M274" s="276">
        <v>44.997250000000001</v>
      </c>
    </row>
    <row r="275" spans="1:13">
      <c r="A275" s="267">
        <v>267</v>
      </c>
      <c r="B275" s="276" t="s">
        <v>264</v>
      </c>
      <c r="C275" s="277">
        <v>822.45</v>
      </c>
      <c r="D275" s="278">
        <v>812.15</v>
      </c>
      <c r="E275" s="278">
        <v>794.3</v>
      </c>
      <c r="F275" s="278">
        <v>766.15</v>
      </c>
      <c r="G275" s="278">
        <v>748.3</v>
      </c>
      <c r="H275" s="278">
        <v>840.3</v>
      </c>
      <c r="I275" s="278">
        <v>858.15000000000009</v>
      </c>
      <c r="J275" s="278">
        <v>886.3</v>
      </c>
      <c r="K275" s="276">
        <v>830</v>
      </c>
      <c r="L275" s="276">
        <v>784</v>
      </c>
      <c r="M275" s="276">
        <v>6.1388699999999998</v>
      </c>
    </row>
    <row r="276" spans="1:13">
      <c r="A276" s="267">
        <v>268</v>
      </c>
      <c r="B276" s="276" t="s">
        <v>131</v>
      </c>
      <c r="C276" s="277">
        <v>2755.8</v>
      </c>
      <c r="D276" s="278">
        <v>2756.5333333333333</v>
      </c>
      <c r="E276" s="278">
        <v>2705.8166666666666</v>
      </c>
      <c r="F276" s="278">
        <v>2655.8333333333335</v>
      </c>
      <c r="G276" s="278">
        <v>2605.1166666666668</v>
      </c>
      <c r="H276" s="278">
        <v>2806.5166666666664</v>
      </c>
      <c r="I276" s="278">
        <v>2857.2333333333327</v>
      </c>
      <c r="J276" s="278">
        <v>2907.2166666666662</v>
      </c>
      <c r="K276" s="276">
        <v>2807.25</v>
      </c>
      <c r="L276" s="276">
        <v>2706.55</v>
      </c>
      <c r="M276" s="276">
        <v>14.85718</v>
      </c>
    </row>
    <row r="277" spans="1:13">
      <c r="A277" s="267">
        <v>269</v>
      </c>
      <c r="B277" s="276" t="s">
        <v>132</v>
      </c>
      <c r="C277" s="277">
        <v>621.45000000000005</v>
      </c>
      <c r="D277" s="278">
        <v>623.41666666666663</v>
      </c>
      <c r="E277" s="278">
        <v>613.0333333333333</v>
      </c>
      <c r="F277" s="278">
        <v>604.61666666666667</v>
      </c>
      <c r="G277" s="278">
        <v>594.23333333333335</v>
      </c>
      <c r="H277" s="278">
        <v>631.83333333333326</v>
      </c>
      <c r="I277" s="278">
        <v>642.2166666666667</v>
      </c>
      <c r="J277" s="278">
        <v>650.63333333333321</v>
      </c>
      <c r="K277" s="276">
        <v>633.79999999999995</v>
      </c>
      <c r="L277" s="276">
        <v>615</v>
      </c>
      <c r="M277" s="276">
        <v>8.7049900000000004</v>
      </c>
    </row>
    <row r="278" spans="1:13">
      <c r="A278" s="267">
        <v>270</v>
      </c>
      <c r="B278" s="276" t="s">
        <v>437</v>
      </c>
      <c r="C278" s="277">
        <v>145.1</v>
      </c>
      <c r="D278" s="278">
        <v>142.53333333333333</v>
      </c>
      <c r="E278" s="278">
        <v>139.06666666666666</v>
      </c>
      <c r="F278" s="278">
        <v>133.03333333333333</v>
      </c>
      <c r="G278" s="278">
        <v>129.56666666666666</v>
      </c>
      <c r="H278" s="278">
        <v>148.56666666666666</v>
      </c>
      <c r="I278" s="278">
        <v>152.0333333333333</v>
      </c>
      <c r="J278" s="278">
        <v>158.06666666666666</v>
      </c>
      <c r="K278" s="276">
        <v>146</v>
      </c>
      <c r="L278" s="276">
        <v>136.5</v>
      </c>
      <c r="M278" s="276">
        <v>11.38804</v>
      </c>
    </row>
    <row r="279" spans="1:13">
      <c r="A279" s="267">
        <v>271</v>
      </c>
      <c r="B279" s="276" t="s">
        <v>443</v>
      </c>
      <c r="C279" s="277">
        <v>700.6</v>
      </c>
      <c r="D279" s="278">
        <v>696.2166666666667</v>
      </c>
      <c r="E279" s="278">
        <v>682.73333333333335</v>
      </c>
      <c r="F279" s="278">
        <v>664.86666666666667</v>
      </c>
      <c r="G279" s="278">
        <v>651.38333333333333</v>
      </c>
      <c r="H279" s="278">
        <v>714.08333333333337</v>
      </c>
      <c r="I279" s="278">
        <v>727.56666666666672</v>
      </c>
      <c r="J279" s="278">
        <v>745.43333333333339</v>
      </c>
      <c r="K279" s="276">
        <v>709.7</v>
      </c>
      <c r="L279" s="276">
        <v>678.35</v>
      </c>
      <c r="M279" s="276">
        <v>7.9829600000000003</v>
      </c>
    </row>
    <row r="280" spans="1:13">
      <c r="A280" s="267">
        <v>272</v>
      </c>
      <c r="B280" s="276" t="s">
        <v>444</v>
      </c>
      <c r="C280" s="277">
        <v>304.39999999999998</v>
      </c>
      <c r="D280" s="278">
        <v>303.96666666666664</v>
      </c>
      <c r="E280" s="278">
        <v>298.68333333333328</v>
      </c>
      <c r="F280" s="278">
        <v>292.96666666666664</v>
      </c>
      <c r="G280" s="278">
        <v>287.68333333333328</v>
      </c>
      <c r="H280" s="278">
        <v>309.68333333333328</v>
      </c>
      <c r="I280" s="278">
        <v>314.9666666666667</v>
      </c>
      <c r="J280" s="278">
        <v>320.68333333333328</v>
      </c>
      <c r="K280" s="276">
        <v>309.25</v>
      </c>
      <c r="L280" s="276">
        <v>298.25</v>
      </c>
      <c r="M280" s="276">
        <v>2.5629900000000001</v>
      </c>
    </row>
    <row r="281" spans="1:13">
      <c r="A281" s="267">
        <v>273</v>
      </c>
      <c r="B281" s="276" t="s">
        <v>445</v>
      </c>
      <c r="C281" s="277">
        <v>568.85</v>
      </c>
      <c r="D281" s="278">
        <v>567.18333333333328</v>
      </c>
      <c r="E281" s="278">
        <v>559.36666666666656</v>
      </c>
      <c r="F281" s="278">
        <v>549.88333333333333</v>
      </c>
      <c r="G281" s="278">
        <v>542.06666666666661</v>
      </c>
      <c r="H281" s="278">
        <v>576.66666666666652</v>
      </c>
      <c r="I281" s="278">
        <v>584.48333333333335</v>
      </c>
      <c r="J281" s="278">
        <v>593.96666666666647</v>
      </c>
      <c r="K281" s="276">
        <v>575</v>
      </c>
      <c r="L281" s="276">
        <v>557.70000000000005</v>
      </c>
      <c r="M281" s="276">
        <v>2.69387</v>
      </c>
    </row>
    <row r="282" spans="1:13">
      <c r="A282" s="267">
        <v>274</v>
      </c>
      <c r="B282" s="276" t="s">
        <v>447</v>
      </c>
      <c r="C282" s="277">
        <v>45.85</v>
      </c>
      <c r="D282" s="278">
        <v>45.400000000000006</v>
      </c>
      <c r="E282" s="278">
        <v>44.600000000000009</v>
      </c>
      <c r="F282" s="278">
        <v>43.35</v>
      </c>
      <c r="G282" s="278">
        <v>42.550000000000004</v>
      </c>
      <c r="H282" s="278">
        <v>46.650000000000013</v>
      </c>
      <c r="I282" s="278">
        <v>47.45000000000001</v>
      </c>
      <c r="J282" s="278">
        <v>48.700000000000017</v>
      </c>
      <c r="K282" s="276">
        <v>46.2</v>
      </c>
      <c r="L282" s="276">
        <v>44.15</v>
      </c>
      <c r="M282" s="276">
        <v>24.020029999999998</v>
      </c>
    </row>
    <row r="283" spans="1:13">
      <c r="A283" s="267">
        <v>275</v>
      </c>
      <c r="B283" s="276" t="s">
        <v>449</v>
      </c>
      <c r="C283" s="277">
        <v>362.55</v>
      </c>
      <c r="D283" s="278">
        <v>358.84999999999997</v>
      </c>
      <c r="E283" s="278">
        <v>351.69999999999993</v>
      </c>
      <c r="F283" s="278">
        <v>340.84999999999997</v>
      </c>
      <c r="G283" s="278">
        <v>333.69999999999993</v>
      </c>
      <c r="H283" s="278">
        <v>369.69999999999993</v>
      </c>
      <c r="I283" s="278">
        <v>376.84999999999991</v>
      </c>
      <c r="J283" s="278">
        <v>387.69999999999993</v>
      </c>
      <c r="K283" s="276">
        <v>366</v>
      </c>
      <c r="L283" s="276">
        <v>348</v>
      </c>
      <c r="M283" s="276">
        <v>3.90144</v>
      </c>
    </row>
    <row r="284" spans="1:13">
      <c r="A284" s="267">
        <v>276</v>
      </c>
      <c r="B284" s="276" t="s">
        <v>439</v>
      </c>
      <c r="C284" s="277">
        <v>485.4</v>
      </c>
      <c r="D284" s="278">
        <v>486.68333333333334</v>
      </c>
      <c r="E284" s="278">
        <v>478.7166666666667</v>
      </c>
      <c r="F284" s="278">
        <v>472.03333333333336</v>
      </c>
      <c r="G284" s="278">
        <v>464.06666666666672</v>
      </c>
      <c r="H284" s="278">
        <v>493.36666666666667</v>
      </c>
      <c r="I284" s="278">
        <v>501.33333333333326</v>
      </c>
      <c r="J284" s="278">
        <v>508.01666666666665</v>
      </c>
      <c r="K284" s="276">
        <v>494.65</v>
      </c>
      <c r="L284" s="276">
        <v>480</v>
      </c>
      <c r="M284" s="276">
        <v>1.2257199999999999</v>
      </c>
    </row>
    <row r="285" spans="1:13">
      <c r="A285" s="267">
        <v>277</v>
      </c>
      <c r="B285" s="276" t="s">
        <v>440</v>
      </c>
      <c r="C285" s="277">
        <v>333.1</v>
      </c>
      <c r="D285" s="278">
        <v>332.63333333333338</v>
      </c>
      <c r="E285" s="278">
        <v>326.46666666666675</v>
      </c>
      <c r="F285" s="278">
        <v>319.83333333333337</v>
      </c>
      <c r="G285" s="278">
        <v>313.66666666666674</v>
      </c>
      <c r="H285" s="278">
        <v>339.26666666666677</v>
      </c>
      <c r="I285" s="278">
        <v>345.43333333333339</v>
      </c>
      <c r="J285" s="278">
        <v>352.06666666666678</v>
      </c>
      <c r="K285" s="276">
        <v>338.8</v>
      </c>
      <c r="L285" s="276">
        <v>326</v>
      </c>
      <c r="M285" s="276">
        <v>4.7562300000000004</v>
      </c>
    </row>
    <row r="286" spans="1:13">
      <c r="A286" s="267">
        <v>278</v>
      </c>
      <c r="B286" s="276" t="s">
        <v>451</v>
      </c>
      <c r="C286" s="277">
        <v>238.45</v>
      </c>
      <c r="D286" s="278">
        <v>233.86666666666665</v>
      </c>
      <c r="E286" s="278">
        <v>223.8833333333333</v>
      </c>
      <c r="F286" s="278">
        <v>209.31666666666666</v>
      </c>
      <c r="G286" s="278">
        <v>199.33333333333331</v>
      </c>
      <c r="H286" s="278">
        <v>248.43333333333328</v>
      </c>
      <c r="I286" s="278">
        <v>258.41666666666663</v>
      </c>
      <c r="J286" s="278">
        <v>272.98333333333323</v>
      </c>
      <c r="K286" s="276">
        <v>243.85</v>
      </c>
      <c r="L286" s="276">
        <v>219.3</v>
      </c>
      <c r="M286" s="276">
        <v>9.3140999999999998</v>
      </c>
    </row>
    <row r="287" spans="1:13">
      <c r="A287" s="267">
        <v>279</v>
      </c>
      <c r="B287" s="276" t="s">
        <v>133</v>
      </c>
      <c r="C287" s="277">
        <v>1920.75</v>
      </c>
      <c r="D287" s="278">
        <v>1912.6833333333334</v>
      </c>
      <c r="E287" s="278">
        <v>1900.5666666666668</v>
      </c>
      <c r="F287" s="278">
        <v>1880.3833333333334</v>
      </c>
      <c r="G287" s="278">
        <v>1868.2666666666669</v>
      </c>
      <c r="H287" s="278">
        <v>1932.8666666666668</v>
      </c>
      <c r="I287" s="278">
        <v>1944.9833333333336</v>
      </c>
      <c r="J287" s="278">
        <v>1965.1666666666667</v>
      </c>
      <c r="K287" s="276">
        <v>1924.8</v>
      </c>
      <c r="L287" s="276">
        <v>1892.5</v>
      </c>
      <c r="M287" s="276">
        <v>23.408190000000001</v>
      </c>
    </row>
    <row r="288" spans="1:13">
      <c r="A288" s="267">
        <v>280</v>
      </c>
      <c r="B288" s="276" t="s">
        <v>441</v>
      </c>
      <c r="C288" s="277">
        <v>122.3</v>
      </c>
      <c r="D288" s="278">
        <v>122.53333333333332</v>
      </c>
      <c r="E288" s="278">
        <v>118.46666666666664</v>
      </c>
      <c r="F288" s="278">
        <v>114.63333333333333</v>
      </c>
      <c r="G288" s="278">
        <v>110.56666666666665</v>
      </c>
      <c r="H288" s="278">
        <v>126.36666666666663</v>
      </c>
      <c r="I288" s="278">
        <v>130.43333333333334</v>
      </c>
      <c r="J288" s="278">
        <v>134.26666666666662</v>
      </c>
      <c r="K288" s="276">
        <v>126.6</v>
      </c>
      <c r="L288" s="276">
        <v>118.7</v>
      </c>
      <c r="M288" s="276">
        <v>34.600879999999997</v>
      </c>
    </row>
    <row r="289" spans="1:13">
      <c r="A289" s="267">
        <v>281</v>
      </c>
      <c r="B289" s="276" t="s">
        <v>438</v>
      </c>
      <c r="C289" s="277">
        <v>883.5</v>
      </c>
      <c r="D289" s="278">
        <v>886.16666666666663</v>
      </c>
      <c r="E289" s="278">
        <v>867.43333333333328</v>
      </c>
      <c r="F289" s="278">
        <v>851.36666666666667</v>
      </c>
      <c r="G289" s="278">
        <v>832.63333333333333</v>
      </c>
      <c r="H289" s="278">
        <v>902.23333333333323</v>
      </c>
      <c r="I289" s="278">
        <v>920.96666666666658</v>
      </c>
      <c r="J289" s="278">
        <v>937.03333333333319</v>
      </c>
      <c r="K289" s="276">
        <v>904.9</v>
      </c>
      <c r="L289" s="276">
        <v>870.1</v>
      </c>
      <c r="M289" s="276">
        <v>1.1306499999999999</v>
      </c>
    </row>
    <row r="290" spans="1:13">
      <c r="A290" s="267">
        <v>282</v>
      </c>
      <c r="B290" s="276" t="s">
        <v>442</v>
      </c>
      <c r="C290" s="277">
        <v>246.4</v>
      </c>
      <c r="D290" s="278">
        <v>246.93333333333331</v>
      </c>
      <c r="E290" s="278">
        <v>243.46666666666661</v>
      </c>
      <c r="F290" s="278">
        <v>240.5333333333333</v>
      </c>
      <c r="G290" s="278">
        <v>237.06666666666661</v>
      </c>
      <c r="H290" s="278">
        <v>249.86666666666662</v>
      </c>
      <c r="I290" s="278">
        <v>253.33333333333331</v>
      </c>
      <c r="J290" s="278">
        <v>256.26666666666665</v>
      </c>
      <c r="K290" s="276">
        <v>250.4</v>
      </c>
      <c r="L290" s="276">
        <v>244</v>
      </c>
      <c r="M290" s="276">
        <v>2.4082599999999998</v>
      </c>
    </row>
    <row r="291" spans="1:13">
      <c r="A291" s="267">
        <v>283</v>
      </c>
      <c r="B291" s="276" t="s">
        <v>1830</v>
      </c>
      <c r="C291" s="277">
        <v>611.65</v>
      </c>
      <c r="D291" s="278">
        <v>607.01666666666677</v>
      </c>
      <c r="E291" s="278">
        <v>600.03333333333353</v>
      </c>
      <c r="F291" s="278">
        <v>588.41666666666674</v>
      </c>
      <c r="G291" s="278">
        <v>581.43333333333351</v>
      </c>
      <c r="H291" s="278">
        <v>618.63333333333355</v>
      </c>
      <c r="I291" s="278">
        <v>625.6166666666669</v>
      </c>
      <c r="J291" s="278">
        <v>637.23333333333358</v>
      </c>
      <c r="K291" s="276">
        <v>614</v>
      </c>
      <c r="L291" s="276">
        <v>595.4</v>
      </c>
      <c r="M291" s="276">
        <v>0.13066</v>
      </c>
    </row>
    <row r="292" spans="1:13">
      <c r="A292" s="267">
        <v>284</v>
      </c>
      <c r="B292" s="276" t="s">
        <v>448</v>
      </c>
      <c r="C292" s="277">
        <v>512.9</v>
      </c>
      <c r="D292" s="278">
        <v>509.9666666666667</v>
      </c>
      <c r="E292" s="278">
        <v>501.93333333333339</v>
      </c>
      <c r="F292" s="278">
        <v>490.9666666666667</v>
      </c>
      <c r="G292" s="278">
        <v>482.93333333333339</v>
      </c>
      <c r="H292" s="278">
        <v>520.93333333333339</v>
      </c>
      <c r="I292" s="278">
        <v>528.9666666666667</v>
      </c>
      <c r="J292" s="278">
        <v>539.93333333333339</v>
      </c>
      <c r="K292" s="276">
        <v>518</v>
      </c>
      <c r="L292" s="276">
        <v>499</v>
      </c>
      <c r="M292" s="276">
        <v>2.5146999999999999</v>
      </c>
    </row>
    <row r="293" spans="1:13">
      <c r="A293" s="267">
        <v>285</v>
      </c>
      <c r="B293" s="276" t="s">
        <v>446</v>
      </c>
      <c r="C293" s="277">
        <v>54.1</v>
      </c>
      <c r="D293" s="278">
        <v>53.283333333333331</v>
      </c>
      <c r="E293" s="278">
        <v>52.066666666666663</v>
      </c>
      <c r="F293" s="278">
        <v>50.033333333333331</v>
      </c>
      <c r="G293" s="278">
        <v>48.816666666666663</v>
      </c>
      <c r="H293" s="278">
        <v>55.316666666666663</v>
      </c>
      <c r="I293" s="278">
        <v>56.533333333333331</v>
      </c>
      <c r="J293" s="278">
        <v>58.566666666666663</v>
      </c>
      <c r="K293" s="276">
        <v>54.5</v>
      </c>
      <c r="L293" s="276">
        <v>51.25</v>
      </c>
      <c r="M293" s="276">
        <v>31.10342</v>
      </c>
    </row>
    <row r="294" spans="1:13">
      <c r="A294" s="267">
        <v>286</v>
      </c>
      <c r="B294" s="276" t="s">
        <v>134</v>
      </c>
      <c r="C294" s="277">
        <v>89.5</v>
      </c>
      <c r="D294" s="278">
        <v>88.266666666666652</v>
      </c>
      <c r="E294" s="278">
        <v>86.5833333333333</v>
      </c>
      <c r="F294" s="278">
        <v>83.666666666666643</v>
      </c>
      <c r="G294" s="278">
        <v>81.983333333333292</v>
      </c>
      <c r="H294" s="278">
        <v>91.183333333333309</v>
      </c>
      <c r="I294" s="278">
        <v>92.866666666666646</v>
      </c>
      <c r="J294" s="278">
        <v>95.783333333333317</v>
      </c>
      <c r="K294" s="276">
        <v>89.95</v>
      </c>
      <c r="L294" s="276">
        <v>85.35</v>
      </c>
      <c r="M294" s="276">
        <v>143.4127</v>
      </c>
    </row>
    <row r="295" spans="1:13">
      <c r="A295" s="267">
        <v>287</v>
      </c>
      <c r="B295" s="276" t="s">
        <v>358</v>
      </c>
      <c r="C295" s="277">
        <v>2225.9</v>
      </c>
      <c r="D295" s="278">
        <v>2213.6333333333332</v>
      </c>
      <c r="E295" s="278">
        <v>2196.2666666666664</v>
      </c>
      <c r="F295" s="278">
        <v>2166.6333333333332</v>
      </c>
      <c r="G295" s="278">
        <v>2149.2666666666664</v>
      </c>
      <c r="H295" s="278">
        <v>2243.2666666666664</v>
      </c>
      <c r="I295" s="278">
        <v>2260.6333333333332</v>
      </c>
      <c r="J295" s="278">
        <v>2290.2666666666664</v>
      </c>
      <c r="K295" s="276">
        <v>2231</v>
      </c>
      <c r="L295" s="276">
        <v>2184</v>
      </c>
      <c r="M295" s="276">
        <v>1.7145999999999999</v>
      </c>
    </row>
    <row r="296" spans="1:13">
      <c r="A296" s="267">
        <v>288</v>
      </c>
      <c r="B296" s="276" t="s">
        <v>1841</v>
      </c>
      <c r="C296" s="277">
        <v>225.55</v>
      </c>
      <c r="D296" s="278">
        <v>224.13333333333335</v>
      </c>
      <c r="E296" s="278">
        <v>219.4666666666667</v>
      </c>
      <c r="F296" s="278">
        <v>213.38333333333335</v>
      </c>
      <c r="G296" s="278">
        <v>208.7166666666667</v>
      </c>
      <c r="H296" s="278">
        <v>230.2166666666667</v>
      </c>
      <c r="I296" s="278">
        <v>234.88333333333338</v>
      </c>
      <c r="J296" s="278">
        <v>240.9666666666667</v>
      </c>
      <c r="K296" s="276">
        <v>228.8</v>
      </c>
      <c r="L296" s="276">
        <v>218.05</v>
      </c>
      <c r="M296" s="276">
        <v>1.6062000000000001</v>
      </c>
    </row>
    <row r="297" spans="1:13">
      <c r="A297" s="267">
        <v>289</v>
      </c>
      <c r="B297" s="276" t="s">
        <v>454</v>
      </c>
      <c r="C297" s="277">
        <v>344.3</v>
      </c>
      <c r="D297" s="278">
        <v>342.9666666666667</v>
      </c>
      <c r="E297" s="278">
        <v>339.03333333333342</v>
      </c>
      <c r="F297" s="278">
        <v>333.76666666666671</v>
      </c>
      <c r="G297" s="278">
        <v>329.83333333333343</v>
      </c>
      <c r="H297" s="278">
        <v>348.23333333333341</v>
      </c>
      <c r="I297" s="278">
        <v>352.16666666666669</v>
      </c>
      <c r="J297" s="278">
        <v>357.43333333333339</v>
      </c>
      <c r="K297" s="276">
        <v>346.9</v>
      </c>
      <c r="L297" s="276">
        <v>337.7</v>
      </c>
      <c r="M297" s="276">
        <v>26.342020000000002</v>
      </c>
    </row>
    <row r="298" spans="1:13">
      <c r="A298" s="267">
        <v>290</v>
      </c>
      <c r="B298" s="276" t="s">
        <v>452</v>
      </c>
      <c r="C298" s="277">
        <v>4782.6000000000004</v>
      </c>
      <c r="D298" s="278">
        <v>4752.3666666666668</v>
      </c>
      <c r="E298" s="278">
        <v>4654.7333333333336</v>
      </c>
      <c r="F298" s="278">
        <v>4526.8666666666668</v>
      </c>
      <c r="G298" s="278">
        <v>4429.2333333333336</v>
      </c>
      <c r="H298" s="278">
        <v>4880.2333333333336</v>
      </c>
      <c r="I298" s="278">
        <v>4977.8666666666668</v>
      </c>
      <c r="J298" s="278">
        <v>5105.7333333333336</v>
      </c>
      <c r="K298" s="276">
        <v>4850</v>
      </c>
      <c r="L298" s="276">
        <v>4624.5</v>
      </c>
      <c r="M298" s="276">
        <v>5.1769999999999997E-2</v>
      </c>
    </row>
    <row r="299" spans="1:13">
      <c r="A299" s="267">
        <v>291</v>
      </c>
      <c r="B299" s="276" t="s">
        <v>455</v>
      </c>
      <c r="C299" s="277">
        <v>41.6</v>
      </c>
      <c r="D299" s="278">
        <v>40.916666666666664</v>
      </c>
      <c r="E299" s="278">
        <v>39.93333333333333</v>
      </c>
      <c r="F299" s="278">
        <v>38.266666666666666</v>
      </c>
      <c r="G299" s="278">
        <v>37.283333333333331</v>
      </c>
      <c r="H299" s="278">
        <v>42.583333333333329</v>
      </c>
      <c r="I299" s="278">
        <v>43.566666666666663</v>
      </c>
      <c r="J299" s="278">
        <v>45.233333333333327</v>
      </c>
      <c r="K299" s="276">
        <v>41.9</v>
      </c>
      <c r="L299" s="276">
        <v>39.25</v>
      </c>
      <c r="M299" s="276">
        <v>33.728999999999999</v>
      </c>
    </row>
    <row r="300" spans="1:13">
      <c r="A300" s="267">
        <v>292</v>
      </c>
      <c r="B300" s="276" t="s">
        <v>135</v>
      </c>
      <c r="C300" s="277">
        <v>357.05</v>
      </c>
      <c r="D300" s="278">
        <v>353.7166666666667</v>
      </c>
      <c r="E300" s="278">
        <v>349.03333333333342</v>
      </c>
      <c r="F300" s="278">
        <v>341.01666666666671</v>
      </c>
      <c r="G300" s="278">
        <v>336.33333333333343</v>
      </c>
      <c r="H300" s="278">
        <v>361.73333333333341</v>
      </c>
      <c r="I300" s="278">
        <v>366.41666666666669</v>
      </c>
      <c r="J300" s="278">
        <v>374.43333333333339</v>
      </c>
      <c r="K300" s="276">
        <v>358.4</v>
      </c>
      <c r="L300" s="276">
        <v>345.7</v>
      </c>
      <c r="M300" s="276">
        <v>53.441929999999999</v>
      </c>
    </row>
    <row r="301" spans="1:13">
      <c r="A301" s="267">
        <v>293</v>
      </c>
      <c r="B301" s="276" t="s">
        <v>456</v>
      </c>
      <c r="C301" s="277">
        <v>962.6</v>
      </c>
      <c r="D301" s="278">
        <v>954.13333333333321</v>
      </c>
      <c r="E301" s="278">
        <v>909.26666666666642</v>
      </c>
      <c r="F301" s="278">
        <v>855.93333333333317</v>
      </c>
      <c r="G301" s="278">
        <v>811.06666666666638</v>
      </c>
      <c r="H301" s="278">
        <v>1007.4666666666665</v>
      </c>
      <c r="I301" s="278">
        <v>1052.3333333333333</v>
      </c>
      <c r="J301" s="278">
        <v>1105.6666666666665</v>
      </c>
      <c r="K301" s="276">
        <v>999</v>
      </c>
      <c r="L301" s="276">
        <v>900.8</v>
      </c>
      <c r="M301" s="276">
        <v>1.1133999999999999</v>
      </c>
    </row>
    <row r="302" spans="1:13">
      <c r="A302" s="267">
        <v>294</v>
      </c>
      <c r="B302" s="276" t="s">
        <v>136</v>
      </c>
      <c r="C302" s="277">
        <v>1264.8</v>
      </c>
      <c r="D302" s="278">
        <v>1261.4833333333333</v>
      </c>
      <c r="E302" s="278">
        <v>1251.6666666666667</v>
      </c>
      <c r="F302" s="278">
        <v>1238.5333333333333</v>
      </c>
      <c r="G302" s="278">
        <v>1228.7166666666667</v>
      </c>
      <c r="H302" s="278">
        <v>1274.6166666666668</v>
      </c>
      <c r="I302" s="278">
        <v>1284.4333333333334</v>
      </c>
      <c r="J302" s="278">
        <v>1297.5666666666668</v>
      </c>
      <c r="K302" s="276">
        <v>1271.3</v>
      </c>
      <c r="L302" s="276">
        <v>1248.3499999999999</v>
      </c>
      <c r="M302" s="276">
        <v>40.570700000000002</v>
      </c>
    </row>
    <row r="303" spans="1:13">
      <c r="A303" s="267">
        <v>295</v>
      </c>
      <c r="B303" s="276" t="s">
        <v>266</v>
      </c>
      <c r="C303" s="277">
        <v>3674.95</v>
      </c>
      <c r="D303" s="278">
        <v>3642.15</v>
      </c>
      <c r="E303" s="278">
        <v>3585.8</v>
      </c>
      <c r="F303" s="278">
        <v>3496.65</v>
      </c>
      <c r="G303" s="278">
        <v>3440.3</v>
      </c>
      <c r="H303" s="278">
        <v>3731.3</v>
      </c>
      <c r="I303" s="278">
        <v>3787.6499999999996</v>
      </c>
      <c r="J303" s="278">
        <v>3876.8</v>
      </c>
      <c r="K303" s="276">
        <v>3698.5</v>
      </c>
      <c r="L303" s="276">
        <v>3553</v>
      </c>
      <c r="M303" s="276">
        <v>9.0937900000000003</v>
      </c>
    </row>
    <row r="304" spans="1:13">
      <c r="A304" s="267">
        <v>296</v>
      </c>
      <c r="B304" s="276" t="s">
        <v>265</v>
      </c>
      <c r="C304" s="277">
        <v>2319.15</v>
      </c>
      <c r="D304" s="278">
        <v>2299.4500000000003</v>
      </c>
      <c r="E304" s="278">
        <v>2250.7000000000007</v>
      </c>
      <c r="F304" s="278">
        <v>2182.2500000000005</v>
      </c>
      <c r="G304" s="278">
        <v>2133.5000000000009</v>
      </c>
      <c r="H304" s="278">
        <v>2367.9000000000005</v>
      </c>
      <c r="I304" s="278">
        <v>2416.6499999999996</v>
      </c>
      <c r="J304" s="278">
        <v>2485.1000000000004</v>
      </c>
      <c r="K304" s="276">
        <v>2348.1999999999998</v>
      </c>
      <c r="L304" s="276">
        <v>2231</v>
      </c>
      <c r="M304" s="276">
        <v>6.9943799999999996</v>
      </c>
    </row>
    <row r="305" spans="1:13">
      <c r="A305" s="267">
        <v>297</v>
      </c>
      <c r="B305" s="276" t="s">
        <v>137</v>
      </c>
      <c r="C305" s="277">
        <v>963.35</v>
      </c>
      <c r="D305" s="278">
        <v>960.35</v>
      </c>
      <c r="E305" s="278">
        <v>951</v>
      </c>
      <c r="F305" s="278">
        <v>938.65</v>
      </c>
      <c r="G305" s="278">
        <v>929.3</v>
      </c>
      <c r="H305" s="278">
        <v>972.7</v>
      </c>
      <c r="I305" s="278">
        <v>982.05000000000018</v>
      </c>
      <c r="J305" s="278">
        <v>994.40000000000009</v>
      </c>
      <c r="K305" s="276">
        <v>969.7</v>
      </c>
      <c r="L305" s="276">
        <v>948</v>
      </c>
      <c r="M305" s="276">
        <v>20.54965</v>
      </c>
    </row>
    <row r="306" spans="1:13">
      <c r="A306" s="267">
        <v>298</v>
      </c>
      <c r="B306" s="276" t="s">
        <v>457</v>
      </c>
      <c r="C306" s="277">
        <v>1599.5</v>
      </c>
      <c r="D306" s="278">
        <v>1596.2166666666665</v>
      </c>
      <c r="E306" s="278">
        <v>1583.2833333333328</v>
      </c>
      <c r="F306" s="278">
        <v>1567.0666666666664</v>
      </c>
      <c r="G306" s="278">
        <v>1554.1333333333328</v>
      </c>
      <c r="H306" s="278">
        <v>1612.4333333333329</v>
      </c>
      <c r="I306" s="278">
        <v>1625.3666666666668</v>
      </c>
      <c r="J306" s="278">
        <v>1641.583333333333</v>
      </c>
      <c r="K306" s="276">
        <v>1609.15</v>
      </c>
      <c r="L306" s="276">
        <v>1580</v>
      </c>
      <c r="M306" s="276">
        <v>0.36120000000000002</v>
      </c>
    </row>
    <row r="307" spans="1:13">
      <c r="A307" s="267">
        <v>299</v>
      </c>
      <c r="B307" s="276" t="s">
        <v>138</v>
      </c>
      <c r="C307" s="277">
        <v>711.5</v>
      </c>
      <c r="D307" s="278">
        <v>704.91666666666663</v>
      </c>
      <c r="E307" s="278">
        <v>694.83333333333326</v>
      </c>
      <c r="F307" s="278">
        <v>678.16666666666663</v>
      </c>
      <c r="G307" s="278">
        <v>668.08333333333326</v>
      </c>
      <c r="H307" s="278">
        <v>721.58333333333326</v>
      </c>
      <c r="I307" s="278">
        <v>731.66666666666652</v>
      </c>
      <c r="J307" s="278">
        <v>748.33333333333326</v>
      </c>
      <c r="K307" s="276">
        <v>715</v>
      </c>
      <c r="L307" s="276">
        <v>688.25</v>
      </c>
      <c r="M307" s="276">
        <v>43.834719999999997</v>
      </c>
    </row>
    <row r="308" spans="1:13">
      <c r="A308" s="267">
        <v>300</v>
      </c>
      <c r="B308" s="276" t="s">
        <v>139</v>
      </c>
      <c r="C308" s="277">
        <v>173.95</v>
      </c>
      <c r="D308" s="278">
        <v>170.93333333333331</v>
      </c>
      <c r="E308" s="278">
        <v>167.36666666666662</v>
      </c>
      <c r="F308" s="278">
        <v>160.7833333333333</v>
      </c>
      <c r="G308" s="278">
        <v>157.21666666666661</v>
      </c>
      <c r="H308" s="278">
        <v>177.51666666666662</v>
      </c>
      <c r="I308" s="278">
        <v>181.08333333333329</v>
      </c>
      <c r="J308" s="278">
        <v>187.66666666666663</v>
      </c>
      <c r="K308" s="276">
        <v>174.5</v>
      </c>
      <c r="L308" s="276">
        <v>164.35</v>
      </c>
      <c r="M308" s="276">
        <v>101.93295999999999</v>
      </c>
    </row>
    <row r="309" spans="1:13">
      <c r="A309" s="267">
        <v>301</v>
      </c>
      <c r="B309" s="276" t="s">
        <v>319</v>
      </c>
      <c r="C309" s="277">
        <v>13.2</v>
      </c>
      <c r="D309" s="278">
        <v>12.983333333333334</v>
      </c>
      <c r="E309" s="278">
        <v>12.666666666666668</v>
      </c>
      <c r="F309" s="278">
        <v>12.133333333333333</v>
      </c>
      <c r="G309" s="278">
        <v>11.816666666666666</v>
      </c>
      <c r="H309" s="278">
        <v>13.516666666666669</v>
      </c>
      <c r="I309" s="278">
        <v>13.833333333333336</v>
      </c>
      <c r="J309" s="278">
        <v>14.366666666666671</v>
      </c>
      <c r="K309" s="276">
        <v>13.3</v>
      </c>
      <c r="L309" s="276">
        <v>12.45</v>
      </c>
      <c r="M309" s="276">
        <v>28.38158</v>
      </c>
    </row>
    <row r="310" spans="1:13">
      <c r="A310" s="267">
        <v>302</v>
      </c>
      <c r="B310" s="276" t="s">
        <v>464</v>
      </c>
      <c r="C310" s="277">
        <v>160.19999999999999</v>
      </c>
      <c r="D310" s="278">
        <v>160.18333333333331</v>
      </c>
      <c r="E310" s="278">
        <v>157.11666666666662</v>
      </c>
      <c r="F310" s="278">
        <v>154.0333333333333</v>
      </c>
      <c r="G310" s="278">
        <v>150.96666666666661</v>
      </c>
      <c r="H310" s="278">
        <v>163.26666666666662</v>
      </c>
      <c r="I310" s="278">
        <v>166.33333333333329</v>
      </c>
      <c r="J310" s="278">
        <v>169.41666666666663</v>
      </c>
      <c r="K310" s="276">
        <v>163.25</v>
      </c>
      <c r="L310" s="276">
        <v>157.1</v>
      </c>
      <c r="M310" s="276">
        <v>0.96020000000000005</v>
      </c>
    </row>
    <row r="311" spans="1:13">
      <c r="A311" s="267">
        <v>303</v>
      </c>
      <c r="B311" s="276" t="s">
        <v>466</v>
      </c>
      <c r="C311" s="277">
        <v>405.05</v>
      </c>
      <c r="D311" s="278">
        <v>402.2</v>
      </c>
      <c r="E311" s="278">
        <v>396.45</v>
      </c>
      <c r="F311" s="278">
        <v>387.85</v>
      </c>
      <c r="G311" s="278">
        <v>382.1</v>
      </c>
      <c r="H311" s="278">
        <v>410.79999999999995</v>
      </c>
      <c r="I311" s="278">
        <v>416.54999999999995</v>
      </c>
      <c r="J311" s="278">
        <v>425.14999999999992</v>
      </c>
      <c r="K311" s="276">
        <v>407.95</v>
      </c>
      <c r="L311" s="276">
        <v>393.6</v>
      </c>
      <c r="M311" s="276">
        <v>0.30867</v>
      </c>
    </row>
    <row r="312" spans="1:13">
      <c r="A312" s="267">
        <v>304</v>
      </c>
      <c r="B312" s="276" t="s">
        <v>462</v>
      </c>
      <c r="C312" s="277">
        <v>3668.9</v>
      </c>
      <c r="D312" s="278">
        <v>3694.6333333333332</v>
      </c>
      <c r="E312" s="278">
        <v>3634.2666666666664</v>
      </c>
      <c r="F312" s="278">
        <v>3599.6333333333332</v>
      </c>
      <c r="G312" s="278">
        <v>3539.2666666666664</v>
      </c>
      <c r="H312" s="278">
        <v>3729.2666666666664</v>
      </c>
      <c r="I312" s="278">
        <v>3789.6333333333332</v>
      </c>
      <c r="J312" s="278">
        <v>3824.2666666666664</v>
      </c>
      <c r="K312" s="276">
        <v>3755</v>
      </c>
      <c r="L312" s="276">
        <v>3660</v>
      </c>
      <c r="M312" s="276">
        <v>6.0299999999999999E-2</v>
      </c>
    </row>
    <row r="313" spans="1:13">
      <c r="A313" s="267">
        <v>305</v>
      </c>
      <c r="B313" s="276" t="s">
        <v>463</v>
      </c>
      <c r="C313" s="277">
        <v>327.9</v>
      </c>
      <c r="D313" s="278">
        <v>328.45</v>
      </c>
      <c r="E313" s="278">
        <v>324.39999999999998</v>
      </c>
      <c r="F313" s="278">
        <v>320.89999999999998</v>
      </c>
      <c r="G313" s="278">
        <v>316.84999999999997</v>
      </c>
      <c r="H313" s="278">
        <v>331.95</v>
      </c>
      <c r="I313" s="278">
        <v>336.00000000000006</v>
      </c>
      <c r="J313" s="278">
        <v>339.5</v>
      </c>
      <c r="K313" s="276">
        <v>332.5</v>
      </c>
      <c r="L313" s="276">
        <v>324.95</v>
      </c>
      <c r="M313" s="276">
        <v>0.93364000000000003</v>
      </c>
    </row>
    <row r="314" spans="1:13">
      <c r="A314" s="267">
        <v>306</v>
      </c>
      <c r="B314" s="276" t="s">
        <v>140</v>
      </c>
      <c r="C314" s="277">
        <v>165</v>
      </c>
      <c r="D314" s="278">
        <v>164.1</v>
      </c>
      <c r="E314" s="278">
        <v>162.19999999999999</v>
      </c>
      <c r="F314" s="278">
        <v>159.4</v>
      </c>
      <c r="G314" s="278">
        <v>157.5</v>
      </c>
      <c r="H314" s="278">
        <v>166.89999999999998</v>
      </c>
      <c r="I314" s="278">
        <v>168.8</v>
      </c>
      <c r="J314" s="278">
        <v>171.59999999999997</v>
      </c>
      <c r="K314" s="276">
        <v>166</v>
      </c>
      <c r="L314" s="276">
        <v>161.30000000000001</v>
      </c>
      <c r="M314" s="276">
        <v>38.120339999999999</v>
      </c>
    </row>
    <row r="315" spans="1:13">
      <c r="A315" s="267">
        <v>307</v>
      </c>
      <c r="B315" s="276" t="s">
        <v>141</v>
      </c>
      <c r="C315" s="277">
        <v>405.35</v>
      </c>
      <c r="D315" s="278">
        <v>403.01666666666671</v>
      </c>
      <c r="E315" s="278">
        <v>397.68333333333339</v>
      </c>
      <c r="F315" s="278">
        <v>390.01666666666671</v>
      </c>
      <c r="G315" s="278">
        <v>384.68333333333339</v>
      </c>
      <c r="H315" s="278">
        <v>410.68333333333339</v>
      </c>
      <c r="I315" s="278">
        <v>416.01666666666677</v>
      </c>
      <c r="J315" s="278">
        <v>423.68333333333339</v>
      </c>
      <c r="K315" s="276">
        <v>408.35</v>
      </c>
      <c r="L315" s="276">
        <v>395.35</v>
      </c>
      <c r="M315" s="276">
        <v>23.17578</v>
      </c>
    </row>
    <row r="316" spans="1:13">
      <c r="A316" s="267">
        <v>308</v>
      </c>
      <c r="B316" s="276" t="s">
        <v>142</v>
      </c>
      <c r="C316" s="277">
        <v>7449.95</v>
      </c>
      <c r="D316" s="278">
        <v>7466.5166666666664</v>
      </c>
      <c r="E316" s="278">
        <v>7377.4333333333325</v>
      </c>
      <c r="F316" s="278">
        <v>7304.9166666666661</v>
      </c>
      <c r="G316" s="278">
        <v>7215.8333333333321</v>
      </c>
      <c r="H316" s="278">
        <v>7539.0333333333328</v>
      </c>
      <c r="I316" s="278">
        <v>7628.1166666666668</v>
      </c>
      <c r="J316" s="278">
        <v>7700.6333333333332</v>
      </c>
      <c r="K316" s="276">
        <v>7555.6</v>
      </c>
      <c r="L316" s="276">
        <v>7394</v>
      </c>
      <c r="M316" s="276">
        <v>9.5180500000000006</v>
      </c>
    </row>
    <row r="317" spans="1:13">
      <c r="A317" s="267">
        <v>309</v>
      </c>
      <c r="B317" s="276" t="s">
        <v>458</v>
      </c>
      <c r="C317" s="277">
        <v>912.75</v>
      </c>
      <c r="D317" s="278">
        <v>923.05000000000007</v>
      </c>
      <c r="E317" s="278">
        <v>882.10000000000014</v>
      </c>
      <c r="F317" s="278">
        <v>851.45</v>
      </c>
      <c r="G317" s="278">
        <v>810.50000000000011</v>
      </c>
      <c r="H317" s="278">
        <v>953.70000000000016</v>
      </c>
      <c r="I317" s="278">
        <v>994.6500000000002</v>
      </c>
      <c r="J317" s="278">
        <v>1025.3000000000002</v>
      </c>
      <c r="K317" s="276">
        <v>964</v>
      </c>
      <c r="L317" s="276">
        <v>892.4</v>
      </c>
      <c r="M317" s="276">
        <v>0.43852999999999998</v>
      </c>
    </row>
    <row r="318" spans="1:13">
      <c r="A318" s="267">
        <v>310</v>
      </c>
      <c r="B318" s="276" t="s">
        <v>143</v>
      </c>
      <c r="C318" s="277">
        <v>561.29999999999995</v>
      </c>
      <c r="D318" s="278">
        <v>561.75</v>
      </c>
      <c r="E318" s="278">
        <v>555.29999999999995</v>
      </c>
      <c r="F318" s="278">
        <v>549.29999999999995</v>
      </c>
      <c r="G318" s="278">
        <v>542.84999999999991</v>
      </c>
      <c r="H318" s="278">
        <v>567.75</v>
      </c>
      <c r="I318" s="278">
        <v>574.20000000000005</v>
      </c>
      <c r="J318" s="278">
        <v>580.20000000000005</v>
      </c>
      <c r="K318" s="276">
        <v>568.20000000000005</v>
      </c>
      <c r="L318" s="276">
        <v>555.75</v>
      </c>
      <c r="M318" s="276">
        <v>18.70824</v>
      </c>
    </row>
    <row r="319" spans="1:13">
      <c r="A319" s="267">
        <v>311</v>
      </c>
      <c r="B319" s="276" t="s">
        <v>472</v>
      </c>
      <c r="C319" s="277">
        <v>1672.45</v>
      </c>
      <c r="D319" s="278">
        <v>1671.1333333333332</v>
      </c>
      <c r="E319" s="278">
        <v>1652.2666666666664</v>
      </c>
      <c r="F319" s="278">
        <v>1632.0833333333333</v>
      </c>
      <c r="G319" s="278">
        <v>1613.2166666666665</v>
      </c>
      <c r="H319" s="278">
        <v>1691.3166666666664</v>
      </c>
      <c r="I319" s="278">
        <v>1710.1833333333332</v>
      </c>
      <c r="J319" s="278">
        <v>1730.3666666666663</v>
      </c>
      <c r="K319" s="276">
        <v>1690</v>
      </c>
      <c r="L319" s="276">
        <v>1650.95</v>
      </c>
      <c r="M319" s="276">
        <v>4.5949499999999999</v>
      </c>
    </row>
    <row r="320" spans="1:13">
      <c r="A320" s="267">
        <v>312</v>
      </c>
      <c r="B320" s="276" t="s">
        <v>468</v>
      </c>
      <c r="C320" s="277">
        <v>1951.75</v>
      </c>
      <c r="D320" s="278">
        <v>1943.25</v>
      </c>
      <c r="E320" s="278">
        <v>1918.5</v>
      </c>
      <c r="F320" s="278">
        <v>1885.25</v>
      </c>
      <c r="G320" s="278">
        <v>1860.5</v>
      </c>
      <c r="H320" s="278">
        <v>1976.5</v>
      </c>
      <c r="I320" s="278">
        <v>2001.25</v>
      </c>
      <c r="J320" s="278">
        <v>2034.5</v>
      </c>
      <c r="K320" s="276">
        <v>1968</v>
      </c>
      <c r="L320" s="276">
        <v>1910</v>
      </c>
      <c r="M320" s="276">
        <v>2.2210100000000002</v>
      </c>
    </row>
    <row r="321" spans="1:13">
      <c r="A321" s="267">
        <v>313</v>
      </c>
      <c r="B321" s="276" t="s">
        <v>144</v>
      </c>
      <c r="C321" s="277">
        <v>684</v>
      </c>
      <c r="D321" s="278">
        <v>671.6</v>
      </c>
      <c r="E321" s="278">
        <v>654.80000000000007</v>
      </c>
      <c r="F321" s="278">
        <v>625.6</v>
      </c>
      <c r="G321" s="278">
        <v>608.80000000000007</v>
      </c>
      <c r="H321" s="278">
        <v>700.80000000000007</v>
      </c>
      <c r="I321" s="278">
        <v>717.6</v>
      </c>
      <c r="J321" s="278">
        <v>746.80000000000007</v>
      </c>
      <c r="K321" s="276">
        <v>688.4</v>
      </c>
      <c r="L321" s="276">
        <v>642.4</v>
      </c>
      <c r="M321" s="276">
        <v>29.50685</v>
      </c>
    </row>
    <row r="322" spans="1:13">
      <c r="A322" s="267">
        <v>314</v>
      </c>
      <c r="B322" s="276" t="s">
        <v>145</v>
      </c>
      <c r="C322" s="277">
        <v>1056.3499999999999</v>
      </c>
      <c r="D322" s="278">
        <v>1052.45</v>
      </c>
      <c r="E322" s="278">
        <v>1040.9000000000001</v>
      </c>
      <c r="F322" s="278">
        <v>1025.45</v>
      </c>
      <c r="G322" s="278">
        <v>1013.9000000000001</v>
      </c>
      <c r="H322" s="278">
        <v>1067.9000000000001</v>
      </c>
      <c r="I322" s="278">
        <v>1079.4499999999998</v>
      </c>
      <c r="J322" s="278">
        <v>1094.9000000000001</v>
      </c>
      <c r="K322" s="276">
        <v>1064</v>
      </c>
      <c r="L322" s="276">
        <v>1037</v>
      </c>
      <c r="M322" s="276">
        <v>7.1410200000000001</v>
      </c>
    </row>
    <row r="323" spans="1:13">
      <c r="A323" s="267">
        <v>315</v>
      </c>
      <c r="B323" s="276" t="s">
        <v>465</v>
      </c>
      <c r="C323" s="277">
        <v>206.1</v>
      </c>
      <c r="D323" s="278">
        <v>202.70000000000002</v>
      </c>
      <c r="E323" s="278">
        <v>198.40000000000003</v>
      </c>
      <c r="F323" s="278">
        <v>190.70000000000002</v>
      </c>
      <c r="G323" s="278">
        <v>186.40000000000003</v>
      </c>
      <c r="H323" s="278">
        <v>210.40000000000003</v>
      </c>
      <c r="I323" s="278">
        <v>214.70000000000005</v>
      </c>
      <c r="J323" s="278">
        <v>222.40000000000003</v>
      </c>
      <c r="K323" s="276">
        <v>207</v>
      </c>
      <c r="L323" s="276">
        <v>195</v>
      </c>
      <c r="M323" s="276">
        <v>0.73877000000000004</v>
      </c>
    </row>
    <row r="324" spans="1:13">
      <c r="A324" s="267">
        <v>316</v>
      </c>
      <c r="B324" s="276" t="s">
        <v>1975</v>
      </c>
      <c r="C324" s="277">
        <v>197.25</v>
      </c>
      <c r="D324" s="278">
        <v>194.98333333333335</v>
      </c>
      <c r="E324" s="278">
        <v>191.26666666666671</v>
      </c>
      <c r="F324" s="278">
        <v>185.28333333333336</v>
      </c>
      <c r="G324" s="278">
        <v>181.56666666666672</v>
      </c>
      <c r="H324" s="278">
        <v>200.9666666666667</v>
      </c>
      <c r="I324" s="278">
        <v>204.68333333333334</v>
      </c>
      <c r="J324" s="278">
        <v>210.66666666666669</v>
      </c>
      <c r="K324" s="276">
        <v>198.7</v>
      </c>
      <c r="L324" s="276">
        <v>189</v>
      </c>
      <c r="M324" s="276">
        <v>2.3890199999999999</v>
      </c>
    </row>
    <row r="325" spans="1:13">
      <c r="A325" s="267">
        <v>317</v>
      </c>
      <c r="B325" s="276" t="s">
        <v>469</v>
      </c>
      <c r="C325" s="277">
        <v>85.35</v>
      </c>
      <c r="D325" s="278">
        <v>84.766666666666666</v>
      </c>
      <c r="E325" s="278">
        <v>83.533333333333331</v>
      </c>
      <c r="F325" s="278">
        <v>81.716666666666669</v>
      </c>
      <c r="G325" s="278">
        <v>80.483333333333334</v>
      </c>
      <c r="H325" s="278">
        <v>86.583333333333329</v>
      </c>
      <c r="I325" s="278">
        <v>87.816666666666649</v>
      </c>
      <c r="J325" s="278">
        <v>89.633333333333326</v>
      </c>
      <c r="K325" s="276">
        <v>86</v>
      </c>
      <c r="L325" s="276">
        <v>82.95</v>
      </c>
      <c r="M325" s="276">
        <v>9.3241399999999999</v>
      </c>
    </row>
    <row r="326" spans="1:13">
      <c r="A326" s="267">
        <v>318</v>
      </c>
      <c r="B326" s="276" t="s">
        <v>470</v>
      </c>
      <c r="C326" s="277">
        <v>400.65</v>
      </c>
      <c r="D326" s="278">
        <v>396.75</v>
      </c>
      <c r="E326" s="278">
        <v>391</v>
      </c>
      <c r="F326" s="278">
        <v>381.35</v>
      </c>
      <c r="G326" s="278">
        <v>375.6</v>
      </c>
      <c r="H326" s="278">
        <v>406.4</v>
      </c>
      <c r="I326" s="278">
        <v>412.15</v>
      </c>
      <c r="J326" s="278">
        <v>421.79999999999995</v>
      </c>
      <c r="K326" s="276">
        <v>402.5</v>
      </c>
      <c r="L326" s="276">
        <v>387.1</v>
      </c>
      <c r="M326" s="276">
        <v>1.79142</v>
      </c>
    </row>
    <row r="327" spans="1:13">
      <c r="A327" s="267">
        <v>319</v>
      </c>
      <c r="B327" s="276" t="s">
        <v>146</v>
      </c>
      <c r="C327" s="277">
        <v>1596.1</v>
      </c>
      <c r="D327" s="278">
        <v>1578.9833333333333</v>
      </c>
      <c r="E327" s="278">
        <v>1548.4666666666667</v>
      </c>
      <c r="F327" s="278">
        <v>1500.8333333333333</v>
      </c>
      <c r="G327" s="278">
        <v>1470.3166666666666</v>
      </c>
      <c r="H327" s="278">
        <v>1626.6166666666668</v>
      </c>
      <c r="I327" s="278">
        <v>1657.1333333333337</v>
      </c>
      <c r="J327" s="278">
        <v>1704.7666666666669</v>
      </c>
      <c r="K327" s="276">
        <v>1609.5</v>
      </c>
      <c r="L327" s="276">
        <v>1531.35</v>
      </c>
      <c r="M327" s="276">
        <v>33.236249999999998</v>
      </c>
    </row>
    <row r="328" spans="1:13">
      <c r="A328" s="267">
        <v>320</v>
      </c>
      <c r="B328" s="276" t="s">
        <v>459</v>
      </c>
      <c r="C328" s="277">
        <v>23.35</v>
      </c>
      <c r="D328" s="278">
        <v>22.966666666666669</v>
      </c>
      <c r="E328" s="278">
        <v>22.283333333333339</v>
      </c>
      <c r="F328" s="278">
        <v>21.216666666666669</v>
      </c>
      <c r="G328" s="278">
        <v>20.533333333333339</v>
      </c>
      <c r="H328" s="278">
        <v>24.033333333333339</v>
      </c>
      <c r="I328" s="278">
        <v>24.716666666666669</v>
      </c>
      <c r="J328" s="278">
        <v>25.783333333333339</v>
      </c>
      <c r="K328" s="276">
        <v>23.65</v>
      </c>
      <c r="L328" s="276">
        <v>21.9</v>
      </c>
      <c r="M328" s="276">
        <v>29.18796</v>
      </c>
    </row>
    <row r="329" spans="1:13">
      <c r="A329" s="267">
        <v>321</v>
      </c>
      <c r="B329" s="276" t="s">
        <v>460</v>
      </c>
      <c r="C329" s="277">
        <v>134.85</v>
      </c>
      <c r="D329" s="278">
        <v>135.95000000000002</v>
      </c>
      <c r="E329" s="278">
        <v>133.05000000000004</v>
      </c>
      <c r="F329" s="278">
        <v>131.25000000000003</v>
      </c>
      <c r="G329" s="278">
        <v>128.35000000000005</v>
      </c>
      <c r="H329" s="278">
        <v>137.75000000000003</v>
      </c>
      <c r="I329" s="278">
        <v>140.65</v>
      </c>
      <c r="J329" s="278">
        <v>142.45000000000002</v>
      </c>
      <c r="K329" s="276">
        <v>138.85</v>
      </c>
      <c r="L329" s="276">
        <v>134.15</v>
      </c>
      <c r="M329" s="276">
        <v>3.59348</v>
      </c>
    </row>
    <row r="330" spans="1:13">
      <c r="A330" s="267">
        <v>322</v>
      </c>
      <c r="B330" s="276" t="s">
        <v>147</v>
      </c>
      <c r="C330" s="277">
        <v>151.44999999999999</v>
      </c>
      <c r="D330" s="278">
        <v>150.15</v>
      </c>
      <c r="E330" s="278">
        <v>147.9</v>
      </c>
      <c r="F330" s="278">
        <v>144.35</v>
      </c>
      <c r="G330" s="278">
        <v>142.1</v>
      </c>
      <c r="H330" s="278">
        <v>153.70000000000002</v>
      </c>
      <c r="I330" s="278">
        <v>155.95000000000002</v>
      </c>
      <c r="J330" s="278">
        <v>159.50000000000003</v>
      </c>
      <c r="K330" s="276">
        <v>152.4</v>
      </c>
      <c r="L330" s="276">
        <v>146.6</v>
      </c>
      <c r="M330" s="276">
        <v>104.79754</v>
      </c>
    </row>
    <row r="331" spans="1:13">
      <c r="A331" s="267">
        <v>323</v>
      </c>
      <c r="B331" s="276" t="s">
        <v>471</v>
      </c>
      <c r="C331" s="277">
        <v>612.4</v>
      </c>
      <c r="D331" s="278">
        <v>609.4666666666667</v>
      </c>
      <c r="E331" s="278">
        <v>602.93333333333339</v>
      </c>
      <c r="F331" s="278">
        <v>593.4666666666667</v>
      </c>
      <c r="G331" s="278">
        <v>586.93333333333339</v>
      </c>
      <c r="H331" s="278">
        <v>618.93333333333339</v>
      </c>
      <c r="I331" s="278">
        <v>625.4666666666667</v>
      </c>
      <c r="J331" s="278">
        <v>634.93333333333339</v>
      </c>
      <c r="K331" s="276">
        <v>616</v>
      </c>
      <c r="L331" s="276">
        <v>600</v>
      </c>
      <c r="M331" s="276">
        <v>0.59685999999999995</v>
      </c>
    </row>
    <row r="332" spans="1:13">
      <c r="A332" s="267">
        <v>324</v>
      </c>
      <c r="B332" s="276" t="s">
        <v>268</v>
      </c>
      <c r="C332" s="277">
        <v>1575.65</v>
      </c>
      <c r="D332" s="278">
        <v>1545.6666666666667</v>
      </c>
      <c r="E332" s="278">
        <v>1462.1333333333334</v>
      </c>
      <c r="F332" s="278">
        <v>1348.6166666666668</v>
      </c>
      <c r="G332" s="278">
        <v>1265.0833333333335</v>
      </c>
      <c r="H332" s="278">
        <v>1659.1833333333334</v>
      </c>
      <c r="I332" s="278">
        <v>1742.7166666666667</v>
      </c>
      <c r="J332" s="278">
        <v>1856.2333333333333</v>
      </c>
      <c r="K332" s="276">
        <v>1629.2</v>
      </c>
      <c r="L332" s="276">
        <v>1432.15</v>
      </c>
      <c r="M332" s="276">
        <v>22.122129999999999</v>
      </c>
    </row>
    <row r="333" spans="1:13">
      <c r="A333" s="267">
        <v>325</v>
      </c>
      <c r="B333" s="276" t="s">
        <v>148</v>
      </c>
      <c r="C333" s="277">
        <v>75854.850000000006</v>
      </c>
      <c r="D333" s="278">
        <v>76037.083333333328</v>
      </c>
      <c r="E333" s="278">
        <v>75224.166666666657</v>
      </c>
      <c r="F333" s="278">
        <v>74593.483333333323</v>
      </c>
      <c r="G333" s="278">
        <v>73780.566666666651</v>
      </c>
      <c r="H333" s="278">
        <v>76667.766666666663</v>
      </c>
      <c r="I333" s="278">
        <v>77480.68333333332</v>
      </c>
      <c r="J333" s="278">
        <v>78111.366666666669</v>
      </c>
      <c r="K333" s="276">
        <v>76850</v>
      </c>
      <c r="L333" s="276">
        <v>75406.399999999994</v>
      </c>
      <c r="M333" s="276">
        <v>0.15368000000000001</v>
      </c>
    </row>
    <row r="334" spans="1:13">
      <c r="A334" s="267">
        <v>326</v>
      </c>
      <c r="B334" s="276" t="s">
        <v>267</v>
      </c>
      <c r="C334" s="277">
        <v>33.9</v>
      </c>
      <c r="D334" s="278">
        <v>33.716666666666669</v>
      </c>
      <c r="E334" s="278">
        <v>33.333333333333336</v>
      </c>
      <c r="F334" s="278">
        <v>32.766666666666666</v>
      </c>
      <c r="G334" s="278">
        <v>32.383333333333333</v>
      </c>
      <c r="H334" s="278">
        <v>34.283333333333339</v>
      </c>
      <c r="I334" s="278">
        <v>34.666666666666664</v>
      </c>
      <c r="J334" s="278">
        <v>35.233333333333341</v>
      </c>
      <c r="K334" s="276">
        <v>34.1</v>
      </c>
      <c r="L334" s="276">
        <v>33.15</v>
      </c>
      <c r="M334" s="276">
        <v>8.4268800000000006</v>
      </c>
    </row>
    <row r="335" spans="1:13">
      <c r="A335" s="267">
        <v>327</v>
      </c>
      <c r="B335" s="276" t="s">
        <v>149</v>
      </c>
      <c r="C335" s="277">
        <v>1191.4000000000001</v>
      </c>
      <c r="D335" s="278">
        <v>1193.8333333333335</v>
      </c>
      <c r="E335" s="278">
        <v>1175.2166666666669</v>
      </c>
      <c r="F335" s="278">
        <v>1159.0333333333335</v>
      </c>
      <c r="G335" s="278">
        <v>1140.416666666667</v>
      </c>
      <c r="H335" s="278">
        <v>1210.0166666666669</v>
      </c>
      <c r="I335" s="278">
        <v>1228.6333333333337</v>
      </c>
      <c r="J335" s="278">
        <v>1244.8166666666668</v>
      </c>
      <c r="K335" s="276">
        <v>1212.45</v>
      </c>
      <c r="L335" s="276">
        <v>1177.6500000000001</v>
      </c>
      <c r="M335" s="276">
        <v>14.81813</v>
      </c>
    </row>
    <row r="336" spans="1:13">
      <c r="A336" s="267">
        <v>328</v>
      </c>
      <c r="B336" s="276" t="s">
        <v>3161</v>
      </c>
      <c r="C336" s="277">
        <v>303.2</v>
      </c>
      <c r="D336" s="278">
        <v>300.68333333333334</v>
      </c>
      <c r="E336" s="278">
        <v>296.9666666666667</v>
      </c>
      <c r="F336" s="278">
        <v>290.73333333333335</v>
      </c>
      <c r="G336" s="278">
        <v>287.01666666666671</v>
      </c>
      <c r="H336" s="278">
        <v>306.91666666666669</v>
      </c>
      <c r="I336" s="278">
        <v>310.63333333333327</v>
      </c>
      <c r="J336" s="278">
        <v>316.86666666666667</v>
      </c>
      <c r="K336" s="276">
        <v>304.39999999999998</v>
      </c>
      <c r="L336" s="276">
        <v>294.45</v>
      </c>
      <c r="M336" s="276">
        <v>7.5138999999999996</v>
      </c>
    </row>
    <row r="337" spans="1:13">
      <c r="A337" s="267">
        <v>329</v>
      </c>
      <c r="B337" s="276" t="s">
        <v>269</v>
      </c>
      <c r="C337" s="277">
        <v>920</v>
      </c>
      <c r="D337" s="278">
        <v>916.9</v>
      </c>
      <c r="E337" s="278">
        <v>910.09999999999991</v>
      </c>
      <c r="F337" s="278">
        <v>900.19999999999993</v>
      </c>
      <c r="G337" s="278">
        <v>893.39999999999986</v>
      </c>
      <c r="H337" s="278">
        <v>926.8</v>
      </c>
      <c r="I337" s="278">
        <v>933.59999999999991</v>
      </c>
      <c r="J337" s="278">
        <v>943.5</v>
      </c>
      <c r="K337" s="276">
        <v>923.7</v>
      </c>
      <c r="L337" s="276">
        <v>907</v>
      </c>
      <c r="M337" s="276">
        <v>2.56088</v>
      </c>
    </row>
    <row r="338" spans="1:13">
      <c r="A338" s="267">
        <v>330</v>
      </c>
      <c r="B338" s="276" t="s">
        <v>150</v>
      </c>
      <c r="C338" s="277">
        <v>41.05</v>
      </c>
      <c r="D338" s="278">
        <v>40.6</v>
      </c>
      <c r="E338" s="278">
        <v>39.85</v>
      </c>
      <c r="F338" s="278">
        <v>38.65</v>
      </c>
      <c r="G338" s="278">
        <v>37.9</v>
      </c>
      <c r="H338" s="278">
        <v>41.800000000000004</v>
      </c>
      <c r="I338" s="278">
        <v>42.550000000000004</v>
      </c>
      <c r="J338" s="278">
        <v>43.750000000000007</v>
      </c>
      <c r="K338" s="276">
        <v>41.35</v>
      </c>
      <c r="L338" s="276">
        <v>39.4</v>
      </c>
      <c r="M338" s="276">
        <v>152.74144000000001</v>
      </c>
    </row>
    <row r="339" spans="1:13">
      <c r="A339" s="267">
        <v>331</v>
      </c>
      <c r="B339" s="276" t="s">
        <v>261</v>
      </c>
      <c r="C339" s="277">
        <v>4665.6000000000004</v>
      </c>
      <c r="D339" s="278">
        <v>4641.9000000000005</v>
      </c>
      <c r="E339" s="278">
        <v>4604.8000000000011</v>
      </c>
      <c r="F339" s="278">
        <v>4544.0000000000009</v>
      </c>
      <c r="G339" s="278">
        <v>4506.9000000000015</v>
      </c>
      <c r="H339" s="278">
        <v>4702.7000000000007</v>
      </c>
      <c r="I339" s="278">
        <v>4739.8000000000011</v>
      </c>
      <c r="J339" s="278">
        <v>4800.6000000000004</v>
      </c>
      <c r="K339" s="276">
        <v>4679</v>
      </c>
      <c r="L339" s="276">
        <v>4581.1000000000004</v>
      </c>
      <c r="M339" s="276">
        <v>3.3448199999999999</v>
      </c>
    </row>
    <row r="340" spans="1:13">
      <c r="A340" s="267">
        <v>332</v>
      </c>
      <c r="B340" s="276" t="s">
        <v>478</v>
      </c>
      <c r="C340" s="277">
        <v>2528.9</v>
      </c>
      <c r="D340" s="278">
        <v>2544.2166666666667</v>
      </c>
      <c r="E340" s="278">
        <v>2498.4833333333336</v>
      </c>
      <c r="F340" s="278">
        <v>2468.0666666666671</v>
      </c>
      <c r="G340" s="278">
        <v>2422.3333333333339</v>
      </c>
      <c r="H340" s="278">
        <v>2574.6333333333332</v>
      </c>
      <c r="I340" s="278">
        <v>2620.3666666666659</v>
      </c>
      <c r="J340" s="278">
        <v>2650.7833333333328</v>
      </c>
      <c r="K340" s="276">
        <v>2589.9499999999998</v>
      </c>
      <c r="L340" s="276">
        <v>2513.8000000000002</v>
      </c>
      <c r="M340" s="276">
        <v>0.67618</v>
      </c>
    </row>
    <row r="341" spans="1:13">
      <c r="A341" s="267">
        <v>333</v>
      </c>
      <c r="B341" s="276" t="s">
        <v>151</v>
      </c>
      <c r="C341" s="277">
        <v>29.95</v>
      </c>
      <c r="D341" s="278">
        <v>29.383333333333336</v>
      </c>
      <c r="E341" s="278">
        <v>28.666666666666671</v>
      </c>
      <c r="F341" s="278">
        <v>27.383333333333336</v>
      </c>
      <c r="G341" s="278">
        <v>26.666666666666671</v>
      </c>
      <c r="H341" s="278">
        <v>30.666666666666671</v>
      </c>
      <c r="I341" s="278">
        <v>31.383333333333333</v>
      </c>
      <c r="J341" s="278">
        <v>32.666666666666671</v>
      </c>
      <c r="K341" s="276">
        <v>30.1</v>
      </c>
      <c r="L341" s="276">
        <v>28.1</v>
      </c>
      <c r="M341" s="276">
        <v>152.68756999999999</v>
      </c>
    </row>
    <row r="342" spans="1:13">
      <c r="A342" s="267">
        <v>334</v>
      </c>
      <c r="B342" s="276" t="s">
        <v>477</v>
      </c>
      <c r="C342" s="277">
        <v>55.35</v>
      </c>
      <c r="D342" s="278">
        <v>54.683333333333337</v>
      </c>
      <c r="E342" s="278">
        <v>53.866666666666674</v>
      </c>
      <c r="F342" s="278">
        <v>52.38333333333334</v>
      </c>
      <c r="G342" s="278">
        <v>51.566666666666677</v>
      </c>
      <c r="H342" s="278">
        <v>56.166666666666671</v>
      </c>
      <c r="I342" s="278">
        <v>56.983333333333334</v>
      </c>
      <c r="J342" s="278">
        <v>58.466666666666669</v>
      </c>
      <c r="K342" s="276">
        <v>55.5</v>
      </c>
      <c r="L342" s="276">
        <v>53.2</v>
      </c>
      <c r="M342" s="276">
        <v>8.4345499999999998</v>
      </c>
    </row>
    <row r="343" spans="1:13">
      <c r="A343" s="267">
        <v>335</v>
      </c>
      <c r="B343" s="276" t="s">
        <v>152</v>
      </c>
      <c r="C343" s="277">
        <v>56.7</v>
      </c>
      <c r="D343" s="278">
        <v>55.20000000000001</v>
      </c>
      <c r="E343" s="278">
        <v>53.200000000000017</v>
      </c>
      <c r="F343" s="278">
        <v>49.70000000000001</v>
      </c>
      <c r="G343" s="278">
        <v>47.700000000000017</v>
      </c>
      <c r="H343" s="278">
        <v>58.700000000000017</v>
      </c>
      <c r="I343" s="278">
        <v>60.7</v>
      </c>
      <c r="J343" s="278">
        <v>64.200000000000017</v>
      </c>
      <c r="K343" s="276">
        <v>57.2</v>
      </c>
      <c r="L343" s="276">
        <v>51.7</v>
      </c>
      <c r="M343" s="276">
        <v>178.52132</v>
      </c>
    </row>
    <row r="344" spans="1:13">
      <c r="A344" s="267">
        <v>336</v>
      </c>
      <c r="B344" s="276" t="s">
        <v>473</v>
      </c>
      <c r="C344" s="277">
        <v>523.95000000000005</v>
      </c>
      <c r="D344" s="278">
        <v>520.78333333333342</v>
      </c>
      <c r="E344" s="278">
        <v>512.36666666666679</v>
      </c>
      <c r="F344" s="278">
        <v>500.78333333333336</v>
      </c>
      <c r="G344" s="278">
        <v>492.36666666666673</v>
      </c>
      <c r="H344" s="278">
        <v>532.36666666666679</v>
      </c>
      <c r="I344" s="278">
        <v>540.78333333333353</v>
      </c>
      <c r="J344" s="278">
        <v>552.3666666666669</v>
      </c>
      <c r="K344" s="276">
        <v>529.20000000000005</v>
      </c>
      <c r="L344" s="276">
        <v>509.2</v>
      </c>
      <c r="M344" s="276">
        <v>0.62453999999999998</v>
      </c>
    </row>
    <row r="345" spans="1:13">
      <c r="A345" s="267">
        <v>337</v>
      </c>
      <c r="B345" s="276" t="s">
        <v>153</v>
      </c>
      <c r="C345" s="277">
        <v>18732.7</v>
      </c>
      <c r="D345" s="278">
        <v>18686.55</v>
      </c>
      <c r="E345" s="278">
        <v>18561.099999999999</v>
      </c>
      <c r="F345" s="278">
        <v>18389.5</v>
      </c>
      <c r="G345" s="278">
        <v>18264.05</v>
      </c>
      <c r="H345" s="278">
        <v>18858.149999999998</v>
      </c>
      <c r="I345" s="278">
        <v>18983.600000000002</v>
      </c>
      <c r="J345" s="278">
        <v>19155.199999999997</v>
      </c>
      <c r="K345" s="276">
        <v>18812</v>
      </c>
      <c r="L345" s="276">
        <v>18514.95</v>
      </c>
      <c r="M345" s="276">
        <v>1.0284500000000001</v>
      </c>
    </row>
    <row r="346" spans="1:13">
      <c r="A346" s="267">
        <v>338</v>
      </c>
      <c r="B346" s="276" t="s">
        <v>476</v>
      </c>
      <c r="C346" s="277">
        <v>37</v>
      </c>
      <c r="D346" s="278">
        <v>36.416666666666664</v>
      </c>
      <c r="E346" s="278">
        <v>35.383333333333326</v>
      </c>
      <c r="F346" s="278">
        <v>33.766666666666659</v>
      </c>
      <c r="G346" s="278">
        <v>32.73333333333332</v>
      </c>
      <c r="H346" s="278">
        <v>38.033333333333331</v>
      </c>
      <c r="I346" s="278">
        <v>39.066666666666677</v>
      </c>
      <c r="J346" s="278">
        <v>40.683333333333337</v>
      </c>
      <c r="K346" s="276">
        <v>37.450000000000003</v>
      </c>
      <c r="L346" s="276">
        <v>34.799999999999997</v>
      </c>
      <c r="M346" s="276">
        <v>8.2255599999999998</v>
      </c>
    </row>
    <row r="347" spans="1:13">
      <c r="A347" s="267">
        <v>339</v>
      </c>
      <c r="B347" s="276" t="s">
        <v>475</v>
      </c>
      <c r="C347" s="277">
        <v>427.05</v>
      </c>
      <c r="D347" s="278">
        <v>423.13333333333338</v>
      </c>
      <c r="E347" s="278">
        <v>416.36666666666679</v>
      </c>
      <c r="F347" s="278">
        <v>405.68333333333339</v>
      </c>
      <c r="G347" s="278">
        <v>398.9166666666668</v>
      </c>
      <c r="H347" s="278">
        <v>433.81666666666678</v>
      </c>
      <c r="I347" s="278">
        <v>440.58333333333331</v>
      </c>
      <c r="J347" s="278">
        <v>451.26666666666677</v>
      </c>
      <c r="K347" s="276">
        <v>429.9</v>
      </c>
      <c r="L347" s="276">
        <v>412.45</v>
      </c>
      <c r="M347" s="276">
        <v>1.0037799999999999</v>
      </c>
    </row>
    <row r="348" spans="1:13">
      <c r="A348" s="267">
        <v>340</v>
      </c>
      <c r="B348" s="276" t="s">
        <v>270</v>
      </c>
      <c r="C348" s="277">
        <v>22.65</v>
      </c>
      <c r="D348" s="278">
        <v>22.366666666666664</v>
      </c>
      <c r="E348" s="278">
        <v>22.033333333333328</v>
      </c>
      <c r="F348" s="278">
        <v>21.416666666666664</v>
      </c>
      <c r="G348" s="278">
        <v>21.083333333333329</v>
      </c>
      <c r="H348" s="278">
        <v>22.983333333333327</v>
      </c>
      <c r="I348" s="278">
        <v>23.316666666666663</v>
      </c>
      <c r="J348" s="278">
        <v>23.933333333333326</v>
      </c>
      <c r="K348" s="276">
        <v>22.7</v>
      </c>
      <c r="L348" s="276">
        <v>21.75</v>
      </c>
      <c r="M348" s="276">
        <v>47.411720000000003</v>
      </c>
    </row>
    <row r="349" spans="1:13">
      <c r="A349" s="267">
        <v>341</v>
      </c>
      <c r="B349" s="276" t="s">
        <v>283</v>
      </c>
      <c r="C349" s="277">
        <v>126.4</v>
      </c>
      <c r="D349" s="278">
        <v>124.60000000000001</v>
      </c>
      <c r="E349" s="278">
        <v>121.80000000000001</v>
      </c>
      <c r="F349" s="278">
        <v>117.2</v>
      </c>
      <c r="G349" s="278">
        <v>114.4</v>
      </c>
      <c r="H349" s="278">
        <v>129.20000000000002</v>
      </c>
      <c r="I349" s="278">
        <v>132</v>
      </c>
      <c r="J349" s="278">
        <v>136.60000000000002</v>
      </c>
      <c r="K349" s="276">
        <v>127.4</v>
      </c>
      <c r="L349" s="276">
        <v>120</v>
      </c>
      <c r="M349" s="276">
        <v>5.7958400000000001</v>
      </c>
    </row>
    <row r="350" spans="1:13">
      <c r="A350" s="267">
        <v>342</v>
      </c>
      <c r="B350" s="276" t="s">
        <v>479</v>
      </c>
      <c r="C350" s="277">
        <v>1437.25</v>
      </c>
      <c r="D350" s="278">
        <v>1424.1000000000001</v>
      </c>
      <c r="E350" s="278">
        <v>1403.2000000000003</v>
      </c>
      <c r="F350" s="278">
        <v>1369.15</v>
      </c>
      <c r="G350" s="278">
        <v>1348.2500000000002</v>
      </c>
      <c r="H350" s="278">
        <v>1458.1500000000003</v>
      </c>
      <c r="I350" s="278">
        <v>1479.0500000000004</v>
      </c>
      <c r="J350" s="278">
        <v>1513.1000000000004</v>
      </c>
      <c r="K350" s="276">
        <v>1445</v>
      </c>
      <c r="L350" s="276">
        <v>1390.05</v>
      </c>
      <c r="M350" s="276">
        <v>9.3140000000000001E-2</v>
      </c>
    </row>
    <row r="351" spans="1:13">
      <c r="A351" s="267">
        <v>343</v>
      </c>
      <c r="B351" s="276" t="s">
        <v>474</v>
      </c>
      <c r="C351" s="277">
        <v>54.2</v>
      </c>
      <c r="D351" s="278">
        <v>54.300000000000004</v>
      </c>
      <c r="E351" s="278">
        <v>53.400000000000006</v>
      </c>
      <c r="F351" s="278">
        <v>52.6</v>
      </c>
      <c r="G351" s="278">
        <v>51.7</v>
      </c>
      <c r="H351" s="278">
        <v>55.100000000000009</v>
      </c>
      <c r="I351" s="278">
        <v>56</v>
      </c>
      <c r="J351" s="278">
        <v>56.800000000000011</v>
      </c>
      <c r="K351" s="276">
        <v>55.2</v>
      </c>
      <c r="L351" s="276">
        <v>53.5</v>
      </c>
      <c r="M351" s="276">
        <v>12.62959</v>
      </c>
    </row>
    <row r="352" spans="1:13">
      <c r="A352" s="267">
        <v>344</v>
      </c>
      <c r="B352" s="276" t="s">
        <v>155</v>
      </c>
      <c r="C352" s="277">
        <v>111.65</v>
      </c>
      <c r="D352" s="278">
        <v>110.96666666666665</v>
      </c>
      <c r="E352" s="278">
        <v>109.43333333333331</v>
      </c>
      <c r="F352" s="278">
        <v>107.21666666666665</v>
      </c>
      <c r="G352" s="278">
        <v>105.68333333333331</v>
      </c>
      <c r="H352" s="278">
        <v>113.18333333333331</v>
      </c>
      <c r="I352" s="278">
        <v>114.71666666666664</v>
      </c>
      <c r="J352" s="278">
        <v>116.93333333333331</v>
      </c>
      <c r="K352" s="276">
        <v>112.5</v>
      </c>
      <c r="L352" s="276">
        <v>108.75</v>
      </c>
      <c r="M352" s="276">
        <v>108.90107</v>
      </c>
    </row>
    <row r="353" spans="1:13">
      <c r="A353" s="267">
        <v>345</v>
      </c>
      <c r="B353" s="276" t="s">
        <v>156</v>
      </c>
      <c r="C353" s="277">
        <v>98.55</v>
      </c>
      <c r="D353" s="278">
        <v>98.583333333333329</v>
      </c>
      <c r="E353" s="278">
        <v>97.766666666666652</v>
      </c>
      <c r="F353" s="278">
        <v>96.98333333333332</v>
      </c>
      <c r="G353" s="278">
        <v>96.166666666666643</v>
      </c>
      <c r="H353" s="278">
        <v>99.36666666666666</v>
      </c>
      <c r="I353" s="278">
        <v>100.18333333333335</v>
      </c>
      <c r="J353" s="278">
        <v>100.96666666666667</v>
      </c>
      <c r="K353" s="276">
        <v>99.4</v>
      </c>
      <c r="L353" s="276">
        <v>97.8</v>
      </c>
      <c r="M353" s="276">
        <v>176.02151000000001</v>
      </c>
    </row>
    <row r="354" spans="1:13">
      <c r="A354" s="267">
        <v>346</v>
      </c>
      <c r="B354" s="276" t="s">
        <v>271</v>
      </c>
      <c r="C354" s="277">
        <v>553.9</v>
      </c>
      <c r="D354" s="278">
        <v>550.35</v>
      </c>
      <c r="E354" s="278">
        <v>536.55000000000007</v>
      </c>
      <c r="F354" s="278">
        <v>519.20000000000005</v>
      </c>
      <c r="G354" s="278">
        <v>505.40000000000009</v>
      </c>
      <c r="H354" s="278">
        <v>567.70000000000005</v>
      </c>
      <c r="I354" s="278">
        <v>581.5</v>
      </c>
      <c r="J354" s="278">
        <v>598.85</v>
      </c>
      <c r="K354" s="276">
        <v>564.15</v>
      </c>
      <c r="L354" s="276">
        <v>533</v>
      </c>
      <c r="M354" s="276">
        <v>7.7691299999999996</v>
      </c>
    </row>
    <row r="355" spans="1:13">
      <c r="A355" s="267">
        <v>347</v>
      </c>
      <c r="B355" s="276" t="s">
        <v>272</v>
      </c>
      <c r="C355" s="277">
        <v>3144.1</v>
      </c>
      <c r="D355" s="278">
        <v>3133.4666666666667</v>
      </c>
      <c r="E355" s="278">
        <v>3109.0833333333335</v>
      </c>
      <c r="F355" s="278">
        <v>3074.0666666666666</v>
      </c>
      <c r="G355" s="278">
        <v>3049.6833333333334</v>
      </c>
      <c r="H355" s="278">
        <v>3168.4833333333336</v>
      </c>
      <c r="I355" s="278">
        <v>3192.8666666666668</v>
      </c>
      <c r="J355" s="278">
        <v>3227.8833333333337</v>
      </c>
      <c r="K355" s="276">
        <v>3157.85</v>
      </c>
      <c r="L355" s="276">
        <v>3098.45</v>
      </c>
      <c r="M355" s="276">
        <v>0.65529999999999999</v>
      </c>
    </row>
    <row r="356" spans="1:13">
      <c r="A356" s="267">
        <v>348</v>
      </c>
      <c r="B356" s="276" t="s">
        <v>157</v>
      </c>
      <c r="C356" s="277">
        <v>104.95</v>
      </c>
      <c r="D356" s="278">
        <v>104.51666666666667</v>
      </c>
      <c r="E356" s="278">
        <v>103.23333333333333</v>
      </c>
      <c r="F356" s="278">
        <v>101.51666666666667</v>
      </c>
      <c r="G356" s="278">
        <v>100.23333333333333</v>
      </c>
      <c r="H356" s="278">
        <v>106.23333333333333</v>
      </c>
      <c r="I356" s="278">
        <v>107.51666666666667</v>
      </c>
      <c r="J356" s="278">
        <v>109.23333333333333</v>
      </c>
      <c r="K356" s="276">
        <v>105.8</v>
      </c>
      <c r="L356" s="276">
        <v>102.8</v>
      </c>
      <c r="M356" s="276">
        <v>9.5660799999999995</v>
      </c>
    </row>
    <row r="357" spans="1:13">
      <c r="A357" s="267">
        <v>349</v>
      </c>
      <c r="B357" s="276" t="s">
        <v>480</v>
      </c>
      <c r="C357" s="277">
        <v>81.95</v>
      </c>
      <c r="D357" s="278">
        <v>80.516666666666666</v>
      </c>
      <c r="E357" s="278">
        <v>78.533333333333331</v>
      </c>
      <c r="F357" s="278">
        <v>75.11666666666666</v>
      </c>
      <c r="G357" s="278">
        <v>73.133333333333326</v>
      </c>
      <c r="H357" s="278">
        <v>83.933333333333337</v>
      </c>
      <c r="I357" s="278">
        <v>85.916666666666657</v>
      </c>
      <c r="J357" s="278">
        <v>89.333333333333343</v>
      </c>
      <c r="K357" s="276">
        <v>82.5</v>
      </c>
      <c r="L357" s="276">
        <v>77.099999999999994</v>
      </c>
      <c r="M357" s="276">
        <v>0.60414000000000001</v>
      </c>
    </row>
    <row r="358" spans="1:13">
      <c r="A358" s="267">
        <v>350</v>
      </c>
      <c r="B358" s="276" t="s">
        <v>158</v>
      </c>
      <c r="C358" s="277">
        <v>90.8</v>
      </c>
      <c r="D358" s="278">
        <v>90.133333333333326</v>
      </c>
      <c r="E358" s="278">
        <v>88.966666666666654</v>
      </c>
      <c r="F358" s="278">
        <v>87.133333333333326</v>
      </c>
      <c r="G358" s="278">
        <v>85.966666666666654</v>
      </c>
      <c r="H358" s="278">
        <v>91.966666666666654</v>
      </c>
      <c r="I358" s="278">
        <v>93.13333333333334</v>
      </c>
      <c r="J358" s="278">
        <v>94.966666666666654</v>
      </c>
      <c r="K358" s="276">
        <v>91.3</v>
      </c>
      <c r="L358" s="276">
        <v>88.3</v>
      </c>
      <c r="M358" s="276">
        <v>292.16106000000002</v>
      </c>
    </row>
    <row r="359" spans="1:13">
      <c r="A359" s="267">
        <v>351</v>
      </c>
      <c r="B359" s="276" t="s">
        <v>481</v>
      </c>
      <c r="C359" s="277">
        <v>83.85</v>
      </c>
      <c r="D359" s="278">
        <v>83.3</v>
      </c>
      <c r="E359" s="278">
        <v>82.25</v>
      </c>
      <c r="F359" s="278">
        <v>80.650000000000006</v>
      </c>
      <c r="G359" s="278">
        <v>79.600000000000009</v>
      </c>
      <c r="H359" s="278">
        <v>84.899999999999991</v>
      </c>
      <c r="I359" s="278">
        <v>85.949999999999974</v>
      </c>
      <c r="J359" s="278">
        <v>87.549999999999983</v>
      </c>
      <c r="K359" s="276">
        <v>84.35</v>
      </c>
      <c r="L359" s="276">
        <v>81.7</v>
      </c>
      <c r="M359" s="276">
        <v>4.1970099999999997</v>
      </c>
    </row>
    <row r="360" spans="1:13">
      <c r="A360" s="267">
        <v>352</v>
      </c>
      <c r="B360" s="276" t="s">
        <v>482</v>
      </c>
      <c r="C360" s="277">
        <v>218.5</v>
      </c>
      <c r="D360" s="278">
        <v>219.08333333333334</v>
      </c>
      <c r="E360" s="278">
        <v>216.66666666666669</v>
      </c>
      <c r="F360" s="278">
        <v>214.83333333333334</v>
      </c>
      <c r="G360" s="278">
        <v>212.41666666666669</v>
      </c>
      <c r="H360" s="278">
        <v>220.91666666666669</v>
      </c>
      <c r="I360" s="278">
        <v>223.33333333333337</v>
      </c>
      <c r="J360" s="278">
        <v>225.16666666666669</v>
      </c>
      <c r="K360" s="276">
        <v>221.5</v>
      </c>
      <c r="L360" s="276">
        <v>217.25</v>
      </c>
      <c r="M360" s="276">
        <v>2.9650599999999998</v>
      </c>
    </row>
    <row r="361" spans="1:13">
      <c r="A361" s="267">
        <v>353</v>
      </c>
      <c r="B361" s="276" t="s">
        <v>483</v>
      </c>
      <c r="C361" s="277">
        <v>224.5</v>
      </c>
      <c r="D361" s="278">
        <v>222.86666666666665</v>
      </c>
      <c r="E361" s="278">
        <v>219.83333333333329</v>
      </c>
      <c r="F361" s="278">
        <v>215.16666666666663</v>
      </c>
      <c r="G361" s="278">
        <v>212.13333333333327</v>
      </c>
      <c r="H361" s="278">
        <v>227.5333333333333</v>
      </c>
      <c r="I361" s="278">
        <v>230.56666666666666</v>
      </c>
      <c r="J361" s="278">
        <v>235.23333333333332</v>
      </c>
      <c r="K361" s="276">
        <v>225.9</v>
      </c>
      <c r="L361" s="276">
        <v>218.2</v>
      </c>
      <c r="M361" s="276">
        <v>0.34572000000000003</v>
      </c>
    </row>
    <row r="362" spans="1:13">
      <c r="A362" s="267">
        <v>354</v>
      </c>
      <c r="B362" s="276" t="s">
        <v>159</v>
      </c>
      <c r="C362" s="277">
        <v>27593.05</v>
      </c>
      <c r="D362" s="278">
        <v>27821.216666666664</v>
      </c>
      <c r="E362" s="278">
        <v>27207.733333333326</v>
      </c>
      <c r="F362" s="278">
        <v>26822.416666666664</v>
      </c>
      <c r="G362" s="278">
        <v>26208.933333333327</v>
      </c>
      <c r="H362" s="278">
        <v>28206.533333333326</v>
      </c>
      <c r="I362" s="278">
        <v>28820.016666666663</v>
      </c>
      <c r="J362" s="278">
        <v>29205.333333333325</v>
      </c>
      <c r="K362" s="276">
        <v>28434.7</v>
      </c>
      <c r="L362" s="276">
        <v>27435.9</v>
      </c>
      <c r="M362" s="276">
        <v>0.81694999999999995</v>
      </c>
    </row>
    <row r="363" spans="1:13">
      <c r="A363" s="267">
        <v>355</v>
      </c>
      <c r="B363" s="276" t="s">
        <v>160</v>
      </c>
      <c r="C363" s="277">
        <v>1424.4</v>
      </c>
      <c r="D363" s="278">
        <v>1399.5833333333333</v>
      </c>
      <c r="E363" s="278">
        <v>1366.2166666666665</v>
      </c>
      <c r="F363" s="278">
        <v>1308.0333333333333</v>
      </c>
      <c r="G363" s="278">
        <v>1274.6666666666665</v>
      </c>
      <c r="H363" s="278">
        <v>1457.7666666666664</v>
      </c>
      <c r="I363" s="278">
        <v>1491.1333333333332</v>
      </c>
      <c r="J363" s="278">
        <v>1549.3166666666664</v>
      </c>
      <c r="K363" s="276">
        <v>1432.95</v>
      </c>
      <c r="L363" s="276">
        <v>1341.4</v>
      </c>
      <c r="M363" s="276">
        <v>33.24559</v>
      </c>
    </row>
    <row r="364" spans="1:13">
      <c r="A364" s="267">
        <v>356</v>
      </c>
      <c r="B364" s="276" t="s">
        <v>488</v>
      </c>
      <c r="C364" s="277">
        <v>1454.45</v>
      </c>
      <c r="D364" s="278">
        <v>1438.7833333333335</v>
      </c>
      <c r="E364" s="278">
        <v>1408.7166666666672</v>
      </c>
      <c r="F364" s="278">
        <v>1362.9833333333336</v>
      </c>
      <c r="G364" s="278">
        <v>1332.9166666666672</v>
      </c>
      <c r="H364" s="278">
        <v>1484.5166666666671</v>
      </c>
      <c r="I364" s="278">
        <v>1514.5833333333333</v>
      </c>
      <c r="J364" s="278">
        <v>1560.3166666666671</v>
      </c>
      <c r="K364" s="276">
        <v>1468.85</v>
      </c>
      <c r="L364" s="276">
        <v>1393.05</v>
      </c>
      <c r="M364" s="276">
        <v>5.4466099999999997</v>
      </c>
    </row>
    <row r="365" spans="1:13">
      <c r="A365" s="267">
        <v>357</v>
      </c>
      <c r="B365" s="276" t="s">
        <v>161</v>
      </c>
      <c r="C365" s="277">
        <v>248.9</v>
      </c>
      <c r="D365" s="278">
        <v>248.04999999999998</v>
      </c>
      <c r="E365" s="278">
        <v>246.09999999999997</v>
      </c>
      <c r="F365" s="278">
        <v>243.29999999999998</v>
      </c>
      <c r="G365" s="278">
        <v>241.34999999999997</v>
      </c>
      <c r="H365" s="278">
        <v>250.84999999999997</v>
      </c>
      <c r="I365" s="278">
        <v>252.79999999999995</v>
      </c>
      <c r="J365" s="278">
        <v>255.59999999999997</v>
      </c>
      <c r="K365" s="276">
        <v>250</v>
      </c>
      <c r="L365" s="276">
        <v>245.25</v>
      </c>
      <c r="M365" s="276">
        <v>21.75957</v>
      </c>
    </row>
    <row r="366" spans="1:13">
      <c r="A366" s="267">
        <v>358</v>
      </c>
      <c r="B366" s="276" t="s">
        <v>162</v>
      </c>
      <c r="C366" s="277">
        <v>113.55</v>
      </c>
      <c r="D366" s="278">
        <v>113.28333333333335</v>
      </c>
      <c r="E366" s="278">
        <v>111.31666666666669</v>
      </c>
      <c r="F366" s="278">
        <v>109.08333333333334</v>
      </c>
      <c r="G366" s="278">
        <v>107.11666666666669</v>
      </c>
      <c r="H366" s="278">
        <v>115.51666666666669</v>
      </c>
      <c r="I366" s="278">
        <v>117.48333333333336</v>
      </c>
      <c r="J366" s="278">
        <v>119.7166666666667</v>
      </c>
      <c r="K366" s="276">
        <v>115.25</v>
      </c>
      <c r="L366" s="276">
        <v>111.05</v>
      </c>
      <c r="M366" s="276">
        <v>64.766180000000006</v>
      </c>
    </row>
    <row r="367" spans="1:13">
      <c r="A367" s="267">
        <v>359</v>
      </c>
      <c r="B367" s="276" t="s">
        <v>275</v>
      </c>
      <c r="C367" s="277">
        <v>5203</v>
      </c>
      <c r="D367" s="278">
        <v>5211</v>
      </c>
      <c r="E367" s="278">
        <v>5172</v>
      </c>
      <c r="F367" s="278">
        <v>5141</v>
      </c>
      <c r="G367" s="278">
        <v>5102</v>
      </c>
      <c r="H367" s="278">
        <v>5242</v>
      </c>
      <c r="I367" s="278">
        <v>5281</v>
      </c>
      <c r="J367" s="278">
        <v>5312</v>
      </c>
      <c r="K367" s="276">
        <v>5250</v>
      </c>
      <c r="L367" s="276">
        <v>5180</v>
      </c>
      <c r="M367" s="276">
        <v>0.88393999999999995</v>
      </c>
    </row>
    <row r="368" spans="1:13">
      <c r="A368" s="267">
        <v>360</v>
      </c>
      <c r="B368" s="276" t="s">
        <v>277</v>
      </c>
      <c r="C368" s="277">
        <v>11033.25</v>
      </c>
      <c r="D368" s="278">
        <v>11037.450000000003</v>
      </c>
      <c r="E368" s="278">
        <v>10955.750000000005</v>
      </c>
      <c r="F368" s="278">
        <v>10878.250000000004</v>
      </c>
      <c r="G368" s="278">
        <v>10796.550000000007</v>
      </c>
      <c r="H368" s="278">
        <v>11114.950000000004</v>
      </c>
      <c r="I368" s="278">
        <v>11196.650000000001</v>
      </c>
      <c r="J368" s="278">
        <v>11274.150000000003</v>
      </c>
      <c r="K368" s="276">
        <v>11119.15</v>
      </c>
      <c r="L368" s="276">
        <v>10959.95</v>
      </c>
      <c r="M368" s="276">
        <v>2.273E-2</v>
      </c>
    </row>
    <row r="369" spans="1:13">
      <c r="A369" s="267">
        <v>361</v>
      </c>
      <c r="B369" s="276" t="s">
        <v>494</v>
      </c>
      <c r="C369" s="277">
        <v>7047.95</v>
      </c>
      <c r="D369" s="278">
        <v>7012.9833333333336</v>
      </c>
      <c r="E369" s="278">
        <v>6800.9666666666672</v>
      </c>
      <c r="F369" s="278">
        <v>6553.9833333333336</v>
      </c>
      <c r="G369" s="278">
        <v>6341.9666666666672</v>
      </c>
      <c r="H369" s="278">
        <v>7259.9666666666672</v>
      </c>
      <c r="I369" s="278">
        <v>7471.9833333333336</v>
      </c>
      <c r="J369" s="278">
        <v>7718.9666666666672</v>
      </c>
      <c r="K369" s="276">
        <v>7225</v>
      </c>
      <c r="L369" s="276">
        <v>6766</v>
      </c>
      <c r="M369" s="276">
        <v>0.13347999999999999</v>
      </c>
    </row>
    <row r="370" spans="1:13">
      <c r="A370" s="267">
        <v>362</v>
      </c>
      <c r="B370" s="276" t="s">
        <v>489</v>
      </c>
      <c r="C370" s="277">
        <v>165.25</v>
      </c>
      <c r="D370" s="278">
        <v>162.1</v>
      </c>
      <c r="E370" s="278">
        <v>155.44999999999999</v>
      </c>
      <c r="F370" s="278">
        <v>145.65</v>
      </c>
      <c r="G370" s="278">
        <v>139</v>
      </c>
      <c r="H370" s="278">
        <v>171.89999999999998</v>
      </c>
      <c r="I370" s="278">
        <v>178.55</v>
      </c>
      <c r="J370" s="278">
        <v>188.34999999999997</v>
      </c>
      <c r="K370" s="276">
        <v>168.75</v>
      </c>
      <c r="L370" s="276">
        <v>152.30000000000001</v>
      </c>
      <c r="M370" s="276">
        <v>31.983239999999999</v>
      </c>
    </row>
    <row r="371" spans="1:13">
      <c r="A371" s="267">
        <v>363</v>
      </c>
      <c r="B371" s="276" t="s">
        <v>490</v>
      </c>
      <c r="C371" s="277">
        <v>735.45</v>
      </c>
      <c r="D371" s="278">
        <v>743.83333333333337</v>
      </c>
      <c r="E371" s="278">
        <v>717.86666666666679</v>
      </c>
      <c r="F371" s="278">
        <v>700.28333333333342</v>
      </c>
      <c r="G371" s="278">
        <v>674.31666666666683</v>
      </c>
      <c r="H371" s="278">
        <v>761.41666666666674</v>
      </c>
      <c r="I371" s="278">
        <v>787.38333333333321</v>
      </c>
      <c r="J371" s="278">
        <v>804.9666666666667</v>
      </c>
      <c r="K371" s="276">
        <v>769.8</v>
      </c>
      <c r="L371" s="276">
        <v>726.25</v>
      </c>
      <c r="M371" s="276">
        <v>0.68318000000000001</v>
      </c>
    </row>
    <row r="372" spans="1:13">
      <c r="A372" s="267">
        <v>364</v>
      </c>
      <c r="B372" s="276" t="s">
        <v>163</v>
      </c>
      <c r="C372" s="277">
        <v>1732.55</v>
      </c>
      <c r="D372" s="278">
        <v>1742.2333333333336</v>
      </c>
      <c r="E372" s="278">
        <v>1706.4666666666672</v>
      </c>
      <c r="F372" s="278">
        <v>1680.3833333333337</v>
      </c>
      <c r="G372" s="278">
        <v>1644.6166666666672</v>
      </c>
      <c r="H372" s="278">
        <v>1768.3166666666671</v>
      </c>
      <c r="I372" s="278">
        <v>1804.0833333333335</v>
      </c>
      <c r="J372" s="278">
        <v>1830.166666666667</v>
      </c>
      <c r="K372" s="276">
        <v>1778</v>
      </c>
      <c r="L372" s="276">
        <v>1716.15</v>
      </c>
      <c r="M372" s="276">
        <v>21.2608</v>
      </c>
    </row>
    <row r="373" spans="1:13">
      <c r="A373" s="267">
        <v>365</v>
      </c>
      <c r="B373" s="276" t="s">
        <v>273</v>
      </c>
      <c r="C373" s="277">
        <v>2218.9</v>
      </c>
      <c r="D373" s="278">
        <v>2224.6</v>
      </c>
      <c r="E373" s="278">
        <v>2204.1999999999998</v>
      </c>
      <c r="F373" s="278">
        <v>2189.5</v>
      </c>
      <c r="G373" s="278">
        <v>2169.1</v>
      </c>
      <c r="H373" s="278">
        <v>2239.2999999999997</v>
      </c>
      <c r="I373" s="278">
        <v>2259.7000000000003</v>
      </c>
      <c r="J373" s="278">
        <v>2274.3999999999996</v>
      </c>
      <c r="K373" s="276">
        <v>2245</v>
      </c>
      <c r="L373" s="276">
        <v>2209.9</v>
      </c>
      <c r="M373" s="276">
        <v>1.62673</v>
      </c>
    </row>
    <row r="374" spans="1:13">
      <c r="A374" s="267">
        <v>366</v>
      </c>
      <c r="B374" s="276" t="s">
        <v>164</v>
      </c>
      <c r="C374" s="277">
        <v>31.8</v>
      </c>
      <c r="D374" s="278">
        <v>32.083333333333336</v>
      </c>
      <c r="E374" s="278">
        <v>31.416666666666671</v>
      </c>
      <c r="F374" s="278">
        <v>31.033333333333335</v>
      </c>
      <c r="G374" s="278">
        <v>30.366666666666671</v>
      </c>
      <c r="H374" s="278">
        <v>32.466666666666669</v>
      </c>
      <c r="I374" s="278">
        <v>33.13333333333334</v>
      </c>
      <c r="J374" s="278">
        <v>33.516666666666673</v>
      </c>
      <c r="K374" s="276">
        <v>32.75</v>
      </c>
      <c r="L374" s="276">
        <v>31.7</v>
      </c>
      <c r="M374" s="276">
        <v>1782.3703700000001</v>
      </c>
    </row>
    <row r="375" spans="1:13">
      <c r="A375" s="267">
        <v>367</v>
      </c>
      <c r="B375" s="276" t="s">
        <v>274</v>
      </c>
      <c r="C375" s="277">
        <v>354.25</v>
      </c>
      <c r="D375" s="278">
        <v>350.18333333333334</v>
      </c>
      <c r="E375" s="278">
        <v>342.36666666666667</v>
      </c>
      <c r="F375" s="278">
        <v>330.48333333333335</v>
      </c>
      <c r="G375" s="278">
        <v>322.66666666666669</v>
      </c>
      <c r="H375" s="278">
        <v>362.06666666666666</v>
      </c>
      <c r="I375" s="278">
        <v>369.88333333333338</v>
      </c>
      <c r="J375" s="278">
        <v>381.76666666666665</v>
      </c>
      <c r="K375" s="276">
        <v>358</v>
      </c>
      <c r="L375" s="276">
        <v>338.3</v>
      </c>
      <c r="M375" s="276">
        <v>1.9553700000000001</v>
      </c>
    </row>
    <row r="376" spans="1:13">
      <c r="A376" s="267">
        <v>368</v>
      </c>
      <c r="B376" s="276" t="s">
        <v>485</v>
      </c>
      <c r="C376" s="277">
        <v>171.65</v>
      </c>
      <c r="D376" s="278">
        <v>170.7166666666667</v>
      </c>
      <c r="E376" s="278">
        <v>167.88333333333338</v>
      </c>
      <c r="F376" s="278">
        <v>164.11666666666667</v>
      </c>
      <c r="G376" s="278">
        <v>161.28333333333336</v>
      </c>
      <c r="H376" s="278">
        <v>174.48333333333341</v>
      </c>
      <c r="I376" s="278">
        <v>177.31666666666672</v>
      </c>
      <c r="J376" s="278">
        <v>181.08333333333343</v>
      </c>
      <c r="K376" s="276">
        <v>173.55</v>
      </c>
      <c r="L376" s="276">
        <v>166.95</v>
      </c>
      <c r="M376" s="276">
        <v>4.9452600000000002</v>
      </c>
    </row>
    <row r="377" spans="1:13">
      <c r="A377" s="267">
        <v>369</v>
      </c>
      <c r="B377" s="276" t="s">
        <v>491</v>
      </c>
      <c r="C377" s="277">
        <v>1036.25</v>
      </c>
      <c r="D377" s="278">
        <v>1026.8999999999999</v>
      </c>
      <c r="E377" s="278">
        <v>1014.3499999999997</v>
      </c>
      <c r="F377" s="278">
        <v>992.44999999999982</v>
      </c>
      <c r="G377" s="278">
        <v>979.89999999999964</v>
      </c>
      <c r="H377" s="278">
        <v>1048.7999999999997</v>
      </c>
      <c r="I377" s="278">
        <v>1061.3499999999999</v>
      </c>
      <c r="J377" s="278">
        <v>1083.2499999999998</v>
      </c>
      <c r="K377" s="276">
        <v>1039.45</v>
      </c>
      <c r="L377" s="276">
        <v>1005</v>
      </c>
      <c r="M377" s="276">
        <v>4.8711000000000002</v>
      </c>
    </row>
    <row r="378" spans="1:13">
      <c r="A378" s="267">
        <v>370</v>
      </c>
      <c r="B378" s="276" t="s">
        <v>2223</v>
      </c>
      <c r="C378" s="277">
        <v>517.35</v>
      </c>
      <c r="D378" s="278">
        <v>515.85</v>
      </c>
      <c r="E378" s="278">
        <v>506.65000000000009</v>
      </c>
      <c r="F378" s="278">
        <v>495.95000000000005</v>
      </c>
      <c r="G378" s="278">
        <v>486.75000000000011</v>
      </c>
      <c r="H378" s="278">
        <v>526.55000000000007</v>
      </c>
      <c r="I378" s="278">
        <v>535.75000000000011</v>
      </c>
      <c r="J378" s="278">
        <v>546.45000000000005</v>
      </c>
      <c r="K378" s="276">
        <v>525.04999999999995</v>
      </c>
      <c r="L378" s="276">
        <v>505.15</v>
      </c>
      <c r="M378" s="276">
        <v>0.53217000000000003</v>
      </c>
    </row>
    <row r="379" spans="1:13">
      <c r="A379" s="267">
        <v>371</v>
      </c>
      <c r="B379" s="276" t="s">
        <v>165</v>
      </c>
      <c r="C379" s="277">
        <v>189.95</v>
      </c>
      <c r="D379" s="278">
        <v>190.21666666666667</v>
      </c>
      <c r="E379" s="278">
        <v>188.73333333333335</v>
      </c>
      <c r="F379" s="278">
        <v>187.51666666666668</v>
      </c>
      <c r="G379" s="278">
        <v>186.03333333333336</v>
      </c>
      <c r="H379" s="278">
        <v>191.43333333333334</v>
      </c>
      <c r="I379" s="278">
        <v>192.91666666666663</v>
      </c>
      <c r="J379" s="278">
        <v>194.13333333333333</v>
      </c>
      <c r="K379" s="276">
        <v>191.7</v>
      </c>
      <c r="L379" s="276">
        <v>189</v>
      </c>
      <c r="M379" s="276">
        <v>55.328040000000001</v>
      </c>
    </row>
    <row r="380" spans="1:13">
      <c r="A380" s="267">
        <v>372</v>
      </c>
      <c r="B380" s="276" t="s">
        <v>492</v>
      </c>
      <c r="C380" s="277">
        <v>105.5</v>
      </c>
      <c r="D380" s="278">
        <v>105.05</v>
      </c>
      <c r="E380" s="278">
        <v>103.35</v>
      </c>
      <c r="F380" s="278">
        <v>101.2</v>
      </c>
      <c r="G380" s="278">
        <v>99.5</v>
      </c>
      <c r="H380" s="278">
        <v>107.19999999999999</v>
      </c>
      <c r="I380" s="278">
        <v>108.9</v>
      </c>
      <c r="J380" s="278">
        <v>111.04999999999998</v>
      </c>
      <c r="K380" s="276">
        <v>106.75</v>
      </c>
      <c r="L380" s="276">
        <v>102.9</v>
      </c>
      <c r="M380" s="276">
        <v>12.612019999999999</v>
      </c>
    </row>
    <row r="381" spans="1:13">
      <c r="A381" s="267">
        <v>373</v>
      </c>
      <c r="B381" s="276" t="s">
        <v>276</v>
      </c>
      <c r="C381" s="277">
        <v>266</v>
      </c>
      <c r="D381" s="278">
        <v>264.84999999999997</v>
      </c>
      <c r="E381" s="278">
        <v>259.14999999999992</v>
      </c>
      <c r="F381" s="278">
        <v>252.29999999999995</v>
      </c>
      <c r="G381" s="278">
        <v>246.59999999999991</v>
      </c>
      <c r="H381" s="278">
        <v>271.69999999999993</v>
      </c>
      <c r="I381" s="278">
        <v>277.39999999999998</v>
      </c>
      <c r="J381" s="278">
        <v>284.24999999999994</v>
      </c>
      <c r="K381" s="276">
        <v>270.55</v>
      </c>
      <c r="L381" s="276">
        <v>258</v>
      </c>
      <c r="M381" s="276">
        <v>4.2271400000000003</v>
      </c>
    </row>
    <row r="382" spans="1:13">
      <c r="A382" s="267">
        <v>374</v>
      </c>
      <c r="B382" s="276" t="s">
        <v>493</v>
      </c>
      <c r="C382" s="277">
        <v>88.75</v>
      </c>
      <c r="D382" s="278">
        <v>88</v>
      </c>
      <c r="E382" s="278">
        <v>85.75</v>
      </c>
      <c r="F382" s="278">
        <v>82.75</v>
      </c>
      <c r="G382" s="278">
        <v>80.5</v>
      </c>
      <c r="H382" s="278">
        <v>91</v>
      </c>
      <c r="I382" s="278">
        <v>93.25</v>
      </c>
      <c r="J382" s="278">
        <v>96.25</v>
      </c>
      <c r="K382" s="276">
        <v>90.25</v>
      </c>
      <c r="L382" s="276">
        <v>85</v>
      </c>
      <c r="M382" s="276">
        <v>1.92499</v>
      </c>
    </row>
    <row r="383" spans="1:13">
      <c r="A383" s="267">
        <v>375</v>
      </c>
      <c r="B383" s="276" t="s">
        <v>486</v>
      </c>
      <c r="C383" s="277">
        <v>58.9</v>
      </c>
      <c r="D383" s="278">
        <v>58.4</v>
      </c>
      <c r="E383" s="278">
        <v>57.699999999999996</v>
      </c>
      <c r="F383" s="278">
        <v>56.5</v>
      </c>
      <c r="G383" s="278">
        <v>55.8</v>
      </c>
      <c r="H383" s="278">
        <v>59.599999999999994</v>
      </c>
      <c r="I383" s="278">
        <v>60.3</v>
      </c>
      <c r="J383" s="278">
        <v>61.499999999999993</v>
      </c>
      <c r="K383" s="276">
        <v>59.1</v>
      </c>
      <c r="L383" s="276">
        <v>57.2</v>
      </c>
      <c r="M383" s="276">
        <v>8.5735200000000003</v>
      </c>
    </row>
    <row r="384" spans="1:13">
      <c r="A384" s="267">
        <v>376</v>
      </c>
      <c r="B384" s="276" t="s">
        <v>166</v>
      </c>
      <c r="C384" s="277">
        <v>1311.75</v>
      </c>
      <c r="D384" s="278">
        <v>1292.2166666666667</v>
      </c>
      <c r="E384" s="278">
        <v>1264.5333333333333</v>
      </c>
      <c r="F384" s="278">
        <v>1217.3166666666666</v>
      </c>
      <c r="G384" s="278">
        <v>1189.6333333333332</v>
      </c>
      <c r="H384" s="278">
        <v>1339.4333333333334</v>
      </c>
      <c r="I384" s="278">
        <v>1367.1166666666668</v>
      </c>
      <c r="J384" s="278">
        <v>1414.3333333333335</v>
      </c>
      <c r="K384" s="276">
        <v>1319.9</v>
      </c>
      <c r="L384" s="276">
        <v>1245</v>
      </c>
      <c r="M384" s="276">
        <v>21.56823</v>
      </c>
    </row>
    <row r="385" spans="1:13">
      <c r="A385" s="267">
        <v>377</v>
      </c>
      <c r="B385" s="276" t="s">
        <v>278</v>
      </c>
      <c r="C385" s="277">
        <v>468.35</v>
      </c>
      <c r="D385" s="278">
        <v>463.61666666666662</v>
      </c>
      <c r="E385" s="278">
        <v>455.83333333333326</v>
      </c>
      <c r="F385" s="278">
        <v>443.31666666666666</v>
      </c>
      <c r="G385" s="278">
        <v>435.5333333333333</v>
      </c>
      <c r="H385" s="278">
        <v>476.13333333333321</v>
      </c>
      <c r="I385" s="278">
        <v>483.91666666666663</v>
      </c>
      <c r="J385" s="278">
        <v>496.43333333333317</v>
      </c>
      <c r="K385" s="276">
        <v>471.4</v>
      </c>
      <c r="L385" s="276">
        <v>451.1</v>
      </c>
      <c r="M385" s="276">
        <v>0.88553000000000004</v>
      </c>
    </row>
    <row r="386" spans="1:13">
      <c r="A386" s="267">
        <v>378</v>
      </c>
      <c r="B386" s="276" t="s">
        <v>496</v>
      </c>
      <c r="C386" s="277">
        <v>449.3</v>
      </c>
      <c r="D386" s="278">
        <v>453.05</v>
      </c>
      <c r="E386" s="278">
        <v>441.25</v>
      </c>
      <c r="F386" s="278">
        <v>433.2</v>
      </c>
      <c r="G386" s="278">
        <v>421.4</v>
      </c>
      <c r="H386" s="278">
        <v>461.1</v>
      </c>
      <c r="I386" s="278">
        <v>472.90000000000009</v>
      </c>
      <c r="J386" s="278">
        <v>480.95000000000005</v>
      </c>
      <c r="K386" s="276">
        <v>464.85</v>
      </c>
      <c r="L386" s="276">
        <v>445</v>
      </c>
      <c r="M386" s="276">
        <v>1.55135</v>
      </c>
    </row>
    <row r="387" spans="1:13">
      <c r="A387" s="267">
        <v>379</v>
      </c>
      <c r="B387" s="276" t="s">
        <v>498</v>
      </c>
      <c r="C387" s="277">
        <v>121.25</v>
      </c>
      <c r="D387" s="278">
        <v>120.11666666666667</v>
      </c>
      <c r="E387" s="278">
        <v>117.53333333333335</v>
      </c>
      <c r="F387" s="278">
        <v>113.81666666666668</v>
      </c>
      <c r="G387" s="278">
        <v>111.23333333333335</v>
      </c>
      <c r="H387" s="278">
        <v>123.83333333333334</v>
      </c>
      <c r="I387" s="278">
        <v>126.41666666666666</v>
      </c>
      <c r="J387" s="278">
        <v>130.13333333333333</v>
      </c>
      <c r="K387" s="276">
        <v>122.7</v>
      </c>
      <c r="L387" s="276">
        <v>116.4</v>
      </c>
      <c r="M387" s="276">
        <v>23.379000000000001</v>
      </c>
    </row>
    <row r="388" spans="1:13">
      <c r="A388" s="267">
        <v>380</v>
      </c>
      <c r="B388" s="276" t="s">
        <v>279</v>
      </c>
      <c r="C388" s="277">
        <v>487.45</v>
      </c>
      <c r="D388" s="278">
        <v>484.65000000000003</v>
      </c>
      <c r="E388" s="278">
        <v>479.80000000000007</v>
      </c>
      <c r="F388" s="278">
        <v>472.15000000000003</v>
      </c>
      <c r="G388" s="278">
        <v>467.30000000000007</v>
      </c>
      <c r="H388" s="278">
        <v>492.30000000000007</v>
      </c>
      <c r="I388" s="278">
        <v>497.15000000000009</v>
      </c>
      <c r="J388" s="278">
        <v>504.80000000000007</v>
      </c>
      <c r="K388" s="276">
        <v>489.5</v>
      </c>
      <c r="L388" s="276">
        <v>477</v>
      </c>
      <c r="M388" s="276">
        <v>0.9909</v>
      </c>
    </row>
    <row r="389" spans="1:13">
      <c r="A389" s="267">
        <v>381</v>
      </c>
      <c r="B389" s="276" t="s">
        <v>499</v>
      </c>
      <c r="C389" s="277">
        <v>270.60000000000002</v>
      </c>
      <c r="D389" s="278">
        <v>271.15000000000003</v>
      </c>
      <c r="E389" s="278">
        <v>266.50000000000006</v>
      </c>
      <c r="F389" s="278">
        <v>262.40000000000003</v>
      </c>
      <c r="G389" s="278">
        <v>257.75000000000006</v>
      </c>
      <c r="H389" s="278">
        <v>275.25000000000006</v>
      </c>
      <c r="I389" s="278">
        <v>279.90000000000003</v>
      </c>
      <c r="J389" s="278">
        <v>284.00000000000006</v>
      </c>
      <c r="K389" s="276">
        <v>275.8</v>
      </c>
      <c r="L389" s="276">
        <v>267.05</v>
      </c>
      <c r="M389" s="276">
        <v>1.5877600000000001</v>
      </c>
    </row>
    <row r="390" spans="1:13">
      <c r="A390" s="267">
        <v>382</v>
      </c>
      <c r="B390" s="276" t="s">
        <v>167</v>
      </c>
      <c r="C390" s="277">
        <v>789.7</v>
      </c>
      <c r="D390" s="278">
        <v>789.1</v>
      </c>
      <c r="E390" s="278">
        <v>782</v>
      </c>
      <c r="F390" s="278">
        <v>774.3</v>
      </c>
      <c r="G390" s="278">
        <v>767.19999999999993</v>
      </c>
      <c r="H390" s="278">
        <v>796.80000000000007</v>
      </c>
      <c r="I390" s="278">
        <v>803.9000000000002</v>
      </c>
      <c r="J390" s="278">
        <v>811.60000000000014</v>
      </c>
      <c r="K390" s="276">
        <v>796.2</v>
      </c>
      <c r="L390" s="276">
        <v>781.4</v>
      </c>
      <c r="M390" s="276">
        <v>5.5360500000000004</v>
      </c>
    </row>
    <row r="391" spans="1:13">
      <c r="A391" s="267">
        <v>383</v>
      </c>
      <c r="B391" s="276" t="s">
        <v>501</v>
      </c>
      <c r="C391" s="277">
        <v>1561</v>
      </c>
      <c r="D391" s="278">
        <v>1547.7166666666665</v>
      </c>
      <c r="E391" s="278">
        <v>1520.4333333333329</v>
      </c>
      <c r="F391" s="278">
        <v>1479.8666666666666</v>
      </c>
      <c r="G391" s="278">
        <v>1452.583333333333</v>
      </c>
      <c r="H391" s="278">
        <v>1588.2833333333328</v>
      </c>
      <c r="I391" s="278">
        <v>1615.5666666666662</v>
      </c>
      <c r="J391" s="278">
        <v>1656.1333333333328</v>
      </c>
      <c r="K391" s="276">
        <v>1575</v>
      </c>
      <c r="L391" s="276">
        <v>1507.15</v>
      </c>
      <c r="M391" s="276">
        <v>7.8630000000000005E-2</v>
      </c>
    </row>
    <row r="392" spans="1:13">
      <c r="A392" s="267">
        <v>384</v>
      </c>
      <c r="B392" s="276" t="s">
        <v>502</v>
      </c>
      <c r="C392" s="277">
        <v>339.45</v>
      </c>
      <c r="D392" s="278">
        <v>336.31666666666666</v>
      </c>
      <c r="E392" s="278">
        <v>330.33333333333331</v>
      </c>
      <c r="F392" s="278">
        <v>321.21666666666664</v>
      </c>
      <c r="G392" s="278">
        <v>315.23333333333329</v>
      </c>
      <c r="H392" s="278">
        <v>345.43333333333334</v>
      </c>
      <c r="I392" s="278">
        <v>351.41666666666669</v>
      </c>
      <c r="J392" s="278">
        <v>360.53333333333336</v>
      </c>
      <c r="K392" s="276">
        <v>342.3</v>
      </c>
      <c r="L392" s="276">
        <v>327.2</v>
      </c>
      <c r="M392" s="276">
        <v>11.363440000000001</v>
      </c>
    </row>
    <row r="393" spans="1:13">
      <c r="A393" s="267">
        <v>385</v>
      </c>
      <c r="B393" s="276" t="s">
        <v>168</v>
      </c>
      <c r="C393" s="277">
        <v>221.2</v>
      </c>
      <c r="D393" s="278">
        <v>217.25</v>
      </c>
      <c r="E393" s="278">
        <v>211.15</v>
      </c>
      <c r="F393" s="278">
        <v>201.1</v>
      </c>
      <c r="G393" s="278">
        <v>195</v>
      </c>
      <c r="H393" s="278">
        <v>227.3</v>
      </c>
      <c r="I393" s="278">
        <v>233.40000000000003</v>
      </c>
      <c r="J393" s="278">
        <v>243.45000000000002</v>
      </c>
      <c r="K393" s="276">
        <v>223.35</v>
      </c>
      <c r="L393" s="276">
        <v>207.2</v>
      </c>
      <c r="M393" s="276">
        <v>233.05087</v>
      </c>
    </row>
    <row r="394" spans="1:13">
      <c r="A394" s="267">
        <v>386</v>
      </c>
      <c r="B394" s="276" t="s">
        <v>500</v>
      </c>
      <c r="C394" s="277">
        <v>52.35</v>
      </c>
      <c r="D394" s="278">
        <v>51.716666666666669</v>
      </c>
      <c r="E394" s="278">
        <v>50.833333333333336</v>
      </c>
      <c r="F394" s="278">
        <v>49.31666666666667</v>
      </c>
      <c r="G394" s="278">
        <v>48.433333333333337</v>
      </c>
      <c r="H394" s="278">
        <v>53.233333333333334</v>
      </c>
      <c r="I394" s="278">
        <v>54.11666666666666</v>
      </c>
      <c r="J394" s="278">
        <v>55.633333333333333</v>
      </c>
      <c r="K394" s="276">
        <v>52.6</v>
      </c>
      <c r="L394" s="276">
        <v>50.2</v>
      </c>
      <c r="M394" s="276">
        <v>21.179410000000001</v>
      </c>
    </row>
    <row r="395" spans="1:13">
      <c r="A395" s="267">
        <v>387</v>
      </c>
      <c r="B395" s="276" t="s">
        <v>169</v>
      </c>
      <c r="C395" s="277">
        <v>131.94999999999999</v>
      </c>
      <c r="D395" s="278">
        <v>131.53333333333333</v>
      </c>
      <c r="E395" s="278">
        <v>129.41666666666666</v>
      </c>
      <c r="F395" s="278">
        <v>126.88333333333333</v>
      </c>
      <c r="G395" s="278">
        <v>124.76666666666665</v>
      </c>
      <c r="H395" s="278">
        <v>134.06666666666666</v>
      </c>
      <c r="I395" s="278">
        <v>136.18333333333334</v>
      </c>
      <c r="J395" s="278">
        <v>138.71666666666667</v>
      </c>
      <c r="K395" s="276">
        <v>133.65</v>
      </c>
      <c r="L395" s="276">
        <v>129</v>
      </c>
      <c r="M395" s="276">
        <v>42.553739999999998</v>
      </c>
    </row>
    <row r="396" spans="1:13">
      <c r="A396" s="267">
        <v>388</v>
      </c>
      <c r="B396" s="276" t="s">
        <v>503</v>
      </c>
      <c r="C396" s="277">
        <v>133</v>
      </c>
      <c r="D396" s="278">
        <v>133.04999999999998</v>
      </c>
      <c r="E396" s="278">
        <v>131.44999999999996</v>
      </c>
      <c r="F396" s="278">
        <v>129.89999999999998</v>
      </c>
      <c r="G396" s="278">
        <v>128.29999999999995</v>
      </c>
      <c r="H396" s="278">
        <v>134.59999999999997</v>
      </c>
      <c r="I396" s="278">
        <v>136.19999999999999</v>
      </c>
      <c r="J396" s="278">
        <v>137.74999999999997</v>
      </c>
      <c r="K396" s="276">
        <v>134.65</v>
      </c>
      <c r="L396" s="276">
        <v>131.5</v>
      </c>
      <c r="M396" s="276">
        <v>1.5302899999999999</v>
      </c>
    </row>
    <row r="397" spans="1:13">
      <c r="A397" s="267">
        <v>389</v>
      </c>
      <c r="B397" s="276" t="s">
        <v>504</v>
      </c>
      <c r="C397" s="277">
        <v>783.4</v>
      </c>
      <c r="D397" s="278">
        <v>788.58333333333337</v>
      </c>
      <c r="E397" s="278">
        <v>774.81666666666672</v>
      </c>
      <c r="F397" s="278">
        <v>766.23333333333335</v>
      </c>
      <c r="G397" s="278">
        <v>752.4666666666667</v>
      </c>
      <c r="H397" s="278">
        <v>797.16666666666674</v>
      </c>
      <c r="I397" s="278">
        <v>810.93333333333339</v>
      </c>
      <c r="J397" s="278">
        <v>819.51666666666677</v>
      </c>
      <c r="K397" s="276">
        <v>802.35</v>
      </c>
      <c r="L397" s="276">
        <v>780</v>
      </c>
      <c r="M397" s="276">
        <v>2.9051499999999999</v>
      </c>
    </row>
    <row r="398" spans="1:13">
      <c r="A398" s="267">
        <v>390</v>
      </c>
      <c r="B398" s="276" t="s">
        <v>170</v>
      </c>
      <c r="C398" s="277">
        <v>1943.85</v>
      </c>
      <c r="D398" s="278">
        <v>1938.6500000000003</v>
      </c>
      <c r="E398" s="278">
        <v>1925.8500000000006</v>
      </c>
      <c r="F398" s="278">
        <v>1907.8500000000004</v>
      </c>
      <c r="G398" s="278">
        <v>1895.0500000000006</v>
      </c>
      <c r="H398" s="278">
        <v>1956.6500000000005</v>
      </c>
      <c r="I398" s="278">
        <v>1969.4500000000003</v>
      </c>
      <c r="J398" s="278">
        <v>1987.4500000000005</v>
      </c>
      <c r="K398" s="276">
        <v>1951.45</v>
      </c>
      <c r="L398" s="276">
        <v>1920.65</v>
      </c>
      <c r="M398" s="276">
        <v>89.998980000000003</v>
      </c>
    </row>
    <row r="399" spans="1:13">
      <c r="A399" s="267">
        <v>391</v>
      </c>
      <c r="B399" s="276" t="s">
        <v>519</v>
      </c>
      <c r="C399" s="277">
        <v>12.9</v>
      </c>
      <c r="D399" s="278">
        <v>12.433333333333332</v>
      </c>
      <c r="E399" s="278">
        <v>11.966666666666663</v>
      </c>
      <c r="F399" s="278">
        <v>11.033333333333331</v>
      </c>
      <c r="G399" s="278">
        <v>10.566666666666663</v>
      </c>
      <c r="H399" s="278">
        <v>13.366666666666664</v>
      </c>
      <c r="I399" s="278">
        <v>13.833333333333332</v>
      </c>
      <c r="J399" s="278">
        <v>14.766666666666664</v>
      </c>
      <c r="K399" s="276">
        <v>12.9</v>
      </c>
      <c r="L399" s="276">
        <v>11.5</v>
      </c>
      <c r="M399" s="276">
        <v>57.953580000000002</v>
      </c>
    </row>
    <row r="400" spans="1:13">
      <c r="A400" s="267">
        <v>392</v>
      </c>
      <c r="B400" s="276" t="s">
        <v>508</v>
      </c>
      <c r="C400" s="277">
        <v>237.85</v>
      </c>
      <c r="D400" s="278">
        <v>235.95000000000002</v>
      </c>
      <c r="E400" s="278">
        <v>231.90000000000003</v>
      </c>
      <c r="F400" s="278">
        <v>225.95000000000002</v>
      </c>
      <c r="G400" s="278">
        <v>221.90000000000003</v>
      </c>
      <c r="H400" s="278">
        <v>241.90000000000003</v>
      </c>
      <c r="I400" s="278">
        <v>245.95000000000005</v>
      </c>
      <c r="J400" s="278">
        <v>251.90000000000003</v>
      </c>
      <c r="K400" s="276">
        <v>240</v>
      </c>
      <c r="L400" s="276">
        <v>230</v>
      </c>
      <c r="M400" s="276">
        <v>1.80481</v>
      </c>
    </row>
    <row r="401" spans="1:13">
      <c r="A401" s="267">
        <v>393</v>
      </c>
      <c r="B401" s="276" t="s">
        <v>495</v>
      </c>
      <c r="C401" s="277">
        <v>266.64999999999998</v>
      </c>
      <c r="D401" s="278">
        <v>266.65000000000003</v>
      </c>
      <c r="E401" s="278">
        <v>262.80000000000007</v>
      </c>
      <c r="F401" s="278">
        <v>258.95000000000005</v>
      </c>
      <c r="G401" s="278">
        <v>255.10000000000008</v>
      </c>
      <c r="H401" s="278">
        <v>270.50000000000006</v>
      </c>
      <c r="I401" s="278">
        <v>274.35000000000008</v>
      </c>
      <c r="J401" s="278">
        <v>278.20000000000005</v>
      </c>
      <c r="K401" s="276">
        <v>270.5</v>
      </c>
      <c r="L401" s="276">
        <v>262.8</v>
      </c>
      <c r="M401" s="276">
        <v>3.0174799999999999</v>
      </c>
    </row>
    <row r="402" spans="1:13">
      <c r="A402" s="267">
        <v>394</v>
      </c>
      <c r="B402" s="276" t="s">
        <v>512</v>
      </c>
      <c r="C402" s="277">
        <v>62.85</v>
      </c>
      <c r="D402" s="278">
        <v>63.133333333333326</v>
      </c>
      <c r="E402" s="278">
        <v>61.266666666666652</v>
      </c>
      <c r="F402" s="278">
        <v>59.683333333333323</v>
      </c>
      <c r="G402" s="278">
        <v>57.816666666666649</v>
      </c>
      <c r="H402" s="278">
        <v>64.716666666666654</v>
      </c>
      <c r="I402" s="278">
        <v>66.583333333333329</v>
      </c>
      <c r="J402" s="278">
        <v>68.166666666666657</v>
      </c>
      <c r="K402" s="276">
        <v>65</v>
      </c>
      <c r="L402" s="276">
        <v>61.55</v>
      </c>
      <c r="M402" s="276">
        <v>7.0518799999999997</v>
      </c>
    </row>
    <row r="403" spans="1:13">
      <c r="A403" s="267">
        <v>395</v>
      </c>
      <c r="B403" s="276" t="s">
        <v>171</v>
      </c>
      <c r="C403" s="277">
        <v>59.05</v>
      </c>
      <c r="D403" s="278">
        <v>58.449999999999996</v>
      </c>
      <c r="E403" s="278">
        <v>57.099999999999994</v>
      </c>
      <c r="F403" s="278">
        <v>55.15</v>
      </c>
      <c r="G403" s="278">
        <v>53.8</v>
      </c>
      <c r="H403" s="278">
        <v>60.399999999999991</v>
      </c>
      <c r="I403" s="278">
        <v>61.75</v>
      </c>
      <c r="J403" s="278">
        <v>63.699999999999989</v>
      </c>
      <c r="K403" s="276">
        <v>59.8</v>
      </c>
      <c r="L403" s="276">
        <v>56.5</v>
      </c>
      <c r="M403" s="276">
        <v>317.76121000000001</v>
      </c>
    </row>
    <row r="404" spans="1:13">
      <c r="A404" s="267">
        <v>396</v>
      </c>
      <c r="B404" s="276" t="s">
        <v>513</v>
      </c>
      <c r="C404" s="277">
        <v>8052.8</v>
      </c>
      <c r="D404" s="278">
        <v>8036.9333333333334</v>
      </c>
      <c r="E404" s="278">
        <v>7975.8666666666668</v>
      </c>
      <c r="F404" s="278">
        <v>7898.9333333333334</v>
      </c>
      <c r="G404" s="278">
        <v>7837.8666666666668</v>
      </c>
      <c r="H404" s="278">
        <v>8113.8666666666668</v>
      </c>
      <c r="I404" s="278">
        <v>8174.9333333333343</v>
      </c>
      <c r="J404" s="278">
        <v>8251.8666666666668</v>
      </c>
      <c r="K404" s="276">
        <v>8098</v>
      </c>
      <c r="L404" s="276">
        <v>7960</v>
      </c>
      <c r="M404" s="276">
        <v>0.14473</v>
      </c>
    </row>
    <row r="405" spans="1:13">
      <c r="A405" s="267">
        <v>397</v>
      </c>
      <c r="B405" s="276" t="s">
        <v>3523</v>
      </c>
      <c r="C405" s="277">
        <v>829.4</v>
      </c>
      <c r="D405" s="278">
        <v>829.9666666666667</v>
      </c>
      <c r="E405" s="278">
        <v>819.43333333333339</v>
      </c>
      <c r="F405" s="278">
        <v>809.4666666666667</v>
      </c>
      <c r="G405" s="278">
        <v>798.93333333333339</v>
      </c>
      <c r="H405" s="278">
        <v>839.93333333333339</v>
      </c>
      <c r="I405" s="278">
        <v>850.4666666666667</v>
      </c>
      <c r="J405" s="278">
        <v>860.43333333333339</v>
      </c>
      <c r="K405" s="276">
        <v>840.5</v>
      </c>
      <c r="L405" s="276">
        <v>820</v>
      </c>
      <c r="M405" s="276">
        <v>9.5148499999999991</v>
      </c>
    </row>
    <row r="406" spans="1:13">
      <c r="A406" s="267">
        <v>398</v>
      </c>
      <c r="B406" s="276" t="s">
        <v>280</v>
      </c>
      <c r="C406" s="277">
        <v>854.95</v>
      </c>
      <c r="D406" s="278">
        <v>853.86666666666667</v>
      </c>
      <c r="E406" s="278">
        <v>848.73333333333335</v>
      </c>
      <c r="F406" s="278">
        <v>842.51666666666665</v>
      </c>
      <c r="G406" s="278">
        <v>837.38333333333333</v>
      </c>
      <c r="H406" s="278">
        <v>860.08333333333337</v>
      </c>
      <c r="I406" s="278">
        <v>865.21666666666681</v>
      </c>
      <c r="J406" s="278">
        <v>871.43333333333339</v>
      </c>
      <c r="K406" s="276">
        <v>859</v>
      </c>
      <c r="L406" s="276">
        <v>847.65</v>
      </c>
      <c r="M406" s="276">
        <v>15.35665</v>
      </c>
    </row>
    <row r="407" spans="1:13">
      <c r="A407" s="267">
        <v>399</v>
      </c>
      <c r="B407" s="276" t="s">
        <v>172</v>
      </c>
      <c r="C407" s="277">
        <v>263</v>
      </c>
      <c r="D407" s="278">
        <v>260.83333333333331</v>
      </c>
      <c r="E407" s="278">
        <v>257.76666666666665</v>
      </c>
      <c r="F407" s="278">
        <v>252.53333333333333</v>
      </c>
      <c r="G407" s="278">
        <v>249.46666666666667</v>
      </c>
      <c r="H407" s="278">
        <v>266.06666666666661</v>
      </c>
      <c r="I407" s="278">
        <v>269.13333333333333</v>
      </c>
      <c r="J407" s="278">
        <v>274.36666666666662</v>
      </c>
      <c r="K407" s="276">
        <v>263.89999999999998</v>
      </c>
      <c r="L407" s="276">
        <v>255.6</v>
      </c>
      <c r="M407" s="276">
        <v>290.56403999999998</v>
      </c>
    </row>
    <row r="408" spans="1:13">
      <c r="A408" s="267">
        <v>400</v>
      </c>
      <c r="B408" s="276" t="s">
        <v>514</v>
      </c>
      <c r="C408" s="277">
        <v>4240.1499999999996</v>
      </c>
      <c r="D408" s="278">
        <v>4230.0666666666666</v>
      </c>
      <c r="E408" s="278">
        <v>4180.1333333333332</v>
      </c>
      <c r="F408" s="278">
        <v>4120.1166666666668</v>
      </c>
      <c r="G408" s="278">
        <v>4070.1833333333334</v>
      </c>
      <c r="H408" s="278">
        <v>4290.083333333333</v>
      </c>
      <c r="I408" s="278">
        <v>4340.0166666666655</v>
      </c>
      <c r="J408" s="278">
        <v>4400.0333333333328</v>
      </c>
      <c r="K408" s="276">
        <v>4280</v>
      </c>
      <c r="L408" s="276">
        <v>4170.05</v>
      </c>
      <c r="M408" s="276">
        <v>7.349E-2</v>
      </c>
    </row>
    <row r="409" spans="1:13">
      <c r="A409" s="267">
        <v>401</v>
      </c>
      <c r="B409" s="276" t="s">
        <v>2402</v>
      </c>
      <c r="C409" s="277">
        <v>82</v>
      </c>
      <c r="D409" s="278">
        <v>82.483333333333334</v>
      </c>
      <c r="E409" s="278">
        <v>81.116666666666674</v>
      </c>
      <c r="F409" s="278">
        <v>80.233333333333334</v>
      </c>
      <c r="G409" s="278">
        <v>78.866666666666674</v>
      </c>
      <c r="H409" s="278">
        <v>83.366666666666674</v>
      </c>
      <c r="I409" s="278">
        <v>84.73333333333332</v>
      </c>
      <c r="J409" s="278">
        <v>85.616666666666674</v>
      </c>
      <c r="K409" s="276">
        <v>83.85</v>
      </c>
      <c r="L409" s="276">
        <v>81.599999999999994</v>
      </c>
      <c r="M409" s="276">
        <v>2.6539199999999998</v>
      </c>
    </row>
    <row r="410" spans="1:13">
      <c r="A410" s="267">
        <v>402</v>
      </c>
      <c r="B410" s="276" t="s">
        <v>2404</v>
      </c>
      <c r="C410" s="277">
        <v>90.8</v>
      </c>
      <c r="D410" s="278">
        <v>90.133333333333326</v>
      </c>
      <c r="E410" s="278">
        <v>87.666666666666657</v>
      </c>
      <c r="F410" s="278">
        <v>84.533333333333331</v>
      </c>
      <c r="G410" s="278">
        <v>82.066666666666663</v>
      </c>
      <c r="H410" s="278">
        <v>93.266666666666652</v>
      </c>
      <c r="I410" s="278">
        <v>95.73333333333332</v>
      </c>
      <c r="J410" s="278">
        <v>98.866666666666646</v>
      </c>
      <c r="K410" s="276">
        <v>92.6</v>
      </c>
      <c r="L410" s="276">
        <v>87</v>
      </c>
      <c r="M410" s="276">
        <v>107.99043</v>
      </c>
    </row>
    <row r="411" spans="1:13">
      <c r="A411" s="267">
        <v>403</v>
      </c>
      <c r="B411" s="276" t="s">
        <v>2412</v>
      </c>
      <c r="C411" s="277">
        <v>173.45</v>
      </c>
      <c r="D411" s="278">
        <v>172.6</v>
      </c>
      <c r="E411" s="278">
        <v>167.89999999999998</v>
      </c>
      <c r="F411" s="278">
        <v>162.35</v>
      </c>
      <c r="G411" s="278">
        <v>157.64999999999998</v>
      </c>
      <c r="H411" s="278">
        <v>178.14999999999998</v>
      </c>
      <c r="I411" s="278">
        <v>182.84999999999997</v>
      </c>
      <c r="J411" s="278">
        <v>188.39999999999998</v>
      </c>
      <c r="K411" s="276">
        <v>177.3</v>
      </c>
      <c r="L411" s="276">
        <v>167.05</v>
      </c>
      <c r="M411" s="276">
        <v>11.01474</v>
      </c>
    </row>
    <row r="412" spans="1:13">
      <c r="A412" s="267">
        <v>404</v>
      </c>
      <c r="B412" s="276" t="s">
        <v>516</v>
      </c>
      <c r="C412" s="277">
        <v>1646.65</v>
      </c>
      <c r="D412" s="278">
        <v>1643.5166666666667</v>
      </c>
      <c r="E412" s="278">
        <v>1620.5833333333333</v>
      </c>
      <c r="F412" s="278">
        <v>1594.5166666666667</v>
      </c>
      <c r="G412" s="278">
        <v>1571.5833333333333</v>
      </c>
      <c r="H412" s="278">
        <v>1669.5833333333333</v>
      </c>
      <c r="I412" s="278">
        <v>1692.5166666666667</v>
      </c>
      <c r="J412" s="278">
        <v>1718.5833333333333</v>
      </c>
      <c r="K412" s="276">
        <v>1666.45</v>
      </c>
      <c r="L412" s="276">
        <v>1617.45</v>
      </c>
      <c r="M412" s="276">
        <v>2.9329999999999998E-2</v>
      </c>
    </row>
    <row r="413" spans="1:13">
      <c r="A413" s="267">
        <v>405</v>
      </c>
      <c r="B413" s="276" t="s">
        <v>518</v>
      </c>
      <c r="C413" s="277">
        <v>202.75</v>
      </c>
      <c r="D413" s="278">
        <v>204.51666666666665</v>
      </c>
      <c r="E413" s="278">
        <v>195.23333333333329</v>
      </c>
      <c r="F413" s="278">
        <v>187.71666666666664</v>
      </c>
      <c r="G413" s="278">
        <v>178.43333333333328</v>
      </c>
      <c r="H413" s="278">
        <v>212.0333333333333</v>
      </c>
      <c r="I413" s="278">
        <v>221.31666666666666</v>
      </c>
      <c r="J413" s="278">
        <v>228.83333333333331</v>
      </c>
      <c r="K413" s="276">
        <v>213.8</v>
      </c>
      <c r="L413" s="276">
        <v>197</v>
      </c>
      <c r="M413" s="276">
        <v>4.5726199999999997</v>
      </c>
    </row>
    <row r="414" spans="1:13">
      <c r="A414" s="267">
        <v>406</v>
      </c>
      <c r="B414" s="276" t="s">
        <v>173</v>
      </c>
      <c r="C414" s="277">
        <v>23894.400000000001</v>
      </c>
      <c r="D414" s="278">
        <v>23988.433333333334</v>
      </c>
      <c r="E414" s="278">
        <v>23736.866666666669</v>
      </c>
      <c r="F414" s="278">
        <v>23579.333333333336</v>
      </c>
      <c r="G414" s="278">
        <v>23327.76666666667</v>
      </c>
      <c r="H414" s="278">
        <v>24145.966666666667</v>
      </c>
      <c r="I414" s="278">
        <v>24397.533333333333</v>
      </c>
      <c r="J414" s="278">
        <v>24555.066666666666</v>
      </c>
      <c r="K414" s="276">
        <v>24240</v>
      </c>
      <c r="L414" s="276">
        <v>23830.9</v>
      </c>
      <c r="M414" s="276">
        <v>0.30686999999999998</v>
      </c>
    </row>
    <row r="415" spans="1:13">
      <c r="A415" s="267">
        <v>407</v>
      </c>
      <c r="B415" s="276" t="s">
        <v>520</v>
      </c>
      <c r="C415" s="277">
        <v>1047.4000000000001</v>
      </c>
      <c r="D415" s="278">
        <v>1038.3833333333332</v>
      </c>
      <c r="E415" s="278">
        <v>1018.9666666666665</v>
      </c>
      <c r="F415" s="278">
        <v>990.5333333333333</v>
      </c>
      <c r="G415" s="278">
        <v>971.11666666666656</v>
      </c>
      <c r="H415" s="278">
        <v>1066.8166666666664</v>
      </c>
      <c r="I415" s="278">
        <v>1086.2333333333333</v>
      </c>
      <c r="J415" s="278">
        <v>1114.6666666666663</v>
      </c>
      <c r="K415" s="276">
        <v>1057.8</v>
      </c>
      <c r="L415" s="276">
        <v>1009.95</v>
      </c>
      <c r="M415" s="276">
        <v>0.25448999999999999</v>
      </c>
    </row>
    <row r="416" spans="1:13">
      <c r="A416" s="267">
        <v>408</v>
      </c>
      <c r="B416" s="276" t="s">
        <v>174</v>
      </c>
      <c r="C416" s="277">
        <v>1548.6</v>
      </c>
      <c r="D416" s="278">
        <v>1533.8</v>
      </c>
      <c r="E416" s="278">
        <v>1513.8</v>
      </c>
      <c r="F416" s="278">
        <v>1479</v>
      </c>
      <c r="G416" s="278">
        <v>1459</v>
      </c>
      <c r="H416" s="278">
        <v>1568.6</v>
      </c>
      <c r="I416" s="278">
        <v>1588.6</v>
      </c>
      <c r="J416" s="278">
        <v>1623.3999999999999</v>
      </c>
      <c r="K416" s="276">
        <v>1553.8</v>
      </c>
      <c r="L416" s="276">
        <v>1499</v>
      </c>
      <c r="M416" s="276">
        <v>3.8134299999999999</v>
      </c>
    </row>
    <row r="417" spans="1:13">
      <c r="A417" s="267">
        <v>409</v>
      </c>
      <c r="B417" s="276" t="s">
        <v>515</v>
      </c>
      <c r="C417" s="277">
        <v>439.35</v>
      </c>
      <c r="D417" s="278">
        <v>439.2833333333333</v>
      </c>
      <c r="E417" s="278">
        <v>430.36666666666662</v>
      </c>
      <c r="F417" s="278">
        <v>421.38333333333333</v>
      </c>
      <c r="G417" s="278">
        <v>412.46666666666664</v>
      </c>
      <c r="H417" s="278">
        <v>448.26666666666659</v>
      </c>
      <c r="I417" s="278">
        <v>457.18333333333334</v>
      </c>
      <c r="J417" s="278">
        <v>466.16666666666657</v>
      </c>
      <c r="K417" s="276">
        <v>448.2</v>
      </c>
      <c r="L417" s="276">
        <v>430.3</v>
      </c>
      <c r="M417" s="276">
        <v>0.63066</v>
      </c>
    </row>
    <row r="418" spans="1:13">
      <c r="A418" s="267">
        <v>410</v>
      </c>
      <c r="B418" s="276" t="s">
        <v>510</v>
      </c>
      <c r="C418" s="277">
        <v>25.15</v>
      </c>
      <c r="D418" s="278">
        <v>25.216666666666669</v>
      </c>
      <c r="E418" s="278">
        <v>24.683333333333337</v>
      </c>
      <c r="F418" s="278">
        <v>24.216666666666669</v>
      </c>
      <c r="G418" s="278">
        <v>23.683333333333337</v>
      </c>
      <c r="H418" s="278">
        <v>25.683333333333337</v>
      </c>
      <c r="I418" s="278">
        <v>26.216666666666669</v>
      </c>
      <c r="J418" s="278">
        <v>26.683333333333337</v>
      </c>
      <c r="K418" s="276">
        <v>25.75</v>
      </c>
      <c r="L418" s="276">
        <v>24.75</v>
      </c>
      <c r="M418" s="276">
        <v>18.558879999999998</v>
      </c>
    </row>
    <row r="419" spans="1:13">
      <c r="A419" s="267">
        <v>411</v>
      </c>
      <c r="B419" s="276" t="s">
        <v>511</v>
      </c>
      <c r="C419" s="277">
        <v>1652.6</v>
      </c>
      <c r="D419" s="278">
        <v>1643.7833333333335</v>
      </c>
      <c r="E419" s="278">
        <v>1628.866666666667</v>
      </c>
      <c r="F419" s="278">
        <v>1605.1333333333334</v>
      </c>
      <c r="G419" s="278">
        <v>1590.2166666666669</v>
      </c>
      <c r="H419" s="278">
        <v>1667.5166666666671</v>
      </c>
      <c r="I419" s="278">
        <v>1682.4333333333336</v>
      </c>
      <c r="J419" s="278">
        <v>1706.1666666666672</v>
      </c>
      <c r="K419" s="276">
        <v>1658.7</v>
      </c>
      <c r="L419" s="276">
        <v>1620.05</v>
      </c>
      <c r="M419" s="276">
        <v>9.6850000000000006E-2</v>
      </c>
    </row>
    <row r="420" spans="1:13">
      <c r="A420" s="267">
        <v>412</v>
      </c>
      <c r="B420" s="276" t="s">
        <v>521</v>
      </c>
      <c r="C420" s="277">
        <v>328.1</v>
      </c>
      <c r="D420" s="278">
        <v>326.50000000000006</v>
      </c>
      <c r="E420" s="278">
        <v>318.7000000000001</v>
      </c>
      <c r="F420" s="278">
        <v>309.30000000000007</v>
      </c>
      <c r="G420" s="278">
        <v>301.50000000000011</v>
      </c>
      <c r="H420" s="278">
        <v>335.90000000000009</v>
      </c>
      <c r="I420" s="278">
        <v>343.70000000000005</v>
      </c>
      <c r="J420" s="278">
        <v>353.10000000000008</v>
      </c>
      <c r="K420" s="276">
        <v>334.3</v>
      </c>
      <c r="L420" s="276">
        <v>317.10000000000002</v>
      </c>
      <c r="M420" s="276">
        <v>2.8069299999999999</v>
      </c>
    </row>
    <row r="421" spans="1:13">
      <c r="A421" s="267">
        <v>413</v>
      </c>
      <c r="B421" s="276" t="s">
        <v>522</v>
      </c>
      <c r="C421" s="277">
        <v>1060.2</v>
      </c>
      <c r="D421" s="278">
        <v>1055.5166666666667</v>
      </c>
      <c r="E421" s="278">
        <v>1046.0333333333333</v>
      </c>
      <c r="F421" s="278">
        <v>1031.8666666666666</v>
      </c>
      <c r="G421" s="278">
        <v>1022.3833333333332</v>
      </c>
      <c r="H421" s="278">
        <v>1069.6833333333334</v>
      </c>
      <c r="I421" s="278">
        <v>1079.1666666666665</v>
      </c>
      <c r="J421" s="278">
        <v>1093.3333333333335</v>
      </c>
      <c r="K421" s="276">
        <v>1065</v>
      </c>
      <c r="L421" s="276">
        <v>1041.3499999999999</v>
      </c>
      <c r="M421" s="276">
        <v>0.10066</v>
      </c>
    </row>
    <row r="422" spans="1:13">
      <c r="A422" s="267">
        <v>414</v>
      </c>
      <c r="B422" s="276" t="s">
        <v>523</v>
      </c>
      <c r="C422" s="277">
        <v>377.1</v>
      </c>
      <c r="D422" s="278">
        <v>376.06666666666666</v>
      </c>
      <c r="E422" s="278">
        <v>368.13333333333333</v>
      </c>
      <c r="F422" s="278">
        <v>359.16666666666669</v>
      </c>
      <c r="G422" s="278">
        <v>351.23333333333335</v>
      </c>
      <c r="H422" s="278">
        <v>385.0333333333333</v>
      </c>
      <c r="I422" s="278">
        <v>392.96666666666658</v>
      </c>
      <c r="J422" s="278">
        <v>401.93333333333328</v>
      </c>
      <c r="K422" s="276">
        <v>384</v>
      </c>
      <c r="L422" s="276">
        <v>367.1</v>
      </c>
      <c r="M422" s="276">
        <v>6.5305999999999997</v>
      </c>
    </row>
    <row r="423" spans="1:13">
      <c r="A423" s="267">
        <v>415</v>
      </c>
      <c r="B423" s="276" t="s">
        <v>524</v>
      </c>
      <c r="C423" s="277">
        <v>8.9499999999999993</v>
      </c>
      <c r="D423" s="278">
        <v>8.7666666666666675</v>
      </c>
      <c r="E423" s="278">
        <v>8.4833333333333343</v>
      </c>
      <c r="F423" s="278">
        <v>8.0166666666666675</v>
      </c>
      <c r="G423" s="278">
        <v>7.7333333333333343</v>
      </c>
      <c r="H423" s="278">
        <v>9.2333333333333343</v>
      </c>
      <c r="I423" s="278">
        <v>9.5166666666666693</v>
      </c>
      <c r="J423" s="278">
        <v>9.9833333333333343</v>
      </c>
      <c r="K423" s="276">
        <v>9.0500000000000007</v>
      </c>
      <c r="L423" s="276">
        <v>8.3000000000000007</v>
      </c>
      <c r="M423" s="276">
        <v>262.06495999999999</v>
      </c>
    </row>
    <row r="424" spans="1:13">
      <c r="A424" s="267">
        <v>416</v>
      </c>
      <c r="B424" s="276" t="s">
        <v>2516</v>
      </c>
      <c r="C424" s="277">
        <v>727.35</v>
      </c>
      <c r="D424" s="278">
        <v>729.7833333333333</v>
      </c>
      <c r="E424" s="278">
        <v>719.56666666666661</v>
      </c>
      <c r="F424" s="278">
        <v>711.7833333333333</v>
      </c>
      <c r="G424" s="278">
        <v>701.56666666666661</v>
      </c>
      <c r="H424" s="278">
        <v>737.56666666666661</v>
      </c>
      <c r="I424" s="278">
        <v>747.7833333333333</v>
      </c>
      <c r="J424" s="278">
        <v>755.56666666666661</v>
      </c>
      <c r="K424" s="276">
        <v>740</v>
      </c>
      <c r="L424" s="276">
        <v>722</v>
      </c>
      <c r="M424" s="276">
        <v>0.55278000000000005</v>
      </c>
    </row>
    <row r="425" spans="1:13">
      <c r="A425" s="267">
        <v>417</v>
      </c>
      <c r="B425" s="276" t="s">
        <v>527</v>
      </c>
      <c r="C425" s="285">
        <v>179.75</v>
      </c>
      <c r="D425" s="286">
        <v>178.61666666666665</v>
      </c>
      <c r="E425" s="286">
        <v>176.58333333333329</v>
      </c>
      <c r="F425" s="286">
        <v>173.41666666666663</v>
      </c>
      <c r="G425" s="286">
        <v>171.38333333333327</v>
      </c>
      <c r="H425" s="286">
        <v>181.7833333333333</v>
      </c>
      <c r="I425" s="286">
        <v>183.81666666666666</v>
      </c>
      <c r="J425" s="286">
        <v>186.98333333333332</v>
      </c>
      <c r="K425" s="287">
        <v>180.65</v>
      </c>
      <c r="L425" s="287">
        <v>175.45</v>
      </c>
      <c r="M425" s="287">
        <v>4.7679499999999999</v>
      </c>
    </row>
    <row r="426" spans="1:13">
      <c r="A426" s="267">
        <v>418</v>
      </c>
      <c r="B426" s="276" t="s">
        <v>2525</v>
      </c>
      <c r="C426" s="276">
        <v>97.75</v>
      </c>
      <c r="D426" s="278">
        <v>94.850000000000009</v>
      </c>
      <c r="E426" s="278">
        <v>91.950000000000017</v>
      </c>
      <c r="F426" s="278">
        <v>86.15</v>
      </c>
      <c r="G426" s="278">
        <v>83.250000000000014</v>
      </c>
      <c r="H426" s="278">
        <v>100.65000000000002</v>
      </c>
      <c r="I426" s="278">
        <v>103.55000000000003</v>
      </c>
      <c r="J426" s="278">
        <v>109.35000000000002</v>
      </c>
      <c r="K426" s="276">
        <v>97.75</v>
      </c>
      <c r="L426" s="276">
        <v>89.05</v>
      </c>
      <c r="M426" s="276">
        <v>174.76272</v>
      </c>
    </row>
    <row r="427" spans="1:13">
      <c r="A427" s="267">
        <v>419</v>
      </c>
      <c r="B427" s="276" t="s">
        <v>175</v>
      </c>
      <c r="C427" s="276">
        <v>5532.2</v>
      </c>
      <c r="D427" s="278">
        <v>5483.7333333333336</v>
      </c>
      <c r="E427" s="278">
        <v>5400.4666666666672</v>
      </c>
      <c r="F427" s="278">
        <v>5268.7333333333336</v>
      </c>
      <c r="G427" s="278">
        <v>5185.4666666666672</v>
      </c>
      <c r="H427" s="278">
        <v>5615.4666666666672</v>
      </c>
      <c r="I427" s="278">
        <v>5698.7333333333336</v>
      </c>
      <c r="J427" s="278">
        <v>5830.4666666666672</v>
      </c>
      <c r="K427" s="276">
        <v>5567</v>
      </c>
      <c r="L427" s="276">
        <v>5352</v>
      </c>
      <c r="M427" s="276">
        <v>1.09941</v>
      </c>
    </row>
    <row r="428" spans="1:13">
      <c r="A428" s="267">
        <v>420</v>
      </c>
      <c r="B428" s="276" t="s">
        <v>176</v>
      </c>
      <c r="C428" s="276">
        <v>961.65</v>
      </c>
      <c r="D428" s="278">
        <v>952.85</v>
      </c>
      <c r="E428" s="278">
        <v>935.80000000000007</v>
      </c>
      <c r="F428" s="278">
        <v>909.95</v>
      </c>
      <c r="G428" s="278">
        <v>892.90000000000009</v>
      </c>
      <c r="H428" s="278">
        <v>978.7</v>
      </c>
      <c r="I428" s="278">
        <v>995.75</v>
      </c>
      <c r="J428" s="278">
        <v>1021.6</v>
      </c>
      <c r="K428" s="276">
        <v>969.9</v>
      </c>
      <c r="L428" s="276">
        <v>927</v>
      </c>
      <c r="M428" s="276">
        <v>44.266719999999999</v>
      </c>
    </row>
    <row r="429" spans="1:13">
      <c r="A429" s="267">
        <v>421</v>
      </c>
      <c r="B429" s="276" t="s">
        <v>177</v>
      </c>
      <c r="C429" s="276">
        <v>792.1</v>
      </c>
      <c r="D429" s="278">
        <v>786.36666666666667</v>
      </c>
      <c r="E429" s="278">
        <v>774.73333333333335</v>
      </c>
      <c r="F429" s="278">
        <v>757.36666666666667</v>
      </c>
      <c r="G429" s="278">
        <v>745.73333333333335</v>
      </c>
      <c r="H429" s="278">
        <v>803.73333333333335</v>
      </c>
      <c r="I429" s="278">
        <v>815.36666666666679</v>
      </c>
      <c r="J429" s="278">
        <v>832.73333333333335</v>
      </c>
      <c r="K429" s="276">
        <v>798</v>
      </c>
      <c r="L429" s="276">
        <v>769</v>
      </c>
      <c r="M429" s="276">
        <v>4.1315200000000001</v>
      </c>
    </row>
    <row r="430" spans="1:13">
      <c r="A430" s="267">
        <v>422</v>
      </c>
      <c r="B430" s="276" t="s">
        <v>525</v>
      </c>
      <c r="C430" s="276">
        <v>90.9</v>
      </c>
      <c r="D430" s="278">
        <v>90.850000000000009</v>
      </c>
      <c r="E430" s="278">
        <v>89.700000000000017</v>
      </c>
      <c r="F430" s="278">
        <v>88.500000000000014</v>
      </c>
      <c r="G430" s="278">
        <v>87.350000000000023</v>
      </c>
      <c r="H430" s="278">
        <v>92.050000000000011</v>
      </c>
      <c r="I430" s="278">
        <v>93.200000000000017</v>
      </c>
      <c r="J430" s="278">
        <v>94.4</v>
      </c>
      <c r="K430" s="276">
        <v>92</v>
      </c>
      <c r="L430" s="276">
        <v>89.65</v>
      </c>
      <c r="M430" s="276">
        <v>1.61174</v>
      </c>
    </row>
    <row r="431" spans="1:13">
      <c r="A431" s="267">
        <v>423</v>
      </c>
      <c r="B431" s="276" t="s">
        <v>526</v>
      </c>
      <c r="C431" s="276">
        <v>469.3</v>
      </c>
      <c r="D431" s="278">
        <v>466.06666666666666</v>
      </c>
      <c r="E431" s="278">
        <v>458.33333333333331</v>
      </c>
      <c r="F431" s="278">
        <v>447.36666666666667</v>
      </c>
      <c r="G431" s="278">
        <v>439.63333333333333</v>
      </c>
      <c r="H431" s="278">
        <v>477.0333333333333</v>
      </c>
      <c r="I431" s="278">
        <v>484.76666666666665</v>
      </c>
      <c r="J431" s="278">
        <v>495.73333333333329</v>
      </c>
      <c r="K431" s="276">
        <v>473.8</v>
      </c>
      <c r="L431" s="276">
        <v>455.1</v>
      </c>
      <c r="M431" s="276">
        <v>1.1589400000000001</v>
      </c>
    </row>
    <row r="432" spans="1:13">
      <c r="A432" s="267">
        <v>425</v>
      </c>
      <c r="B432" s="276" t="s">
        <v>3387</v>
      </c>
      <c r="C432" s="276">
        <v>293.60000000000002</v>
      </c>
      <c r="D432" s="278">
        <v>295.26666666666665</v>
      </c>
      <c r="E432" s="278">
        <v>289.2833333333333</v>
      </c>
      <c r="F432" s="278">
        <v>284.96666666666664</v>
      </c>
      <c r="G432" s="278">
        <v>278.98333333333329</v>
      </c>
      <c r="H432" s="278">
        <v>299.58333333333331</v>
      </c>
      <c r="I432" s="278">
        <v>305.56666666666666</v>
      </c>
      <c r="J432" s="278">
        <v>309.88333333333333</v>
      </c>
      <c r="K432" s="276">
        <v>301.25</v>
      </c>
      <c r="L432" s="276">
        <v>290.95</v>
      </c>
      <c r="M432" s="276">
        <v>3.2874699999999999</v>
      </c>
    </row>
    <row r="433" spans="1:13">
      <c r="A433" s="267">
        <v>426</v>
      </c>
      <c r="B433" s="276" t="s">
        <v>529</v>
      </c>
      <c r="C433" s="276">
        <v>1767.35</v>
      </c>
      <c r="D433" s="278">
        <v>1768.3500000000001</v>
      </c>
      <c r="E433" s="278">
        <v>1747.0000000000002</v>
      </c>
      <c r="F433" s="278">
        <v>1726.65</v>
      </c>
      <c r="G433" s="278">
        <v>1705.3000000000002</v>
      </c>
      <c r="H433" s="278">
        <v>1788.7000000000003</v>
      </c>
      <c r="I433" s="278">
        <v>1810.0500000000002</v>
      </c>
      <c r="J433" s="278">
        <v>1830.4000000000003</v>
      </c>
      <c r="K433" s="276">
        <v>1789.7</v>
      </c>
      <c r="L433" s="276">
        <v>1748</v>
      </c>
      <c r="M433" s="276">
        <v>0.59980999999999995</v>
      </c>
    </row>
    <row r="434" spans="1:13">
      <c r="A434" s="267">
        <v>427</v>
      </c>
      <c r="B434" s="276" t="s">
        <v>530</v>
      </c>
      <c r="C434" s="276">
        <v>541.04999999999995</v>
      </c>
      <c r="D434" s="278">
        <v>537.15</v>
      </c>
      <c r="E434" s="278">
        <v>529.29999999999995</v>
      </c>
      <c r="F434" s="278">
        <v>517.54999999999995</v>
      </c>
      <c r="G434" s="278">
        <v>509.69999999999993</v>
      </c>
      <c r="H434" s="278">
        <v>548.9</v>
      </c>
      <c r="I434" s="278">
        <v>556.75000000000011</v>
      </c>
      <c r="J434" s="278">
        <v>568.5</v>
      </c>
      <c r="K434" s="276">
        <v>545</v>
      </c>
      <c r="L434" s="276">
        <v>525.4</v>
      </c>
      <c r="M434" s="276">
        <v>0.55791999999999997</v>
      </c>
    </row>
    <row r="435" spans="1:13">
      <c r="A435" s="267">
        <v>428</v>
      </c>
      <c r="B435" s="276" t="s">
        <v>178</v>
      </c>
      <c r="C435" s="276">
        <v>574.6</v>
      </c>
      <c r="D435" s="278">
        <v>572.41666666666663</v>
      </c>
      <c r="E435" s="278">
        <v>568.2833333333333</v>
      </c>
      <c r="F435" s="278">
        <v>561.9666666666667</v>
      </c>
      <c r="G435" s="278">
        <v>557.83333333333337</v>
      </c>
      <c r="H435" s="278">
        <v>578.73333333333323</v>
      </c>
      <c r="I435" s="278">
        <v>582.86666666666667</v>
      </c>
      <c r="J435" s="278">
        <v>589.18333333333317</v>
      </c>
      <c r="K435" s="276">
        <v>576.54999999999995</v>
      </c>
      <c r="L435" s="276">
        <v>566.1</v>
      </c>
      <c r="M435" s="276">
        <v>49.587829999999997</v>
      </c>
    </row>
    <row r="436" spans="1:13">
      <c r="A436" s="267">
        <v>429</v>
      </c>
      <c r="B436" s="276" t="s">
        <v>531</v>
      </c>
      <c r="C436" s="276">
        <v>330.55</v>
      </c>
      <c r="D436" s="278">
        <v>329.01666666666665</v>
      </c>
      <c r="E436" s="278">
        <v>323.0333333333333</v>
      </c>
      <c r="F436" s="278">
        <v>315.51666666666665</v>
      </c>
      <c r="G436" s="278">
        <v>309.5333333333333</v>
      </c>
      <c r="H436" s="278">
        <v>336.5333333333333</v>
      </c>
      <c r="I436" s="278">
        <v>342.51666666666665</v>
      </c>
      <c r="J436" s="278">
        <v>350.0333333333333</v>
      </c>
      <c r="K436" s="276">
        <v>335</v>
      </c>
      <c r="L436" s="276">
        <v>321.5</v>
      </c>
      <c r="M436" s="276">
        <v>4.4879100000000003</v>
      </c>
    </row>
    <row r="437" spans="1:13">
      <c r="A437" s="267">
        <v>430</v>
      </c>
      <c r="B437" s="276" t="s">
        <v>179</v>
      </c>
      <c r="C437" s="276">
        <v>488.1</v>
      </c>
      <c r="D437" s="278">
        <v>483.09999999999997</v>
      </c>
      <c r="E437" s="278">
        <v>476.19999999999993</v>
      </c>
      <c r="F437" s="278">
        <v>464.29999999999995</v>
      </c>
      <c r="G437" s="278">
        <v>457.39999999999992</v>
      </c>
      <c r="H437" s="278">
        <v>494.99999999999994</v>
      </c>
      <c r="I437" s="278">
        <v>501.89999999999992</v>
      </c>
      <c r="J437" s="278">
        <v>513.79999999999995</v>
      </c>
      <c r="K437" s="276">
        <v>490</v>
      </c>
      <c r="L437" s="276">
        <v>471.2</v>
      </c>
      <c r="M437" s="276">
        <v>21.123570000000001</v>
      </c>
    </row>
    <row r="438" spans="1:13">
      <c r="A438" s="267">
        <v>431</v>
      </c>
      <c r="B438" s="276" t="s">
        <v>532</v>
      </c>
      <c r="C438" s="276">
        <v>194.05</v>
      </c>
      <c r="D438" s="278">
        <v>193.4</v>
      </c>
      <c r="E438" s="278">
        <v>191</v>
      </c>
      <c r="F438" s="278">
        <v>187.95</v>
      </c>
      <c r="G438" s="278">
        <v>185.54999999999998</v>
      </c>
      <c r="H438" s="278">
        <v>196.45000000000002</v>
      </c>
      <c r="I438" s="278">
        <v>198.85000000000005</v>
      </c>
      <c r="J438" s="278">
        <v>201.90000000000003</v>
      </c>
      <c r="K438" s="276">
        <v>195.8</v>
      </c>
      <c r="L438" s="276">
        <v>190.35</v>
      </c>
      <c r="M438" s="276">
        <v>0.68735999999999997</v>
      </c>
    </row>
    <row r="439" spans="1:13">
      <c r="A439" s="267">
        <v>432</v>
      </c>
      <c r="B439" s="276" t="s">
        <v>533</v>
      </c>
      <c r="C439" s="276">
        <v>1669.2</v>
      </c>
      <c r="D439" s="278">
        <v>1675.5666666666666</v>
      </c>
      <c r="E439" s="278">
        <v>1641.6333333333332</v>
      </c>
      <c r="F439" s="278">
        <v>1614.0666666666666</v>
      </c>
      <c r="G439" s="278">
        <v>1580.1333333333332</v>
      </c>
      <c r="H439" s="278">
        <v>1703.1333333333332</v>
      </c>
      <c r="I439" s="278">
        <v>1737.0666666666666</v>
      </c>
      <c r="J439" s="278">
        <v>1764.6333333333332</v>
      </c>
      <c r="K439" s="276">
        <v>1709.5</v>
      </c>
      <c r="L439" s="276">
        <v>1648</v>
      </c>
      <c r="M439" s="276">
        <v>1.2960700000000001</v>
      </c>
    </row>
    <row r="440" spans="1:13">
      <c r="A440" s="267">
        <v>433</v>
      </c>
      <c r="B440" s="276" t="s">
        <v>534</v>
      </c>
      <c r="C440" s="276">
        <v>5.0999999999999996</v>
      </c>
      <c r="D440" s="278">
        <v>5.05</v>
      </c>
      <c r="E440" s="278">
        <v>5</v>
      </c>
      <c r="F440" s="278">
        <v>4.9000000000000004</v>
      </c>
      <c r="G440" s="278">
        <v>4.8500000000000005</v>
      </c>
      <c r="H440" s="278">
        <v>5.1499999999999995</v>
      </c>
      <c r="I440" s="278">
        <v>5.1999999999999984</v>
      </c>
      <c r="J440" s="278">
        <v>5.2999999999999989</v>
      </c>
      <c r="K440" s="276">
        <v>5.0999999999999996</v>
      </c>
      <c r="L440" s="276">
        <v>4.95</v>
      </c>
      <c r="M440" s="276">
        <v>160.15982</v>
      </c>
    </row>
    <row r="441" spans="1:13">
      <c r="A441" s="267">
        <v>434</v>
      </c>
      <c r="B441" s="276" t="s">
        <v>535</v>
      </c>
      <c r="C441" s="276">
        <v>130.85</v>
      </c>
      <c r="D441" s="278">
        <v>130</v>
      </c>
      <c r="E441" s="278">
        <v>128</v>
      </c>
      <c r="F441" s="278">
        <v>125.15</v>
      </c>
      <c r="G441" s="278">
        <v>123.15</v>
      </c>
      <c r="H441" s="278">
        <v>132.85</v>
      </c>
      <c r="I441" s="278">
        <v>134.85</v>
      </c>
      <c r="J441" s="278">
        <v>137.69999999999999</v>
      </c>
      <c r="K441" s="276">
        <v>132</v>
      </c>
      <c r="L441" s="276">
        <v>127.15</v>
      </c>
      <c r="M441" s="276">
        <v>1.4603600000000001</v>
      </c>
    </row>
    <row r="442" spans="1:13">
      <c r="A442" s="267">
        <v>435</v>
      </c>
      <c r="B442" s="276" t="s">
        <v>2593</v>
      </c>
      <c r="C442" s="276">
        <v>224.75</v>
      </c>
      <c r="D442" s="278">
        <v>228.29999999999998</v>
      </c>
      <c r="E442" s="278">
        <v>218.59999999999997</v>
      </c>
      <c r="F442" s="278">
        <v>212.45</v>
      </c>
      <c r="G442" s="278">
        <v>202.74999999999997</v>
      </c>
      <c r="H442" s="278">
        <v>234.44999999999996</v>
      </c>
      <c r="I442" s="278">
        <v>244.14999999999995</v>
      </c>
      <c r="J442" s="278">
        <v>250.29999999999995</v>
      </c>
      <c r="K442" s="276">
        <v>238</v>
      </c>
      <c r="L442" s="276">
        <v>222.15</v>
      </c>
      <c r="M442" s="276">
        <v>8.8052799999999998</v>
      </c>
    </row>
    <row r="443" spans="1:13">
      <c r="A443" s="267">
        <v>436</v>
      </c>
      <c r="B443" s="276" t="s">
        <v>536</v>
      </c>
      <c r="C443" s="276">
        <v>925.55</v>
      </c>
      <c r="D443" s="278">
        <v>922.93333333333328</v>
      </c>
      <c r="E443" s="278">
        <v>917.71666666666658</v>
      </c>
      <c r="F443" s="278">
        <v>909.88333333333333</v>
      </c>
      <c r="G443" s="278">
        <v>904.66666666666663</v>
      </c>
      <c r="H443" s="278">
        <v>930.76666666666654</v>
      </c>
      <c r="I443" s="278">
        <v>935.98333333333323</v>
      </c>
      <c r="J443" s="278">
        <v>943.81666666666649</v>
      </c>
      <c r="K443" s="276">
        <v>928.15</v>
      </c>
      <c r="L443" s="276">
        <v>915.1</v>
      </c>
      <c r="M443" s="276">
        <v>0.42515999999999998</v>
      </c>
    </row>
    <row r="444" spans="1:13">
      <c r="A444" s="267">
        <v>437</v>
      </c>
      <c r="B444" s="276" t="s">
        <v>282</v>
      </c>
      <c r="C444" s="276">
        <v>615.29999999999995</v>
      </c>
      <c r="D444" s="278">
        <v>612.65</v>
      </c>
      <c r="E444" s="278">
        <v>601.5</v>
      </c>
      <c r="F444" s="278">
        <v>587.70000000000005</v>
      </c>
      <c r="G444" s="278">
        <v>576.55000000000007</v>
      </c>
      <c r="H444" s="278">
        <v>626.44999999999993</v>
      </c>
      <c r="I444" s="278">
        <v>637.5999999999998</v>
      </c>
      <c r="J444" s="278">
        <v>651.39999999999986</v>
      </c>
      <c r="K444" s="276">
        <v>623.79999999999995</v>
      </c>
      <c r="L444" s="276">
        <v>598.85</v>
      </c>
      <c r="M444" s="276">
        <v>5.2785399999999996</v>
      </c>
    </row>
    <row r="445" spans="1:13">
      <c r="A445" s="267">
        <v>438</v>
      </c>
      <c r="B445" s="276" t="s">
        <v>542</v>
      </c>
      <c r="C445" s="276">
        <v>49.15</v>
      </c>
      <c r="D445" s="278">
        <v>49.316666666666663</v>
      </c>
      <c r="E445" s="278">
        <v>48.033333333333324</v>
      </c>
      <c r="F445" s="278">
        <v>46.916666666666664</v>
      </c>
      <c r="G445" s="278">
        <v>45.633333333333326</v>
      </c>
      <c r="H445" s="278">
        <v>50.433333333333323</v>
      </c>
      <c r="I445" s="278">
        <v>51.716666666666654</v>
      </c>
      <c r="J445" s="278">
        <v>52.833333333333321</v>
      </c>
      <c r="K445" s="276">
        <v>50.6</v>
      </c>
      <c r="L445" s="276">
        <v>48.2</v>
      </c>
      <c r="M445" s="276">
        <v>46.630760000000002</v>
      </c>
    </row>
    <row r="446" spans="1:13">
      <c r="A446" s="267">
        <v>439</v>
      </c>
      <c r="B446" s="276" t="s">
        <v>2608</v>
      </c>
      <c r="C446" s="276">
        <v>12278.25</v>
      </c>
      <c r="D446" s="278">
        <v>12266.083333333334</v>
      </c>
      <c r="E446" s="278">
        <v>11982.166666666668</v>
      </c>
      <c r="F446" s="278">
        <v>11686.083333333334</v>
      </c>
      <c r="G446" s="278">
        <v>11402.166666666668</v>
      </c>
      <c r="H446" s="278">
        <v>12562.166666666668</v>
      </c>
      <c r="I446" s="278">
        <v>12846.083333333336</v>
      </c>
      <c r="J446" s="278">
        <v>13142.166666666668</v>
      </c>
      <c r="K446" s="276">
        <v>12550</v>
      </c>
      <c r="L446" s="276">
        <v>11970</v>
      </c>
      <c r="M446" s="276">
        <v>4.0710000000000003E-2</v>
      </c>
    </row>
    <row r="447" spans="1:13">
      <c r="A447" s="267">
        <v>440</v>
      </c>
      <c r="B447" s="276" t="s">
        <v>2613</v>
      </c>
      <c r="C447" s="276">
        <v>1046.9000000000001</v>
      </c>
      <c r="D447" s="278">
        <v>1036.6166666666668</v>
      </c>
      <c r="E447" s="278">
        <v>1011.2333333333336</v>
      </c>
      <c r="F447" s="278">
        <v>975.56666666666683</v>
      </c>
      <c r="G447" s="278">
        <v>950.18333333333362</v>
      </c>
      <c r="H447" s="278">
        <v>1072.2833333333335</v>
      </c>
      <c r="I447" s="278">
        <v>1097.6666666666667</v>
      </c>
      <c r="J447" s="278">
        <v>1133.3333333333335</v>
      </c>
      <c r="K447" s="276">
        <v>1062</v>
      </c>
      <c r="L447" s="276">
        <v>1000.95</v>
      </c>
      <c r="M447" s="276">
        <v>1.2592699999999999</v>
      </c>
    </row>
    <row r="448" spans="1:13">
      <c r="A448" s="267">
        <v>441</v>
      </c>
      <c r="B448" s="276" t="s">
        <v>3464</v>
      </c>
      <c r="C448" s="276">
        <v>605.29999999999995</v>
      </c>
      <c r="D448" s="278">
        <v>595.06666666666672</v>
      </c>
      <c r="E448" s="278">
        <v>583.28333333333342</v>
      </c>
      <c r="F448" s="278">
        <v>561.26666666666665</v>
      </c>
      <c r="G448" s="278">
        <v>549.48333333333335</v>
      </c>
      <c r="H448" s="278">
        <v>617.08333333333348</v>
      </c>
      <c r="I448" s="278">
        <v>628.86666666666679</v>
      </c>
      <c r="J448" s="278">
        <v>650.88333333333355</v>
      </c>
      <c r="K448" s="276">
        <v>606.85</v>
      </c>
      <c r="L448" s="276">
        <v>573.04999999999995</v>
      </c>
      <c r="M448" s="276">
        <v>75.826539999999994</v>
      </c>
    </row>
    <row r="449" spans="1:13">
      <c r="A449" s="267">
        <v>442</v>
      </c>
      <c r="B449" s="276" t="s">
        <v>182</v>
      </c>
      <c r="C449" s="276">
        <v>1786.1</v>
      </c>
      <c r="D449" s="278">
        <v>1751.3666666666668</v>
      </c>
      <c r="E449" s="278">
        <v>1695.2333333333336</v>
      </c>
      <c r="F449" s="278">
        <v>1604.3666666666668</v>
      </c>
      <c r="G449" s="278">
        <v>1548.2333333333336</v>
      </c>
      <c r="H449" s="278">
        <v>1842.2333333333336</v>
      </c>
      <c r="I449" s="278">
        <v>1898.3666666666668</v>
      </c>
      <c r="J449" s="278">
        <v>1989.2333333333336</v>
      </c>
      <c r="K449" s="276">
        <v>1807.5</v>
      </c>
      <c r="L449" s="276">
        <v>1660.5</v>
      </c>
      <c r="M449" s="276">
        <v>21.028310000000001</v>
      </c>
    </row>
    <row r="450" spans="1:13">
      <c r="A450" s="267">
        <v>443</v>
      </c>
      <c r="B450" s="276" t="s">
        <v>543</v>
      </c>
      <c r="C450" s="276">
        <v>1004.55</v>
      </c>
      <c r="D450" s="278">
        <v>994.19999999999993</v>
      </c>
      <c r="E450" s="278">
        <v>973.39999999999986</v>
      </c>
      <c r="F450" s="278">
        <v>942.24999999999989</v>
      </c>
      <c r="G450" s="278">
        <v>921.44999999999982</v>
      </c>
      <c r="H450" s="278">
        <v>1025.3499999999999</v>
      </c>
      <c r="I450" s="278">
        <v>1046.1499999999999</v>
      </c>
      <c r="J450" s="278">
        <v>1077.3</v>
      </c>
      <c r="K450" s="276">
        <v>1015</v>
      </c>
      <c r="L450" s="276">
        <v>963.05</v>
      </c>
      <c r="M450" s="276">
        <v>0.35</v>
      </c>
    </row>
    <row r="451" spans="1:13">
      <c r="A451" s="267">
        <v>444</v>
      </c>
      <c r="B451" s="276" t="s">
        <v>183</v>
      </c>
      <c r="C451" s="276">
        <v>169.2</v>
      </c>
      <c r="D451" s="278">
        <v>167.43333333333331</v>
      </c>
      <c r="E451" s="278">
        <v>165.16666666666663</v>
      </c>
      <c r="F451" s="278">
        <v>161.13333333333333</v>
      </c>
      <c r="G451" s="278">
        <v>158.86666666666665</v>
      </c>
      <c r="H451" s="278">
        <v>171.46666666666661</v>
      </c>
      <c r="I451" s="278">
        <v>173.73333333333332</v>
      </c>
      <c r="J451" s="278">
        <v>177.76666666666659</v>
      </c>
      <c r="K451" s="276">
        <v>169.7</v>
      </c>
      <c r="L451" s="276">
        <v>163.4</v>
      </c>
      <c r="M451" s="276">
        <v>569.30070999999998</v>
      </c>
    </row>
    <row r="452" spans="1:13">
      <c r="A452" s="267">
        <v>445</v>
      </c>
      <c r="B452" s="276" t="s">
        <v>184</v>
      </c>
      <c r="C452" s="276">
        <v>69.3</v>
      </c>
      <c r="D452" s="278">
        <v>68.75</v>
      </c>
      <c r="E452" s="278">
        <v>67.7</v>
      </c>
      <c r="F452" s="278">
        <v>66.100000000000009</v>
      </c>
      <c r="G452" s="278">
        <v>65.050000000000011</v>
      </c>
      <c r="H452" s="278">
        <v>70.349999999999994</v>
      </c>
      <c r="I452" s="278">
        <v>71.400000000000006</v>
      </c>
      <c r="J452" s="278">
        <v>72.999999999999986</v>
      </c>
      <c r="K452" s="276">
        <v>69.8</v>
      </c>
      <c r="L452" s="276">
        <v>67.150000000000006</v>
      </c>
      <c r="M452" s="276">
        <v>57.091700000000003</v>
      </c>
    </row>
    <row r="453" spans="1:13">
      <c r="A453" s="267">
        <v>446</v>
      </c>
      <c r="B453" s="276" t="s">
        <v>185</v>
      </c>
      <c r="C453" s="276">
        <v>74.150000000000006</v>
      </c>
      <c r="D453" s="278">
        <v>73.366666666666674</v>
      </c>
      <c r="E453" s="278">
        <v>72.283333333333346</v>
      </c>
      <c r="F453" s="278">
        <v>70.416666666666671</v>
      </c>
      <c r="G453" s="278">
        <v>69.333333333333343</v>
      </c>
      <c r="H453" s="278">
        <v>75.233333333333348</v>
      </c>
      <c r="I453" s="278">
        <v>76.316666666666663</v>
      </c>
      <c r="J453" s="278">
        <v>78.183333333333351</v>
      </c>
      <c r="K453" s="276">
        <v>74.45</v>
      </c>
      <c r="L453" s="276">
        <v>71.5</v>
      </c>
      <c r="M453" s="276">
        <v>306.89573000000001</v>
      </c>
    </row>
    <row r="454" spans="1:13">
      <c r="A454" s="267">
        <v>447</v>
      </c>
      <c r="B454" s="276" t="s">
        <v>186</v>
      </c>
      <c r="C454" s="276">
        <v>621.4</v>
      </c>
      <c r="D454" s="278">
        <v>613.96666666666658</v>
      </c>
      <c r="E454" s="278">
        <v>603.73333333333312</v>
      </c>
      <c r="F454" s="278">
        <v>586.06666666666649</v>
      </c>
      <c r="G454" s="278">
        <v>575.83333333333303</v>
      </c>
      <c r="H454" s="278">
        <v>631.63333333333321</v>
      </c>
      <c r="I454" s="278">
        <v>641.86666666666656</v>
      </c>
      <c r="J454" s="278">
        <v>659.5333333333333</v>
      </c>
      <c r="K454" s="276">
        <v>624.20000000000005</v>
      </c>
      <c r="L454" s="276">
        <v>596.29999999999995</v>
      </c>
      <c r="M454" s="276">
        <v>122.38343</v>
      </c>
    </row>
    <row r="455" spans="1:13">
      <c r="A455" s="267">
        <v>448</v>
      </c>
      <c r="B455" s="276" t="s">
        <v>2624</v>
      </c>
      <c r="C455" s="276">
        <v>38.200000000000003</v>
      </c>
      <c r="D455" s="278">
        <v>37.616666666666667</v>
      </c>
      <c r="E455" s="278">
        <v>36.883333333333333</v>
      </c>
      <c r="F455" s="278">
        <v>35.566666666666663</v>
      </c>
      <c r="G455" s="278">
        <v>34.833333333333329</v>
      </c>
      <c r="H455" s="278">
        <v>38.933333333333337</v>
      </c>
      <c r="I455" s="278">
        <v>39.666666666666671</v>
      </c>
      <c r="J455" s="278">
        <v>40.983333333333341</v>
      </c>
      <c r="K455" s="276">
        <v>38.35</v>
      </c>
      <c r="L455" s="276">
        <v>36.299999999999997</v>
      </c>
      <c r="M455" s="276">
        <v>31.612290000000002</v>
      </c>
    </row>
    <row r="456" spans="1:13">
      <c r="A456" s="267">
        <v>449</v>
      </c>
      <c r="B456" s="276" t="s">
        <v>537</v>
      </c>
      <c r="C456" s="276">
        <v>910.6</v>
      </c>
      <c r="D456" s="278">
        <v>908.23333333333323</v>
      </c>
      <c r="E456" s="278">
        <v>882.46666666666647</v>
      </c>
      <c r="F456" s="278">
        <v>854.33333333333326</v>
      </c>
      <c r="G456" s="278">
        <v>828.56666666666649</v>
      </c>
      <c r="H456" s="278">
        <v>936.36666666666645</v>
      </c>
      <c r="I456" s="278">
        <v>962.1333333333331</v>
      </c>
      <c r="J456" s="278">
        <v>990.26666666666642</v>
      </c>
      <c r="K456" s="276">
        <v>934</v>
      </c>
      <c r="L456" s="276">
        <v>880.1</v>
      </c>
      <c r="M456" s="276">
        <v>0.21248</v>
      </c>
    </row>
    <row r="457" spans="1:13">
      <c r="A457" s="267">
        <v>450</v>
      </c>
      <c r="B457" s="276" t="s">
        <v>538</v>
      </c>
      <c r="C457" s="276">
        <v>452.8</v>
      </c>
      <c r="D457" s="278">
        <v>457.34999999999997</v>
      </c>
      <c r="E457" s="278">
        <v>445.44999999999993</v>
      </c>
      <c r="F457" s="278">
        <v>438.09999999999997</v>
      </c>
      <c r="G457" s="278">
        <v>426.19999999999993</v>
      </c>
      <c r="H457" s="278">
        <v>464.69999999999993</v>
      </c>
      <c r="I457" s="278">
        <v>476.59999999999991</v>
      </c>
      <c r="J457" s="278">
        <v>483.94999999999993</v>
      </c>
      <c r="K457" s="276">
        <v>469.25</v>
      </c>
      <c r="L457" s="276">
        <v>450</v>
      </c>
      <c r="M457" s="276">
        <v>0.34298000000000001</v>
      </c>
    </row>
    <row r="458" spans="1:13">
      <c r="A458" s="267">
        <v>451</v>
      </c>
      <c r="B458" s="276" t="s">
        <v>187</v>
      </c>
      <c r="C458" s="276">
        <v>2908.75</v>
      </c>
      <c r="D458" s="278">
        <v>2897.7333333333336</v>
      </c>
      <c r="E458" s="278">
        <v>2876.4666666666672</v>
      </c>
      <c r="F458" s="278">
        <v>2844.1833333333334</v>
      </c>
      <c r="G458" s="278">
        <v>2822.916666666667</v>
      </c>
      <c r="H458" s="278">
        <v>2930.0166666666673</v>
      </c>
      <c r="I458" s="278">
        <v>2951.2833333333338</v>
      </c>
      <c r="J458" s="278">
        <v>2983.5666666666675</v>
      </c>
      <c r="K458" s="276">
        <v>2919</v>
      </c>
      <c r="L458" s="276">
        <v>2865.45</v>
      </c>
      <c r="M458" s="276">
        <v>27.909880000000001</v>
      </c>
    </row>
    <row r="459" spans="1:13">
      <c r="A459" s="267">
        <v>452</v>
      </c>
      <c r="B459" s="276" t="s">
        <v>544</v>
      </c>
      <c r="C459" s="276">
        <v>2510.5500000000002</v>
      </c>
      <c r="D459" s="278">
        <v>2492.8833333333332</v>
      </c>
      <c r="E459" s="278">
        <v>2460.7666666666664</v>
      </c>
      <c r="F459" s="278">
        <v>2410.9833333333331</v>
      </c>
      <c r="G459" s="278">
        <v>2378.8666666666663</v>
      </c>
      <c r="H459" s="278">
        <v>2542.6666666666665</v>
      </c>
      <c r="I459" s="278">
        <v>2574.7833333333333</v>
      </c>
      <c r="J459" s="278">
        <v>2624.5666666666666</v>
      </c>
      <c r="K459" s="276">
        <v>2525</v>
      </c>
      <c r="L459" s="276">
        <v>2443.1</v>
      </c>
      <c r="M459" s="276">
        <v>0.12964000000000001</v>
      </c>
    </row>
    <row r="460" spans="1:13">
      <c r="A460" s="267">
        <v>453</v>
      </c>
      <c r="B460" s="276" t="s">
        <v>188</v>
      </c>
      <c r="C460" s="276">
        <v>948.15</v>
      </c>
      <c r="D460" s="278">
        <v>949.63333333333333</v>
      </c>
      <c r="E460" s="278">
        <v>939.51666666666665</v>
      </c>
      <c r="F460" s="278">
        <v>930.88333333333333</v>
      </c>
      <c r="G460" s="278">
        <v>920.76666666666665</v>
      </c>
      <c r="H460" s="278">
        <v>958.26666666666665</v>
      </c>
      <c r="I460" s="278">
        <v>968.38333333333321</v>
      </c>
      <c r="J460" s="278">
        <v>977.01666666666665</v>
      </c>
      <c r="K460" s="276">
        <v>959.75</v>
      </c>
      <c r="L460" s="276">
        <v>941</v>
      </c>
      <c r="M460" s="276">
        <v>54.566809999999997</v>
      </c>
    </row>
    <row r="461" spans="1:13">
      <c r="A461" s="267">
        <v>454</v>
      </c>
      <c r="B461" s="276" t="s">
        <v>546</v>
      </c>
      <c r="C461" s="276">
        <v>900.1</v>
      </c>
      <c r="D461" s="278">
        <v>896.6</v>
      </c>
      <c r="E461" s="278">
        <v>884.5</v>
      </c>
      <c r="F461" s="278">
        <v>868.9</v>
      </c>
      <c r="G461" s="278">
        <v>856.8</v>
      </c>
      <c r="H461" s="278">
        <v>912.2</v>
      </c>
      <c r="I461" s="278">
        <v>924.30000000000018</v>
      </c>
      <c r="J461" s="278">
        <v>939.90000000000009</v>
      </c>
      <c r="K461" s="276">
        <v>908.7</v>
      </c>
      <c r="L461" s="276">
        <v>881</v>
      </c>
      <c r="M461" s="276">
        <v>0.33209</v>
      </c>
    </row>
    <row r="462" spans="1:13">
      <c r="A462" s="267">
        <v>455</v>
      </c>
      <c r="B462" s="276" t="s">
        <v>547</v>
      </c>
      <c r="C462" s="276">
        <v>925.1</v>
      </c>
      <c r="D462" s="278">
        <v>926.0333333333333</v>
      </c>
      <c r="E462" s="278">
        <v>914.06666666666661</v>
      </c>
      <c r="F462" s="278">
        <v>903.0333333333333</v>
      </c>
      <c r="G462" s="278">
        <v>891.06666666666661</v>
      </c>
      <c r="H462" s="278">
        <v>937.06666666666661</v>
      </c>
      <c r="I462" s="278">
        <v>949.0333333333333</v>
      </c>
      <c r="J462" s="278">
        <v>960.06666666666661</v>
      </c>
      <c r="K462" s="276">
        <v>938</v>
      </c>
      <c r="L462" s="276">
        <v>915</v>
      </c>
      <c r="M462" s="276">
        <v>1.5544100000000001</v>
      </c>
    </row>
    <row r="463" spans="1:13">
      <c r="A463" s="267">
        <v>456</v>
      </c>
      <c r="B463" s="276" t="s">
        <v>552</v>
      </c>
      <c r="C463" s="276">
        <v>808.3</v>
      </c>
      <c r="D463" s="278">
        <v>807.0333333333333</v>
      </c>
      <c r="E463" s="278">
        <v>796.06666666666661</v>
      </c>
      <c r="F463" s="278">
        <v>783.83333333333326</v>
      </c>
      <c r="G463" s="278">
        <v>772.86666666666656</v>
      </c>
      <c r="H463" s="278">
        <v>819.26666666666665</v>
      </c>
      <c r="I463" s="278">
        <v>830.23333333333335</v>
      </c>
      <c r="J463" s="278">
        <v>842.4666666666667</v>
      </c>
      <c r="K463" s="276">
        <v>818</v>
      </c>
      <c r="L463" s="276">
        <v>794.8</v>
      </c>
      <c r="M463" s="276">
        <v>0.39149</v>
      </c>
    </row>
    <row r="464" spans="1:13">
      <c r="A464" s="267">
        <v>457</v>
      </c>
      <c r="B464" s="276" t="s">
        <v>548</v>
      </c>
      <c r="C464" s="276">
        <v>47.25</v>
      </c>
      <c r="D464" s="278">
        <v>46.816666666666663</v>
      </c>
      <c r="E464" s="278">
        <v>45.833333333333329</v>
      </c>
      <c r="F464" s="278">
        <v>44.416666666666664</v>
      </c>
      <c r="G464" s="278">
        <v>43.43333333333333</v>
      </c>
      <c r="H464" s="278">
        <v>48.233333333333327</v>
      </c>
      <c r="I464" s="278">
        <v>49.216666666666661</v>
      </c>
      <c r="J464" s="278">
        <v>50.633333333333326</v>
      </c>
      <c r="K464" s="276">
        <v>47.8</v>
      </c>
      <c r="L464" s="276">
        <v>45.4</v>
      </c>
      <c r="M464" s="276">
        <v>4.01837</v>
      </c>
    </row>
    <row r="465" spans="1:13">
      <c r="A465" s="267">
        <v>458</v>
      </c>
      <c r="B465" s="276" t="s">
        <v>549</v>
      </c>
      <c r="C465" s="276">
        <v>1140.55</v>
      </c>
      <c r="D465" s="278">
        <v>1128.4833333333333</v>
      </c>
      <c r="E465" s="278">
        <v>1112.2666666666667</v>
      </c>
      <c r="F465" s="278">
        <v>1083.9833333333333</v>
      </c>
      <c r="G465" s="278">
        <v>1067.7666666666667</v>
      </c>
      <c r="H465" s="278">
        <v>1156.7666666666667</v>
      </c>
      <c r="I465" s="278">
        <v>1172.9833333333333</v>
      </c>
      <c r="J465" s="278">
        <v>1201.2666666666667</v>
      </c>
      <c r="K465" s="276">
        <v>1144.7</v>
      </c>
      <c r="L465" s="276">
        <v>1100.2</v>
      </c>
      <c r="M465" s="276">
        <v>0.375</v>
      </c>
    </row>
    <row r="466" spans="1:13">
      <c r="A466" s="267">
        <v>459</v>
      </c>
      <c r="B466" s="276" t="s">
        <v>189</v>
      </c>
      <c r="C466" s="276">
        <v>1490.85</v>
      </c>
      <c r="D466" s="278">
        <v>1496.2333333333333</v>
      </c>
      <c r="E466" s="278">
        <v>1472.6666666666667</v>
      </c>
      <c r="F466" s="278">
        <v>1454.4833333333333</v>
      </c>
      <c r="G466" s="278">
        <v>1430.9166666666667</v>
      </c>
      <c r="H466" s="278">
        <v>1514.4166666666667</v>
      </c>
      <c r="I466" s="278">
        <v>1537.9833333333333</v>
      </c>
      <c r="J466" s="278">
        <v>1556.1666666666667</v>
      </c>
      <c r="K466" s="276">
        <v>1519.8</v>
      </c>
      <c r="L466" s="276">
        <v>1478.05</v>
      </c>
      <c r="M466" s="276">
        <v>28.477419999999999</v>
      </c>
    </row>
    <row r="467" spans="1:13">
      <c r="A467" s="267">
        <v>460</v>
      </c>
      <c r="B467" s="244" t="s">
        <v>190</v>
      </c>
      <c r="C467" s="276">
        <v>2799.65</v>
      </c>
      <c r="D467" s="278">
        <v>2779.8833333333332</v>
      </c>
      <c r="E467" s="278">
        <v>2754.7666666666664</v>
      </c>
      <c r="F467" s="278">
        <v>2709.8833333333332</v>
      </c>
      <c r="G467" s="278">
        <v>2684.7666666666664</v>
      </c>
      <c r="H467" s="278">
        <v>2824.7666666666664</v>
      </c>
      <c r="I467" s="278">
        <v>2849.8833333333332</v>
      </c>
      <c r="J467" s="278">
        <v>2894.7666666666664</v>
      </c>
      <c r="K467" s="276">
        <v>2805</v>
      </c>
      <c r="L467" s="276">
        <v>2735</v>
      </c>
      <c r="M467" s="276">
        <v>2.5314899999999998</v>
      </c>
    </row>
    <row r="468" spans="1:13">
      <c r="A468" s="267">
        <v>461</v>
      </c>
      <c r="B468" s="244" t="s">
        <v>191</v>
      </c>
      <c r="C468" s="276">
        <v>325.60000000000002</v>
      </c>
      <c r="D468" s="278">
        <v>321.90000000000003</v>
      </c>
      <c r="E468" s="278">
        <v>316.80000000000007</v>
      </c>
      <c r="F468" s="278">
        <v>308.00000000000006</v>
      </c>
      <c r="G468" s="278">
        <v>302.90000000000009</v>
      </c>
      <c r="H468" s="278">
        <v>330.70000000000005</v>
      </c>
      <c r="I468" s="278">
        <v>335.80000000000007</v>
      </c>
      <c r="J468" s="278">
        <v>344.6</v>
      </c>
      <c r="K468" s="276">
        <v>327</v>
      </c>
      <c r="L468" s="276">
        <v>313.10000000000002</v>
      </c>
      <c r="M468" s="276">
        <v>10.1287</v>
      </c>
    </row>
    <row r="469" spans="1:13">
      <c r="A469" s="267">
        <v>462</v>
      </c>
      <c r="B469" s="244" t="s">
        <v>550</v>
      </c>
      <c r="C469" s="276">
        <v>680.7</v>
      </c>
      <c r="D469" s="278">
        <v>684.23333333333323</v>
      </c>
      <c r="E469" s="278">
        <v>674.46666666666647</v>
      </c>
      <c r="F469" s="278">
        <v>668.23333333333323</v>
      </c>
      <c r="G469" s="278">
        <v>658.46666666666647</v>
      </c>
      <c r="H469" s="278">
        <v>690.46666666666647</v>
      </c>
      <c r="I469" s="278">
        <v>700.23333333333312</v>
      </c>
      <c r="J469" s="278">
        <v>706.46666666666647</v>
      </c>
      <c r="K469" s="276">
        <v>694</v>
      </c>
      <c r="L469" s="276">
        <v>678</v>
      </c>
      <c r="M469" s="276">
        <v>5.1264900000000004</v>
      </c>
    </row>
    <row r="470" spans="1:13">
      <c r="A470" s="267">
        <v>463</v>
      </c>
      <c r="B470" s="244" t="s">
        <v>551</v>
      </c>
      <c r="C470" s="276">
        <v>9.3000000000000007</v>
      </c>
      <c r="D470" s="278">
        <v>9.1666666666666679</v>
      </c>
      <c r="E470" s="278">
        <v>8.9333333333333353</v>
      </c>
      <c r="F470" s="278">
        <v>8.5666666666666682</v>
      </c>
      <c r="G470" s="278">
        <v>8.3333333333333357</v>
      </c>
      <c r="H470" s="278">
        <v>9.533333333333335</v>
      </c>
      <c r="I470" s="278">
        <v>9.7666666666666693</v>
      </c>
      <c r="J470" s="278">
        <v>10.133333333333335</v>
      </c>
      <c r="K470" s="276">
        <v>9.4</v>
      </c>
      <c r="L470" s="276">
        <v>8.8000000000000007</v>
      </c>
      <c r="M470" s="276">
        <v>157.59192999999999</v>
      </c>
    </row>
    <row r="471" spans="1:13">
      <c r="A471" s="267">
        <v>464</v>
      </c>
      <c r="B471" s="244" t="s">
        <v>539</v>
      </c>
      <c r="C471" s="276">
        <v>5722.95</v>
      </c>
      <c r="D471" s="278">
        <v>5725.2166666666672</v>
      </c>
      <c r="E471" s="278">
        <v>5675.4333333333343</v>
      </c>
      <c r="F471" s="278">
        <v>5627.916666666667</v>
      </c>
      <c r="G471" s="278">
        <v>5578.1333333333341</v>
      </c>
      <c r="H471" s="278">
        <v>5772.7333333333345</v>
      </c>
      <c r="I471" s="278">
        <v>5822.5166666666673</v>
      </c>
      <c r="J471" s="278">
        <v>5870.0333333333347</v>
      </c>
      <c r="K471" s="276">
        <v>5775</v>
      </c>
      <c r="L471" s="276">
        <v>5677.7</v>
      </c>
      <c r="M471" s="276">
        <v>0.12759999999999999</v>
      </c>
    </row>
    <row r="472" spans="1:13">
      <c r="A472" s="267">
        <v>465</v>
      </c>
      <c r="B472" s="244" t="s">
        <v>541</v>
      </c>
      <c r="C472" s="276">
        <v>30.85</v>
      </c>
      <c r="D472" s="278">
        <v>30.733333333333334</v>
      </c>
      <c r="E472" s="278">
        <v>30.31666666666667</v>
      </c>
      <c r="F472" s="278">
        <v>29.783333333333335</v>
      </c>
      <c r="G472" s="278">
        <v>29.366666666666671</v>
      </c>
      <c r="H472" s="278">
        <v>31.266666666666669</v>
      </c>
      <c r="I472" s="278">
        <v>31.683333333333334</v>
      </c>
      <c r="J472" s="278">
        <v>32.216666666666669</v>
      </c>
      <c r="K472" s="276">
        <v>31.15</v>
      </c>
      <c r="L472" s="276">
        <v>30.2</v>
      </c>
      <c r="M472" s="276">
        <v>39.105249999999998</v>
      </c>
    </row>
    <row r="473" spans="1:13">
      <c r="A473" s="267">
        <v>466</v>
      </c>
      <c r="B473" s="244" t="s">
        <v>192</v>
      </c>
      <c r="C473" s="276">
        <v>483.5</v>
      </c>
      <c r="D473" s="278">
        <v>476.59999999999997</v>
      </c>
      <c r="E473" s="278">
        <v>466.89999999999992</v>
      </c>
      <c r="F473" s="276">
        <v>450.29999999999995</v>
      </c>
      <c r="G473" s="278">
        <v>440.59999999999991</v>
      </c>
      <c r="H473" s="278">
        <v>493.19999999999993</v>
      </c>
      <c r="I473" s="276">
        <v>502.9</v>
      </c>
      <c r="J473" s="278">
        <v>519.5</v>
      </c>
      <c r="K473" s="278">
        <v>486.3</v>
      </c>
      <c r="L473" s="276">
        <v>460</v>
      </c>
      <c r="M473" s="278">
        <v>18.17407</v>
      </c>
    </row>
    <row r="474" spans="1:13">
      <c r="A474" s="267">
        <v>467</v>
      </c>
      <c r="B474" s="244" t="s">
        <v>540</v>
      </c>
      <c r="C474" s="276">
        <v>217.7</v>
      </c>
      <c r="D474" s="278">
        <v>215.5</v>
      </c>
      <c r="E474" s="278">
        <v>211.3</v>
      </c>
      <c r="F474" s="276">
        <v>204.9</v>
      </c>
      <c r="G474" s="278">
        <v>200.70000000000002</v>
      </c>
      <c r="H474" s="278">
        <v>221.9</v>
      </c>
      <c r="I474" s="276">
        <v>226.1</v>
      </c>
      <c r="J474" s="278">
        <v>232.5</v>
      </c>
      <c r="K474" s="278">
        <v>219.7</v>
      </c>
      <c r="L474" s="276">
        <v>209.1</v>
      </c>
      <c r="M474" s="278">
        <v>0.63387000000000004</v>
      </c>
    </row>
    <row r="475" spans="1:13">
      <c r="A475" s="267">
        <v>468</v>
      </c>
      <c r="B475" s="244" t="s">
        <v>193</v>
      </c>
      <c r="C475" s="244">
        <v>1131.3499999999999</v>
      </c>
      <c r="D475" s="288">
        <v>1123.1000000000001</v>
      </c>
      <c r="E475" s="288">
        <v>1101.2000000000003</v>
      </c>
      <c r="F475" s="288">
        <v>1071.0500000000002</v>
      </c>
      <c r="G475" s="288">
        <v>1049.1500000000003</v>
      </c>
      <c r="H475" s="288">
        <v>1153.2500000000002</v>
      </c>
      <c r="I475" s="288">
        <v>1175.1500000000003</v>
      </c>
      <c r="J475" s="288">
        <v>1205.3000000000002</v>
      </c>
      <c r="K475" s="288">
        <v>1145</v>
      </c>
      <c r="L475" s="288">
        <v>1092.95</v>
      </c>
      <c r="M475" s="288">
        <v>5.8313600000000001</v>
      </c>
    </row>
    <row r="476" spans="1:13">
      <c r="A476" s="267">
        <v>469</v>
      </c>
      <c r="B476" s="244" t="s">
        <v>553</v>
      </c>
      <c r="C476" s="244">
        <v>12.5</v>
      </c>
      <c r="D476" s="288">
        <v>12.433333333333332</v>
      </c>
      <c r="E476" s="288">
        <v>12.316666666666663</v>
      </c>
      <c r="F476" s="288">
        <v>12.133333333333331</v>
      </c>
      <c r="G476" s="288">
        <v>12.016666666666662</v>
      </c>
      <c r="H476" s="288">
        <v>12.616666666666664</v>
      </c>
      <c r="I476" s="288">
        <v>12.733333333333334</v>
      </c>
      <c r="J476" s="288">
        <v>12.916666666666664</v>
      </c>
      <c r="K476" s="288">
        <v>12.55</v>
      </c>
      <c r="L476" s="288">
        <v>12.25</v>
      </c>
      <c r="M476" s="288">
        <v>16.04898</v>
      </c>
    </row>
    <row r="477" spans="1:13">
      <c r="A477" s="267">
        <v>470</v>
      </c>
      <c r="B477" s="244" t="s">
        <v>554</v>
      </c>
      <c r="C477" s="288">
        <v>374.75</v>
      </c>
      <c r="D477" s="288">
        <v>370.98333333333335</v>
      </c>
      <c r="E477" s="288">
        <v>364.9666666666667</v>
      </c>
      <c r="F477" s="288">
        <v>355.18333333333334</v>
      </c>
      <c r="G477" s="288">
        <v>349.16666666666669</v>
      </c>
      <c r="H477" s="288">
        <v>380.76666666666671</v>
      </c>
      <c r="I477" s="288">
        <v>386.78333333333336</v>
      </c>
      <c r="J477" s="288">
        <v>396.56666666666672</v>
      </c>
      <c r="K477" s="288">
        <v>377</v>
      </c>
      <c r="L477" s="288">
        <v>361.2</v>
      </c>
      <c r="M477" s="288">
        <v>0.58664000000000005</v>
      </c>
    </row>
    <row r="478" spans="1:13">
      <c r="A478" s="267">
        <v>471</v>
      </c>
      <c r="B478" s="244" t="s">
        <v>194</v>
      </c>
      <c r="C478" s="288">
        <v>274.3</v>
      </c>
      <c r="D478" s="288">
        <v>273.5333333333333</v>
      </c>
      <c r="E478" s="288">
        <v>270.06666666666661</v>
      </c>
      <c r="F478" s="288">
        <v>265.83333333333331</v>
      </c>
      <c r="G478" s="288">
        <v>262.36666666666662</v>
      </c>
      <c r="H478" s="288">
        <v>277.76666666666659</v>
      </c>
      <c r="I478" s="288">
        <v>281.23333333333329</v>
      </c>
      <c r="J478" s="288">
        <v>285.46666666666658</v>
      </c>
      <c r="K478" s="288">
        <v>277</v>
      </c>
      <c r="L478" s="288">
        <v>269.3</v>
      </c>
      <c r="M478" s="288">
        <v>3.82186</v>
      </c>
    </row>
    <row r="479" spans="1:13">
      <c r="A479" s="267">
        <v>472</v>
      </c>
      <c r="B479" s="244" t="s">
        <v>3098</v>
      </c>
      <c r="C479" s="288">
        <v>38.15</v>
      </c>
      <c r="D479" s="288">
        <v>38.25</v>
      </c>
      <c r="E479" s="288">
        <v>37.799999999999997</v>
      </c>
      <c r="F479" s="288">
        <v>37.449999999999996</v>
      </c>
      <c r="G479" s="288">
        <v>36.999999999999993</v>
      </c>
      <c r="H479" s="288">
        <v>38.6</v>
      </c>
      <c r="I479" s="288">
        <v>39.050000000000004</v>
      </c>
      <c r="J479" s="288">
        <v>39.400000000000006</v>
      </c>
      <c r="K479" s="288">
        <v>38.700000000000003</v>
      </c>
      <c r="L479" s="288">
        <v>37.9</v>
      </c>
      <c r="M479" s="288">
        <v>10.757099999999999</v>
      </c>
    </row>
    <row r="480" spans="1:13">
      <c r="A480" s="267">
        <v>473</v>
      </c>
      <c r="B480" s="244" t="s">
        <v>195</v>
      </c>
      <c r="C480" s="288">
        <v>5033.95</v>
      </c>
      <c r="D480" s="288">
        <v>5029.7333333333336</v>
      </c>
      <c r="E480" s="288">
        <v>4984.4666666666672</v>
      </c>
      <c r="F480" s="288">
        <v>4934.9833333333336</v>
      </c>
      <c r="G480" s="288">
        <v>4889.7166666666672</v>
      </c>
      <c r="H480" s="288">
        <v>5079.2166666666672</v>
      </c>
      <c r="I480" s="288">
        <v>5124.4833333333336</v>
      </c>
      <c r="J480" s="288">
        <v>5173.9666666666672</v>
      </c>
      <c r="K480" s="288">
        <v>5075</v>
      </c>
      <c r="L480" s="288">
        <v>4980.25</v>
      </c>
      <c r="M480" s="288">
        <v>4.49498</v>
      </c>
    </row>
    <row r="481" spans="1:13">
      <c r="A481" s="267">
        <v>474</v>
      </c>
      <c r="B481" s="244" t="s">
        <v>196</v>
      </c>
      <c r="C481" s="288">
        <v>29.65</v>
      </c>
      <c r="D481" s="288">
        <v>29.433333333333337</v>
      </c>
      <c r="E481" s="288">
        <v>29.066666666666674</v>
      </c>
      <c r="F481" s="288">
        <v>28.483333333333338</v>
      </c>
      <c r="G481" s="288">
        <v>28.116666666666674</v>
      </c>
      <c r="H481" s="288">
        <v>30.016666666666673</v>
      </c>
      <c r="I481" s="288">
        <v>30.383333333333333</v>
      </c>
      <c r="J481" s="288">
        <v>30.966666666666672</v>
      </c>
      <c r="K481" s="288">
        <v>29.8</v>
      </c>
      <c r="L481" s="288">
        <v>28.85</v>
      </c>
      <c r="M481" s="288">
        <v>57.724739999999997</v>
      </c>
    </row>
    <row r="482" spans="1:13">
      <c r="A482" s="267">
        <v>475</v>
      </c>
      <c r="B482" s="244" t="s">
        <v>197</v>
      </c>
      <c r="C482" s="288">
        <v>451.95</v>
      </c>
      <c r="D482" s="288">
        <v>447.65000000000003</v>
      </c>
      <c r="E482" s="288">
        <v>442.60000000000008</v>
      </c>
      <c r="F482" s="288">
        <v>433.25000000000006</v>
      </c>
      <c r="G482" s="288">
        <v>428.2000000000001</v>
      </c>
      <c r="H482" s="288">
        <v>457.00000000000006</v>
      </c>
      <c r="I482" s="288">
        <v>462.05</v>
      </c>
      <c r="J482" s="288">
        <v>471.40000000000003</v>
      </c>
      <c r="K482" s="288">
        <v>452.7</v>
      </c>
      <c r="L482" s="288">
        <v>438.3</v>
      </c>
      <c r="M482" s="288">
        <v>34.88991</v>
      </c>
    </row>
    <row r="483" spans="1:13">
      <c r="A483" s="267">
        <v>476</v>
      </c>
      <c r="B483" s="244" t="s">
        <v>560</v>
      </c>
      <c r="C483" s="288">
        <v>2129.3000000000002</v>
      </c>
      <c r="D483" s="288">
        <v>2123.1</v>
      </c>
      <c r="E483" s="288">
        <v>2096.1999999999998</v>
      </c>
      <c r="F483" s="288">
        <v>2063.1</v>
      </c>
      <c r="G483" s="288">
        <v>2036.1999999999998</v>
      </c>
      <c r="H483" s="288">
        <v>2156.1999999999998</v>
      </c>
      <c r="I483" s="288">
        <v>2183.1000000000004</v>
      </c>
      <c r="J483" s="288">
        <v>2216.1999999999998</v>
      </c>
      <c r="K483" s="288">
        <v>2150</v>
      </c>
      <c r="L483" s="288">
        <v>2090</v>
      </c>
      <c r="M483" s="288">
        <v>0.16056000000000001</v>
      </c>
    </row>
    <row r="484" spans="1:13">
      <c r="A484" s="267">
        <v>477</v>
      </c>
      <c r="B484" s="244" t="s">
        <v>561</v>
      </c>
      <c r="C484" s="288">
        <v>55.6</v>
      </c>
      <c r="D484" s="288">
        <v>54.783333333333339</v>
      </c>
      <c r="E484" s="288">
        <v>53.866666666666674</v>
      </c>
      <c r="F484" s="288">
        <v>52.133333333333333</v>
      </c>
      <c r="G484" s="288">
        <v>51.216666666666669</v>
      </c>
      <c r="H484" s="288">
        <v>56.51666666666668</v>
      </c>
      <c r="I484" s="288">
        <v>57.433333333333351</v>
      </c>
      <c r="J484" s="288">
        <v>59.166666666666686</v>
      </c>
      <c r="K484" s="288">
        <v>55.7</v>
      </c>
      <c r="L484" s="288">
        <v>53.05</v>
      </c>
      <c r="M484" s="288">
        <v>52.701479999999997</v>
      </c>
    </row>
    <row r="485" spans="1:13">
      <c r="A485" s="267">
        <v>478</v>
      </c>
      <c r="B485" s="244" t="s">
        <v>285</v>
      </c>
      <c r="C485" s="288">
        <v>383</v>
      </c>
      <c r="D485" s="288">
        <v>379.33333333333331</v>
      </c>
      <c r="E485" s="288">
        <v>370.76666666666665</v>
      </c>
      <c r="F485" s="288">
        <v>358.53333333333336</v>
      </c>
      <c r="G485" s="288">
        <v>349.9666666666667</v>
      </c>
      <c r="H485" s="288">
        <v>391.56666666666661</v>
      </c>
      <c r="I485" s="288">
        <v>400.13333333333333</v>
      </c>
      <c r="J485" s="288">
        <v>412.36666666666656</v>
      </c>
      <c r="K485" s="288">
        <v>387.9</v>
      </c>
      <c r="L485" s="288">
        <v>367.1</v>
      </c>
      <c r="M485" s="288">
        <v>1.4510799999999999</v>
      </c>
    </row>
    <row r="486" spans="1:13">
      <c r="A486" s="267">
        <v>479</v>
      </c>
      <c r="B486" s="244" t="s">
        <v>563</v>
      </c>
      <c r="C486" s="288">
        <v>905.1</v>
      </c>
      <c r="D486" s="288">
        <v>910.0333333333333</v>
      </c>
      <c r="E486" s="288">
        <v>875.16666666666663</v>
      </c>
      <c r="F486" s="288">
        <v>845.23333333333335</v>
      </c>
      <c r="G486" s="288">
        <v>810.36666666666667</v>
      </c>
      <c r="H486" s="288">
        <v>939.96666666666658</v>
      </c>
      <c r="I486" s="288">
        <v>974.83333333333337</v>
      </c>
      <c r="J486" s="288">
        <v>1004.7666666666665</v>
      </c>
      <c r="K486" s="288">
        <v>944.9</v>
      </c>
      <c r="L486" s="288">
        <v>880.1</v>
      </c>
      <c r="M486" s="288">
        <v>2.4021699999999999</v>
      </c>
    </row>
    <row r="487" spans="1:13">
      <c r="A487" s="267">
        <v>480</v>
      </c>
      <c r="B487" s="244" t="s">
        <v>564</v>
      </c>
      <c r="C487" s="288">
        <v>1629.65</v>
      </c>
      <c r="D487" s="288">
        <v>1618.4166666666667</v>
      </c>
      <c r="E487" s="288">
        <v>1591.1833333333334</v>
      </c>
      <c r="F487" s="288">
        <v>1552.7166666666667</v>
      </c>
      <c r="G487" s="288">
        <v>1525.4833333333333</v>
      </c>
      <c r="H487" s="288">
        <v>1656.8833333333334</v>
      </c>
      <c r="I487" s="288">
        <v>1684.1166666666666</v>
      </c>
      <c r="J487" s="288">
        <v>1722.5833333333335</v>
      </c>
      <c r="K487" s="288">
        <v>1645.65</v>
      </c>
      <c r="L487" s="288">
        <v>1579.95</v>
      </c>
      <c r="M487" s="288">
        <v>0.56327000000000005</v>
      </c>
    </row>
    <row r="488" spans="1:13">
      <c r="A488" s="267">
        <v>481</v>
      </c>
      <c r="B488" s="244" t="s">
        <v>2780</v>
      </c>
      <c r="C488" s="288">
        <v>1079.45</v>
      </c>
      <c r="D488" s="288">
        <v>1071.7166666666667</v>
      </c>
      <c r="E488" s="288">
        <v>1048.6333333333334</v>
      </c>
      <c r="F488" s="288">
        <v>1017.8166666666668</v>
      </c>
      <c r="G488" s="288">
        <v>994.73333333333358</v>
      </c>
      <c r="H488" s="288">
        <v>1102.5333333333333</v>
      </c>
      <c r="I488" s="288">
        <v>1125.6166666666663</v>
      </c>
      <c r="J488" s="288">
        <v>1156.4333333333332</v>
      </c>
      <c r="K488" s="288">
        <v>1094.8</v>
      </c>
      <c r="L488" s="288">
        <v>1040.9000000000001</v>
      </c>
      <c r="M488" s="288">
        <v>2.1059100000000002</v>
      </c>
    </row>
    <row r="489" spans="1:13">
      <c r="A489" s="267">
        <v>482</v>
      </c>
      <c r="B489" s="244" t="s">
        <v>284</v>
      </c>
      <c r="C489" s="288">
        <v>188</v>
      </c>
      <c r="D489" s="288">
        <v>187.61666666666667</v>
      </c>
      <c r="E489" s="288">
        <v>185.88333333333335</v>
      </c>
      <c r="F489" s="288">
        <v>183.76666666666668</v>
      </c>
      <c r="G489" s="288">
        <v>182.03333333333336</v>
      </c>
      <c r="H489" s="288">
        <v>189.73333333333335</v>
      </c>
      <c r="I489" s="288">
        <v>191.4666666666667</v>
      </c>
      <c r="J489" s="288">
        <v>193.58333333333334</v>
      </c>
      <c r="K489" s="288">
        <v>189.35</v>
      </c>
      <c r="L489" s="288">
        <v>185.5</v>
      </c>
      <c r="M489" s="288">
        <v>3.2936200000000002</v>
      </c>
    </row>
    <row r="490" spans="1:13">
      <c r="A490" s="267">
        <v>483</v>
      </c>
      <c r="B490" s="244" t="s">
        <v>565</v>
      </c>
      <c r="C490" s="288">
        <v>1135.25</v>
      </c>
      <c r="D490" s="288">
        <v>1136.0833333333333</v>
      </c>
      <c r="E490" s="288">
        <v>1127.1666666666665</v>
      </c>
      <c r="F490" s="288">
        <v>1119.0833333333333</v>
      </c>
      <c r="G490" s="288">
        <v>1110.1666666666665</v>
      </c>
      <c r="H490" s="288">
        <v>1144.1666666666665</v>
      </c>
      <c r="I490" s="288">
        <v>1153.083333333333</v>
      </c>
      <c r="J490" s="288">
        <v>1161.1666666666665</v>
      </c>
      <c r="K490" s="288">
        <v>1145</v>
      </c>
      <c r="L490" s="288">
        <v>1128</v>
      </c>
      <c r="M490" s="288">
        <v>0.48725000000000002</v>
      </c>
    </row>
    <row r="491" spans="1:13">
      <c r="A491" s="267">
        <v>484</v>
      </c>
      <c r="B491" s="244" t="s">
        <v>556</v>
      </c>
      <c r="C491" s="288">
        <v>344.95</v>
      </c>
      <c r="D491" s="288">
        <v>341.45</v>
      </c>
      <c r="E491" s="288">
        <v>335.9</v>
      </c>
      <c r="F491" s="288">
        <v>326.84999999999997</v>
      </c>
      <c r="G491" s="288">
        <v>321.29999999999995</v>
      </c>
      <c r="H491" s="288">
        <v>350.5</v>
      </c>
      <c r="I491" s="288">
        <v>356.05000000000007</v>
      </c>
      <c r="J491" s="288">
        <v>365.1</v>
      </c>
      <c r="K491" s="288">
        <v>347</v>
      </c>
      <c r="L491" s="288">
        <v>332.4</v>
      </c>
      <c r="M491" s="288">
        <v>3.5792199999999998</v>
      </c>
    </row>
    <row r="492" spans="1:13">
      <c r="A492" s="267">
        <v>485</v>
      </c>
      <c r="B492" s="244" t="s">
        <v>555</v>
      </c>
      <c r="C492" s="288">
        <v>2487.5500000000002</v>
      </c>
      <c r="D492" s="288">
        <v>2484.7000000000003</v>
      </c>
      <c r="E492" s="288">
        <v>2393.8500000000004</v>
      </c>
      <c r="F492" s="288">
        <v>2300.15</v>
      </c>
      <c r="G492" s="288">
        <v>2209.3000000000002</v>
      </c>
      <c r="H492" s="288">
        <v>2578.4000000000005</v>
      </c>
      <c r="I492" s="288">
        <v>2669.25</v>
      </c>
      <c r="J492" s="288">
        <v>2762.9500000000007</v>
      </c>
      <c r="K492" s="288">
        <v>2575.5500000000002</v>
      </c>
      <c r="L492" s="288">
        <v>2391</v>
      </c>
      <c r="M492" s="288">
        <v>0.36008000000000001</v>
      </c>
    </row>
    <row r="493" spans="1:13">
      <c r="A493" s="267">
        <v>486</v>
      </c>
      <c r="B493" s="244" t="s">
        <v>199</v>
      </c>
      <c r="C493" s="288">
        <v>821.3</v>
      </c>
      <c r="D493" s="288">
        <v>813.0333333333333</v>
      </c>
      <c r="E493" s="288">
        <v>802.06666666666661</v>
      </c>
      <c r="F493" s="288">
        <v>782.83333333333326</v>
      </c>
      <c r="G493" s="288">
        <v>771.86666666666656</v>
      </c>
      <c r="H493" s="288">
        <v>832.26666666666665</v>
      </c>
      <c r="I493" s="288">
        <v>843.23333333333335</v>
      </c>
      <c r="J493" s="288">
        <v>862.4666666666667</v>
      </c>
      <c r="K493" s="288">
        <v>824</v>
      </c>
      <c r="L493" s="288">
        <v>793.8</v>
      </c>
      <c r="M493" s="288">
        <v>13.49719</v>
      </c>
    </row>
    <row r="494" spans="1:13">
      <c r="A494" s="267">
        <v>487</v>
      </c>
      <c r="B494" s="244" t="s">
        <v>557</v>
      </c>
      <c r="C494" s="288">
        <v>194.7</v>
      </c>
      <c r="D494" s="288">
        <v>194.31666666666663</v>
      </c>
      <c r="E494" s="288">
        <v>191.78333333333327</v>
      </c>
      <c r="F494" s="288">
        <v>188.86666666666665</v>
      </c>
      <c r="G494" s="288">
        <v>186.33333333333329</v>
      </c>
      <c r="H494" s="288">
        <v>197.23333333333326</v>
      </c>
      <c r="I494" s="288">
        <v>199.76666666666662</v>
      </c>
      <c r="J494" s="288">
        <v>202.68333333333325</v>
      </c>
      <c r="K494" s="288">
        <v>196.85</v>
      </c>
      <c r="L494" s="288">
        <v>191.4</v>
      </c>
      <c r="M494" s="288">
        <v>2.8162199999999999</v>
      </c>
    </row>
    <row r="495" spans="1:13">
      <c r="A495" s="267">
        <v>488</v>
      </c>
      <c r="B495" s="244" t="s">
        <v>558</v>
      </c>
      <c r="C495" s="288">
        <v>3730.5</v>
      </c>
      <c r="D495" s="288">
        <v>3738.0833333333335</v>
      </c>
      <c r="E495" s="288">
        <v>3693.416666666667</v>
      </c>
      <c r="F495" s="288">
        <v>3656.3333333333335</v>
      </c>
      <c r="G495" s="288">
        <v>3611.666666666667</v>
      </c>
      <c r="H495" s="288">
        <v>3775.166666666667</v>
      </c>
      <c r="I495" s="288">
        <v>3819.8333333333339</v>
      </c>
      <c r="J495" s="288">
        <v>3856.916666666667</v>
      </c>
      <c r="K495" s="288">
        <v>3782.75</v>
      </c>
      <c r="L495" s="288">
        <v>3701</v>
      </c>
      <c r="M495" s="288">
        <v>5.0659999999999997E-2</v>
      </c>
    </row>
    <row r="496" spans="1:13">
      <c r="A496" s="267">
        <v>489</v>
      </c>
      <c r="B496" s="244" t="s">
        <v>562</v>
      </c>
      <c r="C496" s="288">
        <v>1026.4000000000001</v>
      </c>
      <c r="D496" s="288">
        <v>1025</v>
      </c>
      <c r="E496" s="288">
        <v>1010</v>
      </c>
      <c r="F496" s="288">
        <v>993.6</v>
      </c>
      <c r="G496" s="288">
        <v>978.6</v>
      </c>
      <c r="H496" s="288">
        <v>1041.4000000000001</v>
      </c>
      <c r="I496" s="288">
        <v>1056.4000000000001</v>
      </c>
      <c r="J496" s="288">
        <v>1072.8</v>
      </c>
      <c r="K496" s="288">
        <v>1040</v>
      </c>
      <c r="L496" s="288">
        <v>1008.6</v>
      </c>
      <c r="M496" s="288">
        <v>0.39237</v>
      </c>
    </row>
    <row r="497" spans="1:13">
      <c r="A497" s="267">
        <v>490</v>
      </c>
      <c r="B497" s="244" t="s">
        <v>566</v>
      </c>
      <c r="C497" s="288">
        <v>5743.15</v>
      </c>
      <c r="D497" s="288">
        <v>5737.6833333333334</v>
      </c>
      <c r="E497" s="288">
        <v>5530.416666666667</v>
      </c>
      <c r="F497" s="288">
        <v>5317.6833333333334</v>
      </c>
      <c r="G497" s="288">
        <v>5110.416666666667</v>
      </c>
      <c r="H497" s="288">
        <v>5950.416666666667</v>
      </c>
      <c r="I497" s="288">
        <v>6157.6833333333334</v>
      </c>
      <c r="J497" s="288">
        <v>6370.416666666667</v>
      </c>
      <c r="K497" s="288">
        <v>5944.95</v>
      </c>
      <c r="L497" s="288">
        <v>5524.95</v>
      </c>
      <c r="M497" s="288">
        <v>0.12417</v>
      </c>
    </row>
    <row r="498" spans="1:13">
      <c r="A498" s="267">
        <v>491</v>
      </c>
      <c r="B498" s="244" t="s">
        <v>567</v>
      </c>
      <c r="C498" s="288">
        <v>126.4</v>
      </c>
      <c r="D498" s="288">
        <v>125.58333333333333</v>
      </c>
      <c r="E498" s="288">
        <v>123.56666666666666</v>
      </c>
      <c r="F498" s="288">
        <v>120.73333333333333</v>
      </c>
      <c r="G498" s="288">
        <v>118.71666666666667</v>
      </c>
      <c r="H498" s="288">
        <v>128.41666666666666</v>
      </c>
      <c r="I498" s="288">
        <v>130.43333333333334</v>
      </c>
      <c r="J498" s="288">
        <v>133.26666666666665</v>
      </c>
      <c r="K498" s="288">
        <v>127.6</v>
      </c>
      <c r="L498" s="288">
        <v>122.75</v>
      </c>
      <c r="M498" s="288">
        <v>9.7981499999999997</v>
      </c>
    </row>
    <row r="499" spans="1:13">
      <c r="A499" s="267">
        <v>492</v>
      </c>
      <c r="B499" s="244" t="s">
        <v>568</v>
      </c>
      <c r="C499" s="288">
        <v>69.849999999999994</v>
      </c>
      <c r="D499" s="288">
        <v>69.399999999999991</v>
      </c>
      <c r="E499" s="288">
        <v>68.799999999999983</v>
      </c>
      <c r="F499" s="288">
        <v>67.749999999999986</v>
      </c>
      <c r="G499" s="288">
        <v>67.149999999999977</v>
      </c>
      <c r="H499" s="288">
        <v>70.449999999999989</v>
      </c>
      <c r="I499" s="288">
        <v>71.049999999999983</v>
      </c>
      <c r="J499" s="288">
        <v>72.099999999999994</v>
      </c>
      <c r="K499" s="288">
        <v>70</v>
      </c>
      <c r="L499" s="288">
        <v>68.349999999999994</v>
      </c>
      <c r="M499" s="288">
        <v>2.71936</v>
      </c>
    </row>
    <row r="500" spans="1:13">
      <c r="A500" s="267">
        <v>493</v>
      </c>
      <c r="B500" s="244" t="s">
        <v>2851</v>
      </c>
      <c r="C500" s="288">
        <v>429.4</v>
      </c>
      <c r="D500" s="288">
        <v>429.93333333333339</v>
      </c>
      <c r="E500" s="288">
        <v>422.06666666666678</v>
      </c>
      <c r="F500" s="288">
        <v>414.73333333333341</v>
      </c>
      <c r="G500" s="288">
        <v>406.86666666666679</v>
      </c>
      <c r="H500" s="288">
        <v>437.26666666666677</v>
      </c>
      <c r="I500" s="288">
        <v>445.13333333333333</v>
      </c>
      <c r="J500" s="288">
        <v>452.46666666666675</v>
      </c>
      <c r="K500" s="288">
        <v>437.8</v>
      </c>
      <c r="L500" s="288">
        <v>422.6</v>
      </c>
      <c r="M500" s="288">
        <v>2.4631799999999999</v>
      </c>
    </row>
    <row r="501" spans="1:13">
      <c r="A501" s="267">
        <v>494</v>
      </c>
      <c r="B501" s="244" t="s">
        <v>569</v>
      </c>
      <c r="C501" s="288">
        <v>2262.4</v>
      </c>
      <c r="D501" s="288">
        <v>2236.9666666666667</v>
      </c>
      <c r="E501" s="288">
        <v>2190.4333333333334</v>
      </c>
      <c r="F501" s="288">
        <v>2118.4666666666667</v>
      </c>
      <c r="G501" s="288">
        <v>2071.9333333333334</v>
      </c>
      <c r="H501" s="288">
        <v>2308.9333333333334</v>
      </c>
      <c r="I501" s="288">
        <v>2355.4666666666672</v>
      </c>
      <c r="J501" s="288">
        <v>2427.4333333333334</v>
      </c>
      <c r="K501" s="288">
        <v>2283.5</v>
      </c>
      <c r="L501" s="288">
        <v>2165</v>
      </c>
      <c r="M501" s="288">
        <v>1.02691</v>
      </c>
    </row>
    <row r="502" spans="1:13">
      <c r="A502" s="267">
        <v>495</v>
      </c>
      <c r="B502" s="244" t="s">
        <v>200</v>
      </c>
      <c r="C502" s="288">
        <v>385.55</v>
      </c>
      <c r="D502" s="288">
        <v>381.61666666666673</v>
      </c>
      <c r="E502" s="288">
        <v>375.63333333333344</v>
      </c>
      <c r="F502" s="288">
        <v>365.7166666666667</v>
      </c>
      <c r="G502" s="288">
        <v>359.73333333333341</v>
      </c>
      <c r="H502" s="288">
        <v>391.53333333333347</v>
      </c>
      <c r="I502" s="288">
        <v>397.51666666666671</v>
      </c>
      <c r="J502" s="288">
        <v>407.43333333333351</v>
      </c>
      <c r="K502" s="288">
        <v>387.6</v>
      </c>
      <c r="L502" s="288">
        <v>371.7</v>
      </c>
      <c r="M502" s="288">
        <v>448.74432999999999</v>
      </c>
    </row>
    <row r="503" spans="1:13">
      <c r="A503" s="267">
        <v>496</v>
      </c>
      <c r="B503" s="244" t="s">
        <v>570</v>
      </c>
      <c r="C503" s="288">
        <v>490.9</v>
      </c>
      <c r="D503" s="288">
        <v>483.3</v>
      </c>
      <c r="E503" s="288">
        <v>472.6</v>
      </c>
      <c r="F503" s="288">
        <v>454.3</v>
      </c>
      <c r="G503" s="288">
        <v>443.6</v>
      </c>
      <c r="H503" s="288">
        <v>501.6</v>
      </c>
      <c r="I503" s="288">
        <v>512.29999999999995</v>
      </c>
      <c r="J503" s="288">
        <v>530.6</v>
      </c>
      <c r="K503" s="288">
        <v>494</v>
      </c>
      <c r="L503" s="288">
        <v>465</v>
      </c>
      <c r="M503" s="288">
        <v>9.95838</v>
      </c>
    </row>
    <row r="504" spans="1:13">
      <c r="A504" s="267">
        <v>497</v>
      </c>
      <c r="B504" s="244" t="s">
        <v>202</v>
      </c>
      <c r="C504" s="288">
        <v>217.1</v>
      </c>
      <c r="D504" s="288">
        <v>215.43333333333331</v>
      </c>
      <c r="E504" s="288">
        <v>212.36666666666662</v>
      </c>
      <c r="F504" s="288">
        <v>207.6333333333333</v>
      </c>
      <c r="G504" s="288">
        <v>204.56666666666661</v>
      </c>
      <c r="H504" s="288">
        <v>220.16666666666663</v>
      </c>
      <c r="I504" s="288">
        <v>223.23333333333329</v>
      </c>
      <c r="J504" s="288">
        <v>227.96666666666664</v>
      </c>
      <c r="K504" s="288">
        <v>218.5</v>
      </c>
      <c r="L504" s="288">
        <v>210.7</v>
      </c>
      <c r="M504" s="288">
        <v>166.45688000000001</v>
      </c>
    </row>
    <row r="505" spans="1:13">
      <c r="A505" s="267">
        <v>498</v>
      </c>
      <c r="B505" s="244" t="s">
        <v>571</v>
      </c>
      <c r="C505" s="288">
        <v>235.8</v>
      </c>
      <c r="D505" s="288">
        <v>236.01666666666665</v>
      </c>
      <c r="E505" s="288">
        <v>230.08333333333331</v>
      </c>
      <c r="F505" s="288">
        <v>224.36666666666667</v>
      </c>
      <c r="G505" s="288">
        <v>218.43333333333334</v>
      </c>
      <c r="H505" s="288">
        <v>241.73333333333329</v>
      </c>
      <c r="I505" s="288">
        <v>247.66666666666663</v>
      </c>
      <c r="J505" s="288">
        <v>253.38333333333327</v>
      </c>
      <c r="K505" s="288">
        <v>241.95</v>
      </c>
      <c r="L505" s="288">
        <v>230.3</v>
      </c>
      <c r="M505" s="288">
        <v>5.1481700000000004</v>
      </c>
    </row>
    <row r="506" spans="1:13">
      <c r="A506" s="267">
        <v>499</v>
      </c>
      <c r="B506" s="244" t="s">
        <v>572</v>
      </c>
      <c r="C506" s="288">
        <v>1904.75</v>
      </c>
      <c r="D506" s="288">
        <v>1900.05</v>
      </c>
      <c r="E506" s="288">
        <v>1880.1</v>
      </c>
      <c r="F506" s="288">
        <v>1855.45</v>
      </c>
      <c r="G506" s="288">
        <v>1835.5</v>
      </c>
      <c r="H506" s="288">
        <v>1924.6999999999998</v>
      </c>
      <c r="I506" s="288">
        <v>1944.65</v>
      </c>
      <c r="J506" s="288">
        <v>1969.2999999999997</v>
      </c>
      <c r="K506" s="288">
        <v>1920</v>
      </c>
      <c r="L506" s="288">
        <v>1875.4</v>
      </c>
      <c r="M506" s="288">
        <v>0.17931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G15" sqref="G15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663"/>
      <c r="B5" s="663"/>
      <c r="C5" s="664"/>
      <c r="D5" s="664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665" t="s">
        <v>574</v>
      </c>
      <c r="C7" s="665"/>
      <c r="D7" s="261">
        <f>Main!B10</f>
        <v>44189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44188</v>
      </c>
      <c r="B10" s="266">
        <v>542437</v>
      </c>
      <c r="C10" s="267" t="s">
        <v>3804</v>
      </c>
      <c r="D10" s="267" t="s">
        <v>3825</v>
      </c>
      <c r="E10" s="267" t="s">
        <v>583</v>
      </c>
      <c r="F10" s="380">
        <v>4000</v>
      </c>
      <c r="G10" s="266">
        <v>34.5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44188</v>
      </c>
      <c r="B11" s="266">
        <v>542437</v>
      </c>
      <c r="C11" s="267" t="s">
        <v>3804</v>
      </c>
      <c r="D11" s="267" t="s">
        <v>3826</v>
      </c>
      <c r="E11" s="267" t="s">
        <v>583</v>
      </c>
      <c r="F11" s="380">
        <v>72000</v>
      </c>
      <c r="G11" s="266">
        <v>34.25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44188</v>
      </c>
      <c r="B12" s="266">
        <v>542437</v>
      </c>
      <c r="C12" s="267" t="s">
        <v>3804</v>
      </c>
      <c r="D12" s="267" t="s">
        <v>3825</v>
      </c>
      <c r="E12" s="267" t="s">
        <v>584</v>
      </c>
      <c r="F12" s="380">
        <v>116000</v>
      </c>
      <c r="G12" s="266">
        <v>34.22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44188</v>
      </c>
      <c r="B13" s="266">
        <v>542437</v>
      </c>
      <c r="C13" s="267" t="s">
        <v>3804</v>
      </c>
      <c r="D13" s="267" t="s">
        <v>3827</v>
      </c>
      <c r="E13" s="267" t="s">
        <v>584</v>
      </c>
      <c r="F13" s="380">
        <v>172000</v>
      </c>
      <c r="G13" s="266">
        <v>34.24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44188</v>
      </c>
      <c r="B14" s="266">
        <v>530187</v>
      </c>
      <c r="C14" s="267" t="s">
        <v>3828</v>
      </c>
      <c r="D14" s="267" t="s">
        <v>3829</v>
      </c>
      <c r="E14" s="267" t="s">
        <v>583</v>
      </c>
      <c r="F14" s="380">
        <v>389405</v>
      </c>
      <c r="G14" s="266">
        <v>0.72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44188</v>
      </c>
      <c r="B15" s="266">
        <v>530187</v>
      </c>
      <c r="C15" s="267" t="s">
        <v>3828</v>
      </c>
      <c r="D15" s="267" t="s">
        <v>3830</v>
      </c>
      <c r="E15" s="267" t="s">
        <v>584</v>
      </c>
      <c r="F15" s="380">
        <v>389297</v>
      </c>
      <c r="G15" s="266">
        <v>0.72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44188</v>
      </c>
      <c r="B16" s="266">
        <v>542057</v>
      </c>
      <c r="C16" s="267" t="s">
        <v>3805</v>
      </c>
      <c r="D16" s="267" t="s">
        <v>3806</v>
      </c>
      <c r="E16" s="267" t="s">
        <v>583</v>
      </c>
      <c r="F16" s="380">
        <v>88000</v>
      </c>
      <c r="G16" s="266">
        <v>57.1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44188</v>
      </c>
      <c r="B17" s="266">
        <v>506640</v>
      </c>
      <c r="C17" s="267" t="s">
        <v>3831</v>
      </c>
      <c r="D17" s="267" t="s">
        <v>3832</v>
      </c>
      <c r="E17" s="267" t="s">
        <v>584</v>
      </c>
      <c r="F17" s="380">
        <v>1000</v>
      </c>
      <c r="G17" s="266">
        <v>70.33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44188</v>
      </c>
      <c r="B18" s="266">
        <v>539767</v>
      </c>
      <c r="C18" s="267" t="s">
        <v>3807</v>
      </c>
      <c r="D18" s="267" t="s">
        <v>3833</v>
      </c>
      <c r="E18" s="267" t="s">
        <v>583</v>
      </c>
      <c r="F18" s="380">
        <v>20000</v>
      </c>
      <c r="G18" s="266">
        <v>21.7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44188</v>
      </c>
      <c r="B19" s="266">
        <v>539767</v>
      </c>
      <c r="C19" s="267" t="s">
        <v>3807</v>
      </c>
      <c r="D19" s="267" t="s">
        <v>3808</v>
      </c>
      <c r="E19" s="267" t="s">
        <v>584</v>
      </c>
      <c r="F19" s="380">
        <v>100000</v>
      </c>
      <c r="G19" s="266">
        <v>21.46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44188</v>
      </c>
      <c r="B20" s="266">
        <v>539291</v>
      </c>
      <c r="C20" s="267" t="s">
        <v>3795</v>
      </c>
      <c r="D20" s="267" t="s">
        <v>3834</v>
      </c>
      <c r="E20" s="267" t="s">
        <v>583</v>
      </c>
      <c r="F20" s="380">
        <v>29000</v>
      </c>
      <c r="G20" s="266">
        <v>82.92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44188</v>
      </c>
      <c r="B21" s="266">
        <v>539291</v>
      </c>
      <c r="C21" s="267" t="s">
        <v>3795</v>
      </c>
      <c r="D21" s="267" t="s">
        <v>3809</v>
      </c>
      <c r="E21" s="267" t="s">
        <v>584</v>
      </c>
      <c r="F21" s="380">
        <v>73000</v>
      </c>
      <c r="G21" s="266">
        <v>83.18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44188</v>
      </c>
      <c r="B22" s="266">
        <v>539291</v>
      </c>
      <c r="C22" s="267" t="s">
        <v>3795</v>
      </c>
      <c r="D22" s="267" t="s">
        <v>3835</v>
      </c>
      <c r="E22" s="267" t="s">
        <v>583</v>
      </c>
      <c r="F22" s="380">
        <v>36000</v>
      </c>
      <c r="G22" s="266">
        <v>83.55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44188</v>
      </c>
      <c r="B23" s="266">
        <v>540404</v>
      </c>
      <c r="C23" s="267" t="s">
        <v>3836</v>
      </c>
      <c r="D23" s="267" t="s">
        <v>3837</v>
      </c>
      <c r="E23" s="267" t="s">
        <v>583</v>
      </c>
      <c r="F23" s="380">
        <v>18000</v>
      </c>
      <c r="G23" s="266">
        <v>127.9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44188</v>
      </c>
      <c r="B24" s="266">
        <v>533122</v>
      </c>
      <c r="C24" s="267" t="s">
        <v>3076</v>
      </c>
      <c r="D24" s="267" t="s">
        <v>3838</v>
      </c>
      <c r="E24" s="267" t="s">
        <v>583</v>
      </c>
      <c r="F24" s="380">
        <v>400000</v>
      </c>
      <c r="G24" s="266">
        <v>2.29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44188</v>
      </c>
      <c r="B25" s="266">
        <v>533122</v>
      </c>
      <c r="C25" s="267" t="s">
        <v>3076</v>
      </c>
      <c r="D25" s="267" t="s">
        <v>3838</v>
      </c>
      <c r="E25" s="267" t="s">
        <v>584</v>
      </c>
      <c r="F25" s="380">
        <v>28089596</v>
      </c>
      <c r="G25" s="266">
        <v>2.52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44188</v>
      </c>
      <c r="B26" s="266">
        <v>539526</v>
      </c>
      <c r="C26" s="267" t="s">
        <v>3746</v>
      </c>
      <c r="D26" s="267" t="s">
        <v>3839</v>
      </c>
      <c r="E26" s="267" t="s">
        <v>583</v>
      </c>
      <c r="F26" s="380">
        <v>1000000</v>
      </c>
      <c r="G26" s="266">
        <v>0.79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44188</v>
      </c>
      <c r="B27" s="266">
        <v>539526</v>
      </c>
      <c r="C27" s="267" t="s">
        <v>3746</v>
      </c>
      <c r="D27" s="267" t="s">
        <v>3840</v>
      </c>
      <c r="E27" s="267" t="s">
        <v>584</v>
      </c>
      <c r="F27" s="380">
        <v>1175000</v>
      </c>
      <c r="G27" s="266">
        <v>0.79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44188</v>
      </c>
      <c r="B28" s="266">
        <v>539526</v>
      </c>
      <c r="C28" s="267" t="s">
        <v>3746</v>
      </c>
      <c r="D28" s="267" t="s">
        <v>3841</v>
      </c>
      <c r="E28" s="267" t="s">
        <v>584</v>
      </c>
      <c r="F28" s="380">
        <v>4700000</v>
      </c>
      <c r="G28" s="266">
        <v>0.81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44188</v>
      </c>
      <c r="B29" s="266">
        <v>538732</v>
      </c>
      <c r="C29" s="267" t="s">
        <v>3842</v>
      </c>
      <c r="D29" s="267" t="s">
        <v>3843</v>
      </c>
      <c r="E29" s="267" t="s">
        <v>583</v>
      </c>
      <c r="F29" s="380">
        <v>1200000</v>
      </c>
      <c r="G29" s="266">
        <v>16.920000000000002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44188</v>
      </c>
      <c r="B30" s="266">
        <v>538732</v>
      </c>
      <c r="C30" s="267" t="s">
        <v>3842</v>
      </c>
      <c r="D30" s="267" t="s">
        <v>3844</v>
      </c>
      <c r="E30" s="267" t="s">
        <v>584</v>
      </c>
      <c r="F30" s="380">
        <v>1200000</v>
      </c>
      <c r="G30" s="266">
        <v>16.920000000000002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44188</v>
      </c>
      <c r="B31" s="266" t="s">
        <v>354</v>
      </c>
      <c r="C31" s="267" t="s">
        <v>3845</v>
      </c>
      <c r="D31" s="267" t="s">
        <v>3846</v>
      </c>
      <c r="E31" s="267" t="s">
        <v>583</v>
      </c>
      <c r="F31" s="380">
        <v>1000006</v>
      </c>
      <c r="G31" s="266">
        <v>27.85</v>
      </c>
      <c r="H31" s="344" t="s">
        <v>2952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44188</v>
      </c>
      <c r="B32" s="266" t="s">
        <v>117</v>
      </c>
      <c r="C32" s="267" t="s">
        <v>3847</v>
      </c>
      <c r="D32" s="267" t="s">
        <v>3848</v>
      </c>
      <c r="E32" s="267" t="s">
        <v>583</v>
      </c>
      <c r="F32" s="380">
        <v>3318946</v>
      </c>
      <c r="G32" s="266">
        <v>198.4</v>
      </c>
      <c r="H32" s="344" t="s">
        <v>2952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44188</v>
      </c>
      <c r="B33" s="266" t="s">
        <v>117</v>
      </c>
      <c r="C33" s="267" t="s">
        <v>3847</v>
      </c>
      <c r="D33" s="267" t="s">
        <v>3849</v>
      </c>
      <c r="E33" s="267" t="s">
        <v>583</v>
      </c>
      <c r="F33" s="380">
        <v>2175419</v>
      </c>
      <c r="G33" s="266">
        <v>197.59</v>
      </c>
      <c r="H33" s="344" t="s">
        <v>2952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44188</v>
      </c>
      <c r="B34" s="266" t="s">
        <v>2037</v>
      </c>
      <c r="C34" s="267" t="s">
        <v>3850</v>
      </c>
      <c r="D34" s="267" t="s">
        <v>3851</v>
      </c>
      <c r="E34" s="267" t="s">
        <v>583</v>
      </c>
      <c r="F34" s="380">
        <v>354104</v>
      </c>
      <c r="G34" s="266">
        <v>92.24</v>
      </c>
      <c r="H34" s="344" t="s">
        <v>2952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44188</v>
      </c>
      <c r="B35" s="266" t="s">
        <v>3852</v>
      </c>
      <c r="C35" s="267" t="s">
        <v>3853</v>
      </c>
      <c r="D35" s="267" t="s">
        <v>3854</v>
      </c>
      <c r="E35" s="267" t="s">
        <v>583</v>
      </c>
      <c r="F35" s="380">
        <v>108000</v>
      </c>
      <c r="G35" s="266">
        <v>22.38</v>
      </c>
      <c r="H35" s="344" t="s">
        <v>2952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44188</v>
      </c>
      <c r="B36" s="266" t="s">
        <v>3076</v>
      </c>
      <c r="C36" s="267" t="s">
        <v>3855</v>
      </c>
      <c r="D36" s="267" t="s">
        <v>3838</v>
      </c>
      <c r="E36" s="267" t="s">
        <v>583</v>
      </c>
      <c r="F36" s="380">
        <v>57623744</v>
      </c>
      <c r="G36" s="266">
        <v>2.48</v>
      </c>
      <c r="H36" s="344" t="s">
        <v>2952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44188</v>
      </c>
      <c r="B37" s="266" t="s">
        <v>3076</v>
      </c>
      <c r="C37" s="267" t="s">
        <v>3855</v>
      </c>
      <c r="D37" s="267" t="s">
        <v>3856</v>
      </c>
      <c r="E37" s="267" t="s">
        <v>583</v>
      </c>
      <c r="F37" s="380">
        <v>31847694</v>
      </c>
      <c r="G37" s="266">
        <v>2.42</v>
      </c>
      <c r="H37" s="344" t="s">
        <v>2952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44188</v>
      </c>
      <c r="B38" s="266" t="s">
        <v>2647</v>
      </c>
      <c r="C38" s="267" t="s">
        <v>3857</v>
      </c>
      <c r="D38" s="267" t="s">
        <v>3858</v>
      </c>
      <c r="E38" s="267" t="s">
        <v>583</v>
      </c>
      <c r="F38" s="380">
        <v>46330</v>
      </c>
      <c r="G38" s="266">
        <v>52.4</v>
      </c>
      <c r="H38" s="344" t="s">
        <v>2952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44188</v>
      </c>
      <c r="B39" s="266" t="s">
        <v>2647</v>
      </c>
      <c r="C39" s="267" t="s">
        <v>3857</v>
      </c>
      <c r="D39" s="267" t="s">
        <v>3859</v>
      </c>
      <c r="E39" s="267" t="s">
        <v>583</v>
      </c>
      <c r="F39" s="380">
        <v>95528</v>
      </c>
      <c r="G39" s="266">
        <v>52.99</v>
      </c>
      <c r="H39" s="344" t="s">
        <v>2952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44188</v>
      </c>
      <c r="B40" s="266" t="s">
        <v>2734</v>
      </c>
      <c r="C40" s="267" t="s">
        <v>3695</v>
      </c>
      <c r="D40" s="267" t="s">
        <v>3796</v>
      </c>
      <c r="E40" s="267" t="s">
        <v>583</v>
      </c>
      <c r="F40" s="380">
        <v>1764000</v>
      </c>
      <c r="G40" s="266">
        <v>2.77</v>
      </c>
      <c r="H40" s="344" t="s">
        <v>2952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44188</v>
      </c>
      <c r="B41" s="266" t="s">
        <v>2782</v>
      </c>
      <c r="C41" s="267" t="s">
        <v>3860</v>
      </c>
      <c r="D41" s="267" t="s">
        <v>3861</v>
      </c>
      <c r="E41" s="267" t="s">
        <v>583</v>
      </c>
      <c r="F41" s="380">
        <v>121</v>
      </c>
      <c r="G41" s="266">
        <v>83.2</v>
      </c>
      <c r="H41" s="344" t="s">
        <v>2952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44188</v>
      </c>
      <c r="B42" s="266" t="s">
        <v>2782</v>
      </c>
      <c r="C42" s="267" t="s">
        <v>3860</v>
      </c>
      <c r="D42" s="267" t="s">
        <v>3862</v>
      </c>
      <c r="E42" s="267" t="s">
        <v>583</v>
      </c>
      <c r="F42" s="380">
        <v>601000</v>
      </c>
      <c r="G42" s="266">
        <v>83.37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44188</v>
      </c>
      <c r="B43" s="266" t="s">
        <v>2793</v>
      </c>
      <c r="C43" s="267" t="s">
        <v>3863</v>
      </c>
      <c r="D43" s="267" t="s">
        <v>3864</v>
      </c>
      <c r="E43" s="267" t="s">
        <v>583</v>
      </c>
      <c r="F43" s="380">
        <v>4952703</v>
      </c>
      <c r="G43" s="266">
        <v>6.37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44188</v>
      </c>
      <c r="B44" s="266" t="s">
        <v>2803</v>
      </c>
      <c r="C44" s="267" t="s">
        <v>3865</v>
      </c>
      <c r="D44" s="267" t="s">
        <v>3866</v>
      </c>
      <c r="E44" s="267" t="s">
        <v>583</v>
      </c>
      <c r="F44" s="380">
        <v>100345</v>
      </c>
      <c r="G44" s="266">
        <v>127.58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44188</v>
      </c>
      <c r="B45" s="266" t="s">
        <v>2803</v>
      </c>
      <c r="C45" s="267" t="s">
        <v>3865</v>
      </c>
      <c r="D45" s="267" t="s">
        <v>3867</v>
      </c>
      <c r="E45" s="267" t="s">
        <v>583</v>
      </c>
      <c r="F45" s="380">
        <v>106526</v>
      </c>
      <c r="G45" s="266">
        <v>128.12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44188</v>
      </c>
      <c r="B46" s="266" t="s">
        <v>791</v>
      </c>
      <c r="C46" s="267" t="s">
        <v>3868</v>
      </c>
      <c r="D46" s="267" t="s">
        <v>3869</v>
      </c>
      <c r="E46" s="267" t="s">
        <v>584</v>
      </c>
      <c r="F46" s="380">
        <v>10000000</v>
      </c>
      <c r="G46" s="266">
        <v>5.15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44188</v>
      </c>
      <c r="B47" s="266" t="s">
        <v>354</v>
      </c>
      <c r="C47" s="267" t="s">
        <v>3845</v>
      </c>
      <c r="D47" s="267" t="s">
        <v>3846</v>
      </c>
      <c r="E47" s="267" t="s">
        <v>584</v>
      </c>
      <c r="F47" s="380">
        <v>3775925</v>
      </c>
      <c r="G47" s="266">
        <v>29.71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44188</v>
      </c>
      <c r="B48" s="266" t="s">
        <v>117</v>
      </c>
      <c r="C48" s="267" t="s">
        <v>3847</v>
      </c>
      <c r="D48" s="267" t="s">
        <v>3849</v>
      </c>
      <c r="E48" s="267" t="s">
        <v>584</v>
      </c>
      <c r="F48" s="380">
        <v>2534622</v>
      </c>
      <c r="G48" s="266">
        <v>198.38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44188</v>
      </c>
      <c r="B49" s="266" t="s">
        <v>117</v>
      </c>
      <c r="C49" s="267" t="s">
        <v>3847</v>
      </c>
      <c r="D49" s="267" t="s">
        <v>3848</v>
      </c>
      <c r="E49" s="267" t="s">
        <v>584</v>
      </c>
      <c r="F49" s="380">
        <v>3318946</v>
      </c>
      <c r="G49" s="266">
        <v>198.49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44188</v>
      </c>
      <c r="B50" s="266" t="s">
        <v>2037</v>
      </c>
      <c r="C50" s="267" t="s">
        <v>3850</v>
      </c>
      <c r="D50" s="267" t="s">
        <v>3851</v>
      </c>
      <c r="E50" s="267" t="s">
        <v>584</v>
      </c>
      <c r="F50" s="380">
        <v>354104</v>
      </c>
      <c r="G50" s="266">
        <v>92.59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44188</v>
      </c>
      <c r="B51" s="266" t="s">
        <v>3076</v>
      </c>
      <c r="C51" s="267" t="s">
        <v>3855</v>
      </c>
      <c r="D51" s="267" t="s">
        <v>3856</v>
      </c>
      <c r="E51" s="267" t="s">
        <v>584</v>
      </c>
      <c r="F51" s="380">
        <v>30056694</v>
      </c>
      <c r="G51" s="266">
        <v>2.44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44188</v>
      </c>
      <c r="B52" s="266" t="s">
        <v>3076</v>
      </c>
      <c r="C52" s="267" t="s">
        <v>3855</v>
      </c>
      <c r="D52" s="267" t="s">
        <v>3838</v>
      </c>
      <c r="E52" s="267" t="s">
        <v>584</v>
      </c>
      <c r="F52" s="380">
        <v>19758503</v>
      </c>
      <c r="G52" s="266">
        <v>2.48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44188</v>
      </c>
      <c r="B53" s="266" t="s">
        <v>2496</v>
      </c>
      <c r="C53" s="267" t="s">
        <v>3810</v>
      </c>
      <c r="D53" s="267" t="s">
        <v>3811</v>
      </c>
      <c r="E53" s="267" t="s">
        <v>584</v>
      </c>
      <c r="F53" s="380">
        <v>1136974</v>
      </c>
      <c r="G53" s="266">
        <v>53.04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44188</v>
      </c>
      <c r="B54" s="266" t="s">
        <v>2647</v>
      </c>
      <c r="C54" s="267" t="s">
        <v>3857</v>
      </c>
      <c r="D54" s="267" t="s">
        <v>3858</v>
      </c>
      <c r="E54" s="267" t="s">
        <v>584</v>
      </c>
      <c r="F54" s="380">
        <v>66330</v>
      </c>
      <c r="G54" s="266">
        <v>53.2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44188</v>
      </c>
      <c r="B55" s="266" t="s">
        <v>2647</v>
      </c>
      <c r="C55" s="267" t="s">
        <v>3857</v>
      </c>
      <c r="D55" s="267" t="s">
        <v>3859</v>
      </c>
      <c r="E55" s="267" t="s">
        <v>584</v>
      </c>
      <c r="F55" s="380">
        <v>67331</v>
      </c>
      <c r="G55" s="266">
        <v>53.01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44188</v>
      </c>
      <c r="B56" s="266" t="s">
        <v>2734</v>
      </c>
      <c r="C56" s="267" t="s">
        <v>3695</v>
      </c>
      <c r="D56" s="267" t="s">
        <v>3796</v>
      </c>
      <c r="E56" s="267" t="s">
        <v>584</v>
      </c>
      <c r="F56" s="380">
        <v>1622183</v>
      </c>
      <c r="G56" s="266">
        <v>2.79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44188</v>
      </c>
      <c r="B57" s="266" t="s">
        <v>2782</v>
      </c>
      <c r="C57" s="267" t="s">
        <v>3860</v>
      </c>
      <c r="D57" s="267" t="s">
        <v>3861</v>
      </c>
      <c r="E57" s="267" t="s">
        <v>584</v>
      </c>
      <c r="F57" s="380">
        <v>170121</v>
      </c>
      <c r="G57" s="266">
        <v>82.99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44188</v>
      </c>
      <c r="B58" s="266" t="s">
        <v>2782</v>
      </c>
      <c r="C58" s="267" t="s">
        <v>3860</v>
      </c>
      <c r="D58" s="267" t="s">
        <v>3870</v>
      </c>
      <c r="E58" s="267" t="s">
        <v>584</v>
      </c>
      <c r="F58" s="380">
        <v>261000</v>
      </c>
      <c r="G58" s="266">
        <v>83.17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44188</v>
      </c>
      <c r="B59" s="266" t="s">
        <v>2782</v>
      </c>
      <c r="C59" s="267" t="s">
        <v>3860</v>
      </c>
      <c r="D59" s="267" t="s">
        <v>3862</v>
      </c>
      <c r="E59" s="267" t="s">
        <v>584</v>
      </c>
      <c r="F59" s="380">
        <v>3500</v>
      </c>
      <c r="G59" s="266">
        <v>83.07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44188</v>
      </c>
      <c r="B60" s="266" t="s">
        <v>2793</v>
      </c>
      <c r="C60" s="267" t="s">
        <v>3863</v>
      </c>
      <c r="D60" s="267" t="s">
        <v>3864</v>
      </c>
      <c r="E60" s="267" t="s">
        <v>584</v>
      </c>
      <c r="F60" s="380">
        <v>6172046</v>
      </c>
      <c r="G60" s="266">
        <v>6.27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44188</v>
      </c>
      <c r="B61" s="266" t="s">
        <v>2803</v>
      </c>
      <c r="C61" s="267" t="s">
        <v>3865</v>
      </c>
      <c r="D61" s="267" t="s">
        <v>3866</v>
      </c>
      <c r="E61" s="267" t="s">
        <v>584</v>
      </c>
      <c r="F61" s="380">
        <v>101217</v>
      </c>
      <c r="G61" s="266">
        <v>128.11000000000001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44188</v>
      </c>
      <c r="B62" s="266" t="s">
        <v>2803</v>
      </c>
      <c r="C62" s="267" t="s">
        <v>3865</v>
      </c>
      <c r="D62" s="267" t="s">
        <v>3867</v>
      </c>
      <c r="E62" s="267" t="s">
        <v>584</v>
      </c>
      <c r="F62" s="380">
        <v>106526</v>
      </c>
      <c r="G62" s="266">
        <v>128.21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B63" s="266"/>
      <c r="C63" s="267"/>
      <c r="D63" s="267"/>
      <c r="E63" s="267"/>
      <c r="F63" s="380"/>
      <c r="G63" s="266"/>
      <c r="H63" s="344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B64" s="266"/>
      <c r="C64" s="267"/>
      <c r="D64" s="267"/>
      <c r="E64" s="267"/>
      <c r="F64" s="380"/>
      <c r="G64" s="266"/>
      <c r="H64" s="344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2:35">
      <c r="B65" s="266"/>
      <c r="C65" s="267"/>
      <c r="D65" s="267"/>
      <c r="E65" s="267"/>
      <c r="F65" s="380"/>
      <c r="G65" s="266"/>
      <c r="H65" s="344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2:35">
      <c r="B66" s="266"/>
      <c r="C66" s="267"/>
      <c r="D66" s="267"/>
      <c r="E66" s="267"/>
      <c r="F66" s="380"/>
      <c r="G66" s="266"/>
      <c r="H66" s="344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2:35">
      <c r="B67" s="266"/>
      <c r="C67" s="267"/>
      <c r="D67" s="267"/>
      <c r="E67" s="267"/>
      <c r="F67" s="380"/>
      <c r="G67" s="266"/>
      <c r="H67" s="344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2:35">
      <c r="B68" s="266"/>
      <c r="C68" s="267"/>
      <c r="D68" s="267"/>
      <c r="E68" s="267"/>
      <c r="F68" s="380"/>
      <c r="G68" s="266"/>
      <c r="H68" s="344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2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2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2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2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2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2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2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2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2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2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2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2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0"/>
  <sheetViews>
    <sheetView topLeftCell="B1" zoomScale="70" zoomScaleNormal="70" workbookViewId="0">
      <selection activeCell="I74" sqref="I7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44189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05" customFormat="1" ht="14.25">
      <c r="A10" s="507">
        <v>1</v>
      </c>
      <c r="B10" s="508">
        <v>44110</v>
      </c>
      <c r="C10" s="509"/>
      <c r="D10" s="510" t="s">
        <v>142</v>
      </c>
      <c r="E10" s="511" t="s">
        <v>600</v>
      </c>
      <c r="F10" s="493">
        <v>6890</v>
      </c>
      <c r="G10" s="511">
        <v>6600</v>
      </c>
      <c r="H10" s="511">
        <v>7320</v>
      </c>
      <c r="I10" s="512">
        <v>7450</v>
      </c>
      <c r="J10" s="474" t="s">
        <v>3659</v>
      </c>
      <c r="K10" s="474">
        <f t="shared" ref="K10" si="0">H10-F10</f>
        <v>430</v>
      </c>
      <c r="L10" s="475">
        <f t="shared" ref="L10" si="1">(F10*-0.8)/100</f>
        <v>-55.12</v>
      </c>
      <c r="M10" s="476">
        <f t="shared" ref="M10" si="2">(K10+L10)/F10</f>
        <v>5.4409288824383166E-2</v>
      </c>
      <c r="N10" s="495" t="s">
        <v>599</v>
      </c>
      <c r="O10" s="477">
        <v>44168</v>
      </c>
      <c r="Q10" s="406"/>
      <c r="R10" s="407" t="s">
        <v>3633</v>
      </c>
      <c r="S10" s="406"/>
      <c r="T10" s="406"/>
      <c r="U10" s="406"/>
      <c r="V10" s="406"/>
      <c r="W10" s="406"/>
      <c r="X10" s="406"/>
      <c r="Y10" s="406"/>
      <c r="Z10" s="406"/>
      <c r="AA10" s="406"/>
      <c r="AB10" s="406"/>
    </row>
    <row r="11" spans="1:28" s="5" customFormat="1" ht="14.25">
      <c r="A11" s="507">
        <v>2</v>
      </c>
      <c r="B11" s="508">
        <v>44153</v>
      </c>
      <c r="C11" s="509"/>
      <c r="D11" s="510" t="s">
        <v>116</v>
      </c>
      <c r="E11" s="511" t="s">
        <v>600</v>
      </c>
      <c r="F11" s="493">
        <v>2137.5</v>
      </c>
      <c r="G11" s="511">
        <v>2000</v>
      </c>
      <c r="H11" s="511">
        <v>2267.5</v>
      </c>
      <c r="I11" s="512" t="s">
        <v>3642</v>
      </c>
      <c r="J11" s="553" t="s">
        <v>3710</v>
      </c>
      <c r="K11" s="553">
        <f t="shared" ref="K11:K12" si="3">H11-F11</f>
        <v>130</v>
      </c>
      <c r="L11" s="475">
        <f t="shared" ref="L11:L12" si="4">(F11*-0.8)/100</f>
        <v>-17.100000000000001</v>
      </c>
      <c r="M11" s="476">
        <f t="shared" ref="M11:M12" si="5">(K11+L11)/F11</f>
        <v>5.2818713450292397E-2</v>
      </c>
      <c r="N11" s="495" t="s">
        <v>599</v>
      </c>
      <c r="O11" s="477">
        <v>44174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7">
        <v>3</v>
      </c>
      <c r="B12" s="508">
        <v>44154</v>
      </c>
      <c r="C12" s="509"/>
      <c r="D12" s="510" t="s">
        <v>472</v>
      </c>
      <c r="E12" s="511" t="s">
        <v>600</v>
      </c>
      <c r="F12" s="493">
        <v>1630</v>
      </c>
      <c r="G12" s="511">
        <v>1515</v>
      </c>
      <c r="H12" s="511">
        <v>1712.5</v>
      </c>
      <c r="I12" s="512" t="s">
        <v>3643</v>
      </c>
      <c r="J12" s="581" t="s">
        <v>3747</v>
      </c>
      <c r="K12" s="581">
        <f t="shared" si="3"/>
        <v>82.5</v>
      </c>
      <c r="L12" s="475">
        <f t="shared" si="4"/>
        <v>-13.04</v>
      </c>
      <c r="M12" s="476">
        <f t="shared" si="5"/>
        <v>4.2613496932515343E-2</v>
      </c>
      <c r="N12" s="495" t="s">
        <v>599</v>
      </c>
      <c r="O12" s="477">
        <v>44181</v>
      </c>
      <c r="P12" s="405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7">
        <v>4</v>
      </c>
      <c r="B13" s="508">
        <v>44154</v>
      </c>
      <c r="C13" s="509"/>
      <c r="D13" s="510" t="s">
        <v>252</v>
      </c>
      <c r="E13" s="511" t="s">
        <v>600</v>
      </c>
      <c r="F13" s="493">
        <v>2450</v>
      </c>
      <c r="G13" s="511">
        <v>2300</v>
      </c>
      <c r="H13" s="493">
        <v>2605</v>
      </c>
      <c r="I13" s="512">
        <v>2750</v>
      </c>
      <c r="J13" s="530" t="s">
        <v>3680</v>
      </c>
      <c r="K13" s="527">
        <f t="shared" ref="K13:K14" si="6">H13-F13</f>
        <v>155</v>
      </c>
      <c r="L13" s="475">
        <f t="shared" ref="L13:L14" si="7">(F13*-0.8)/100</f>
        <v>-19.600000000000001</v>
      </c>
      <c r="M13" s="476">
        <f t="shared" ref="M13:M14" si="8">(K13+L13)/F13</f>
        <v>5.5265306122448982E-2</v>
      </c>
      <c r="N13" s="495" t="s">
        <v>599</v>
      </c>
      <c r="O13" s="477">
        <v>44169</v>
      </c>
      <c r="P13" s="405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7">
        <v>5</v>
      </c>
      <c r="B14" s="508">
        <v>44167</v>
      </c>
      <c r="C14" s="509"/>
      <c r="D14" s="510" t="s">
        <v>98</v>
      </c>
      <c r="E14" s="511" t="s">
        <v>600</v>
      </c>
      <c r="F14" s="493">
        <v>181</v>
      </c>
      <c r="G14" s="511">
        <v>167</v>
      </c>
      <c r="H14" s="493">
        <v>194</v>
      </c>
      <c r="I14" s="512" t="s">
        <v>3653</v>
      </c>
      <c r="J14" s="536" t="s">
        <v>3696</v>
      </c>
      <c r="K14" s="536">
        <f t="shared" si="6"/>
        <v>13</v>
      </c>
      <c r="L14" s="475">
        <f t="shared" si="7"/>
        <v>-1.4480000000000002</v>
      </c>
      <c r="M14" s="476">
        <f t="shared" si="8"/>
        <v>6.3823204419889507E-2</v>
      </c>
      <c r="N14" s="495" t="s">
        <v>599</v>
      </c>
      <c r="O14" s="477">
        <v>44173</v>
      </c>
      <c r="P14" s="405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57">
        <v>6</v>
      </c>
      <c r="B15" s="558">
        <v>44175</v>
      </c>
      <c r="C15" s="559"/>
      <c r="D15" s="560" t="s">
        <v>2931</v>
      </c>
      <c r="E15" s="561" t="s">
        <v>600</v>
      </c>
      <c r="F15" s="577">
        <v>1427.5</v>
      </c>
      <c r="G15" s="562">
        <v>1330</v>
      </c>
      <c r="H15" s="577">
        <v>1500</v>
      </c>
      <c r="I15" s="563" t="s">
        <v>3716</v>
      </c>
      <c r="J15" s="564" t="s">
        <v>3717</v>
      </c>
      <c r="K15" s="564">
        <f t="shared" ref="K15:K16" si="9">H15-F15</f>
        <v>72.5</v>
      </c>
      <c r="L15" s="565">
        <f>(F15*-0.07)/100</f>
        <v>-0.99925000000000008</v>
      </c>
      <c r="M15" s="566">
        <f t="shared" ref="M15:M16" si="10">(K15+L15)/F15</f>
        <v>5.008809106830122E-2</v>
      </c>
      <c r="N15" s="567" t="s">
        <v>599</v>
      </c>
      <c r="O15" s="568">
        <v>44175</v>
      </c>
      <c r="P15" s="405"/>
      <c r="Q15" s="64"/>
      <c r="R15" s="340" t="s">
        <v>602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57">
        <v>7</v>
      </c>
      <c r="B16" s="558">
        <v>44175</v>
      </c>
      <c r="C16" s="559"/>
      <c r="D16" s="560" t="s">
        <v>128</v>
      </c>
      <c r="E16" s="561" t="s">
        <v>600</v>
      </c>
      <c r="F16" s="577">
        <v>210</v>
      </c>
      <c r="G16" s="562">
        <v>197</v>
      </c>
      <c r="H16" s="577">
        <v>218.5</v>
      </c>
      <c r="I16" s="563" t="s">
        <v>3724</v>
      </c>
      <c r="J16" s="564" t="s">
        <v>3740</v>
      </c>
      <c r="K16" s="564">
        <f t="shared" si="9"/>
        <v>8.5</v>
      </c>
      <c r="L16" s="565">
        <f t="shared" ref="L16" si="11">(F16*-0.8)/100</f>
        <v>-1.68</v>
      </c>
      <c r="M16" s="566">
        <f t="shared" si="10"/>
        <v>3.2476190476190478E-2</v>
      </c>
      <c r="N16" s="567" t="s">
        <v>599</v>
      </c>
      <c r="O16" s="576">
        <v>44179</v>
      </c>
      <c r="P16" s="405"/>
      <c r="Q16" s="64"/>
      <c r="R16" s="340" t="s">
        <v>602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7">
        <v>8</v>
      </c>
      <c r="B17" s="508">
        <v>44176</v>
      </c>
      <c r="C17" s="602"/>
      <c r="D17" s="603" t="s">
        <v>569</v>
      </c>
      <c r="E17" s="511" t="s">
        <v>600</v>
      </c>
      <c r="F17" s="493">
        <v>2072.5</v>
      </c>
      <c r="G17" s="604">
        <v>1940</v>
      </c>
      <c r="H17" s="493">
        <v>2212.5</v>
      </c>
      <c r="I17" s="512" t="s">
        <v>3731</v>
      </c>
      <c r="J17" s="599" t="s">
        <v>727</v>
      </c>
      <c r="K17" s="599">
        <f t="shared" ref="K17" si="12">H17-F17</f>
        <v>140</v>
      </c>
      <c r="L17" s="475">
        <f t="shared" ref="L17" si="13">(F17*-0.8)/100</f>
        <v>-16.579999999999998</v>
      </c>
      <c r="M17" s="476">
        <f t="shared" ref="M17" si="14">(K17+L17)/F17</f>
        <v>5.9551266586248493E-2</v>
      </c>
      <c r="N17" s="495" t="s">
        <v>599</v>
      </c>
      <c r="O17" s="477">
        <v>44183</v>
      </c>
      <c r="P17" s="405"/>
      <c r="Q17" s="64"/>
      <c r="R17" s="340" t="s">
        <v>602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40" customFormat="1" ht="14.25">
      <c r="A18" s="631">
        <v>9</v>
      </c>
      <c r="B18" s="632">
        <v>44181</v>
      </c>
      <c r="C18" s="633"/>
      <c r="D18" s="634" t="s">
        <v>380</v>
      </c>
      <c r="E18" s="635" t="s">
        <v>600</v>
      </c>
      <c r="F18" s="636">
        <v>999</v>
      </c>
      <c r="G18" s="637">
        <v>935</v>
      </c>
      <c r="H18" s="636">
        <v>935</v>
      </c>
      <c r="I18" s="638" t="s">
        <v>3763</v>
      </c>
      <c r="J18" s="639" t="s">
        <v>3797</v>
      </c>
      <c r="K18" s="639">
        <f t="shared" ref="K18" si="15">H18-F18</f>
        <v>-64</v>
      </c>
      <c r="L18" s="640">
        <f t="shared" ref="L18" si="16">(F18*-0.8)/100</f>
        <v>-7.9920000000000009</v>
      </c>
      <c r="M18" s="641">
        <f t="shared" ref="M18" si="17">(K18+L18)/F18</f>
        <v>-7.2064064064064071E-2</v>
      </c>
      <c r="N18" s="642" t="s">
        <v>599</v>
      </c>
      <c r="O18" s="643">
        <v>44187</v>
      </c>
      <c r="P18" s="582"/>
      <c r="Q18" s="7"/>
      <c r="R18" s="583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40" customFormat="1" ht="14.25">
      <c r="A19" s="631"/>
      <c r="B19" s="397">
        <v>44188</v>
      </c>
      <c r="C19" s="398"/>
      <c r="D19" s="411" t="s">
        <v>191</v>
      </c>
      <c r="E19" s="402" t="s">
        <v>600</v>
      </c>
      <c r="F19" s="402" t="s">
        <v>3817</v>
      </c>
      <c r="G19" s="409">
        <v>295</v>
      </c>
      <c r="H19" s="402"/>
      <c r="I19" s="399" t="s">
        <v>3818</v>
      </c>
      <c r="J19" s="404" t="s">
        <v>601</v>
      </c>
      <c r="K19" s="404"/>
      <c r="L19" s="416"/>
      <c r="M19" s="375"/>
      <c r="N19" s="385"/>
      <c r="O19" s="381"/>
      <c r="P19" s="582"/>
      <c r="Q19" s="7"/>
      <c r="R19" s="583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38" s="40" customFormat="1" ht="14.25">
      <c r="A20" s="631"/>
      <c r="B20" s="397">
        <v>44188</v>
      </c>
      <c r="C20" s="398"/>
      <c r="D20" s="411" t="s">
        <v>86</v>
      </c>
      <c r="E20" s="402" t="s">
        <v>600</v>
      </c>
      <c r="F20" s="402" t="s">
        <v>3819</v>
      </c>
      <c r="G20" s="409">
        <v>360</v>
      </c>
      <c r="H20" s="402"/>
      <c r="I20" s="399" t="s">
        <v>3820</v>
      </c>
      <c r="J20" s="404" t="s">
        <v>601</v>
      </c>
      <c r="K20" s="404"/>
      <c r="L20" s="416"/>
      <c r="M20" s="375"/>
      <c r="N20" s="385"/>
      <c r="O20" s="381"/>
      <c r="P20" s="582"/>
      <c r="Q20" s="7"/>
      <c r="R20" s="583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38" s="40" customFormat="1" ht="14.25">
      <c r="A21" s="631"/>
      <c r="B21" s="397"/>
      <c r="C21" s="398"/>
      <c r="D21" s="411"/>
      <c r="E21" s="402"/>
      <c r="F21" s="402"/>
      <c r="G21" s="409"/>
      <c r="H21" s="402"/>
      <c r="I21" s="399"/>
      <c r="J21" s="404"/>
      <c r="K21" s="404"/>
      <c r="L21" s="416"/>
      <c r="M21" s="375"/>
      <c r="N21" s="385"/>
      <c r="O21" s="381"/>
      <c r="P21" s="582"/>
      <c r="Q21" s="7"/>
      <c r="R21" s="583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38" s="5" customFormat="1" ht="14.25">
      <c r="A22" s="382"/>
      <c r="B22" s="397"/>
      <c r="C22" s="398"/>
      <c r="D22" s="411"/>
      <c r="E22" s="402"/>
      <c r="F22" s="402"/>
      <c r="G22" s="409"/>
      <c r="H22" s="402"/>
      <c r="I22" s="399"/>
      <c r="J22" s="404"/>
      <c r="K22" s="404"/>
      <c r="L22" s="416"/>
      <c r="M22" s="375"/>
      <c r="N22" s="385"/>
      <c r="O22" s="381"/>
      <c r="P22" s="405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461"/>
      <c r="B23" s="462"/>
      <c r="C23" s="463"/>
      <c r="D23" s="464"/>
      <c r="E23" s="465"/>
      <c r="F23" s="465"/>
      <c r="G23" s="428"/>
      <c r="H23" s="465"/>
      <c r="I23" s="466"/>
      <c r="J23" s="429"/>
      <c r="K23" s="429"/>
      <c r="L23" s="467"/>
      <c r="M23" s="79"/>
      <c r="N23" s="468"/>
      <c r="O23" s="469"/>
      <c r="P23" s="405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61"/>
      <c r="B24" s="462"/>
      <c r="C24" s="463"/>
      <c r="D24" s="464"/>
      <c r="E24" s="465"/>
      <c r="F24" s="465"/>
      <c r="G24" s="428"/>
      <c r="H24" s="465"/>
      <c r="I24" s="466"/>
      <c r="J24" s="429"/>
      <c r="K24" s="429"/>
      <c r="L24" s="467"/>
      <c r="M24" s="79"/>
      <c r="N24" s="468"/>
      <c r="O24" s="469"/>
      <c r="P24" s="405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2" customHeight="1">
      <c r="A25" s="23" t="s">
        <v>603</v>
      </c>
      <c r="B25" s="24"/>
      <c r="C25" s="25"/>
      <c r="D25" s="26"/>
      <c r="E25" s="27"/>
      <c r="F25" s="28"/>
      <c r="G25" s="28"/>
      <c r="H25" s="28"/>
      <c r="I25" s="28"/>
      <c r="J25" s="65"/>
      <c r="K25" s="28"/>
      <c r="L25" s="417"/>
      <c r="M25" s="38"/>
      <c r="N25" s="65"/>
      <c r="O25" s="66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9" t="s">
        <v>604</v>
      </c>
      <c r="B26" s="23"/>
      <c r="C26" s="23"/>
      <c r="D26" s="23"/>
      <c r="F26" s="30" t="s">
        <v>605</v>
      </c>
      <c r="G26" s="17"/>
      <c r="H26" s="31"/>
      <c r="I26" s="36"/>
      <c r="J26" s="67"/>
      <c r="K26" s="68"/>
      <c r="L26" s="418"/>
      <c r="M26" s="69"/>
      <c r="N26" s="16"/>
      <c r="O26" s="70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 t="s">
        <v>606</v>
      </c>
      <c r="B27" s="23"/>
      <c r="C27" s="23"/>
      <c r="D27" s="23"/>
      <c r="E27" s="32"/>
      <c r="F27" s="30" t="s">
        <v>607</v>
      </c>
      <c r="G27" s="17"/>
      <c r="H27" s="31"/>
      <c r="I27" s="36"/>
      <c r="J27" s="67"/>
      <c r="K27" s="68"/>
      <c r="L27" s="418"/>
      <c r="M27" s="69"/>
      <c r="N27" s="16"/>
      <c r="O27" s="70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/>
      <c r="B28" s="23"/>
      <c r="C28" s="23"/>
      <c r="D28" s="23"/>
      <c r="E28" s="32"/>
      <c r="F28" s="17"/>
      <c r="G28" s="17"/>
      <c r="H28" s="31"/>
      <c r="I28" s="36"/>
      <c r="J28" s="71"/>
      <c r="K28" s="68"/>
      <c r="L28" s="418"/>
      <c r="M28" s="17"/>
      <c r="N28" s="72"/>
      <c r="O28" s="5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>
      <c r="A29" s="11"/>
      <c r="B29" s="33" t="s">
        <v>608</v>
      </c>
      <c r="C29" s="33"/>
      <c r="D29" s="33"/>
      <c r="E29" s="33"/>
      <c r="F29" s="34"/>
      <c r="G29" s="32"/>
      <c r="H29" s="32"/>
      <c r="I29" s="73"/>
      <c r="J29" s="74"/>
      <c r="K29" s="75"/>
      <c r="L29" s="419"/>
      <c r="M29" s="12"/>
      <c r="N29" s="11"/>
      <c r="O29" s="53"/>
      <c r="P29" s="7"/>
      <c r="R29" s="82"/>
      <c r="S29" s="16"/>
      <c r="T29" s="16"/>
      <c r="U29" s="16"/>
      <c r="V29" s="16"/>
      <c r="W29" s="16"/>
      <c r="X29" s="16"/>
      <c r="Y29" s="16"/>
      <c r="Z29" s="16"/>
    </row>
    <row r="30" spans="1:38" s="6" customFormat="1" ht="38.25">
      <c r="A30" s="20" t="s">
        <v>16</v>
      </c>
      <c r="B30" s="21" t="s">
        <v>575</v>
      </c>
      <c r="C30" s="21"/>
      <c r="D30" s="22" t="s">
        <v>588</v>
      </c>
      <c r="E30" s="21" t="s">
        <v>589</v>
      </c>
      <c r="F30" s="21" t="s">
        <v>590</v>
      </c>
      <c r="G30" s="21" t="s">
        <v>609</v>
      </c>
      <c r="H30" s="21" t="s">
        <v>592</v>
      </c>
      <c r="I30" s="21" t="s">
        <v>593</v>
      </c>
      <c r="J30" s="21" t="s">
        <v>594</v>
      </c>
      <c r="K30" s="62" t="s">
        <v>610</v>
      </c>
      <c r="L30" s="420" t="s">
        <v>3630</v>
      </c>
      <c r="M30" s="63" t="s">
        <v>3629</v>
      </c>
      <c r="N30" s="21" t="s">
        <v>597</v>
      </c>
      <c r="O30" s="78" t="s">
        <v>598</v>
      </c>
      <c r="P30" s="7"/>
      <c r="Q30" s="40"/>
      <c r="R30" s="38"/>
      <c r="S30" s="38"/>
      <c r="T30" s="38"/>
    </row>
    <row r="31" spans="1:38" s="393" customFormat="1" ht="15" customHeight="1">
      <c r="A31" s="478">
        <v>1</v>
      </c>
      <c r="B31" s="479">
        <v>44153</v>
      </c>
      <c r="C31" s="480"/>
      <c r="D31" s="481" t="s">
        <v>3641</v>
      </c>
      <c r="E31" s="482" t="s">
        <v>600</v>
      </c>
      <c r="F31" s="482">
        <v>376</v>
      </c>
      <c r="G31" s="483">
        <v>367</v>
      </c>
      <c r="H31" s="483">
        <v>376.5</v>
      </c>
      <c r="I31" s="482">
        <v>396</v>
      </c>
      <c r="J31" s="484" t="s">
        <v>3652</v>
      </c>
      <c r="K31" s="484">
        <f t="shared" ref="K31" si="18">H31-F31</f>
        <v>0.5</v>
      </c>
      <c r="L31" s="485">
        <f t="shared" ref="L31:L33" si="19">(F31*-0.7)/100</f>
        <v>-2.6319999999999997</v>
      </c>
      <c r="M31" s="486">
        <f t="shared" ref="M31:M33" si="20">(K31+L31)/F31</f>
        <v>-5.6702127659574459E-3</v>
      </c>
      <c r="N31" s="487" t="s">
        <v>708</v>
      </c>
      <c r="O31" s="488">
        <v>44167</v>
      </c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89">
        <v>2</v>
      </c>
      <c r="B32" s="490">
        <v>44161</v>
      </c>
      <c r="C32" s="491"/>
      <c r="D32" s="492" t="s">
        <v>133</v>
      </c>
      <c r="E32" s="493" t="s">
        <v>3627</v>
      </c>
      <c r="F32" s="493">
        <v>1877</v>
      </c>
      <c r="G32" s="494">
        <v>1925</v>
      </c>
      <c r="H32" s="494">
        <v>1837</v>
      </c>
      <c r="I32" s="493">
        <v>1800</v>
      </c>
      <c r="J32" s="474" t="s">
        <v>636</v>
      </c>
      <c r="K32" s="474">
        <f>F32-H32</f>
        <v>40</v>
      </c>
      <c r="L32" s="475">
        <f t="shared" si="19"/>
        <v>-13.138999999999999</v>
      </c>
      <c r="M32" s="476">
        <f t="shared" si="20"/>
        <v>1.4310602024507194E-2</v>
      </c>
      <c r="N32" s="495" t="s">
        <v>599</v>
      </c>
      <c r="O32" s="477">
        <v>44167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89">
        <v>3</v>
      </c>
      <c r="B33" s="490">
        <v>44166</v>
      </c>
      <c r="C33" s="491"/>
      <c r="D33" s="492" t="s">
        <v>253</v>
      </c>
      <c r="E33" s="493" t="s">
        <v>600</v>
      </c>
      <c r="F33" s="493">
        <v>641.5</v>
      </c>
      <c r="G33" s="494">
        <v>619</v>
      </c>
      <c r="H33" s="494">
        <v>659</v>
      </c>
      <c r="I33" s="493">
        <v>680</v>
      </c>
      <c r="J33" s="554" t="s">
        <v>3701</v>
      </c>
      <c r="K33" s="554">
        <f t="shared" ref="K33" si="21">H33-F33</f>
        <v>17.5</v>
      </c>
      <c r="L33" s="475">
        <f t="shared" si="19"/>
        <v>-4.4904999999999999</v>
      </c>
      <c r="M33" s="476">
        <f t="shared" si="20"/>
        <v>2.0279812938425564E-2</v>
      </c>
      <c r="N33" s="495" t="s">
        <v>599</v>
      </c>
      <c r="O33" s="477">
        <v>44175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89">
        <v>4</v>
      </c>
      <c r="B34" s="490">
        <v>44166</v>
      </c>
      <c r="C34" s="491"/>
      <c r="D34" s="492" t="s">
        <v>957</v>
      </c>
      <c r="E34" s="493" t="s">
        <v>600</v>
      </c>
      <c r="F34" s="493">
        <v>115.5</v>
      </c>
      <c r="G34" s="494">
        <v>112</v>
      </c>
      <c r="H34" s="494">
        <v>118.5</v>
      </c>
      <c r="I34" s="493">
        <v>122</v>
      </c>
      <c r="J34" s="514" t="s">
        <v>3670</v>
      </c>
      <c r="K34" s="474">
        <f t="shared" ref="K34:K35" si="22">H34-F34</f>
        <v>3</v>
      </c>
      <c r="L34" s="475">
        <f t="shared" ref="L34:L35" si="23">(F34*-0.7)/100</f>
        <v>-0.8085</v>
      </c>
      <c r="M34" s="476">
        <f t="shared" ref="M34:M35" si="24">(K34+L34)/F34</f>
        <v>1.8974025974025973E-2</v>
      </c>
      <c r="N34" s="495" t="s">
        <v>599</v>
      </c>
      <c r="O34" s="477">
        <v>44168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89">
        <v>5</v>
      </c>
      <c r="B35" s="490">
        <v>44167</v>
      </c>
      <c r="C35" s="491"/>
      <c r="D35" s="492" t="s">
        <v>55</v>
      </c>
      <c r="E35" s="493" t="s">
        <v>600</v>
      </c>
      <c r="F35" s="493">
        <v>608.5</v>
      </c>
      <c r="G35" s="494">
        <v>590</v>
      </c>
      <c r="H35" s="494">
        <v>624</v>
      </c>
      <c r="I35" s="493">
        <v>640</v>
      </c>
      <c r="J35" s="536" t="s">
        <v>3682</v>
      </c>
      <c r="K35" s="536">
        <f t="shared" si="22"/>
        <v>15.5</v>
      </c>
      <c r="L35" s="475">
        <f t="shared" si="23"/>
        <v>-4.2595000000000001</v>
      </c>
      <c r="M35" s="476">
        <f t="shared" si="24"/>
        <v>1.8472473294987676E-2</v>
      </c>
      <c r="N35" s="495" t="s">
        <v>599</v>
      </c>
      <c r="O35" s="477">
        <v>44173</v>
      </c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89">
        <v>6</v>
      </c>
      <c r="B36" s="490">
        <v>44167</v>
      </c>
      <c r="C36" s="491"/>
      <c r="D36" s="492" t="s">
        <v>197</v>
      </c>
      <c r="E36" s="493" t="s">
        <v>600</v>
      </c>
      <c r="F36" s="493">
        <v>440</v>
      </c>
      <c r="G36" s="494">
        <v>428</v>
      </c>
      <c r="H36" s="494">
        <v>450.5</v>
      </c>
      <c r="I36" s="493" t="s">
        <v>3654</v>
      </c>
      <c r="J36" s="474" t="s">
        <v>3658</v>
      </c>
      <c r="K36" s="474">
        <f t="shared" ref="K36" si="25">H36-F36</f>
        <v>10.5</v>
      </c>
      <c r="L36" s="475">
        <f t="shared" ref="L36" si="26">(F36*-0.7)/100</f>
        <v>-3.08</v>
      </c>
      <c r="M36" s="476">
        <f t="shared" ref="M36" si="27">(K36+L36)/F36</f>
        <v>1.6863636363636362E-2</v>
      </c>
      <c r="N36" s="495" t="s">
        <v>599</v>
      </c>
      <c r="O36" s="477">
        <v>44168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89">
        <v>7</v>
      </c>
      <c r="B37" s="490">
        <v>44167</v>
      </c>
      <c r="C37" s="491"/>
      <c r="D37" s="492" t="s">
        <v>75</v>
      </c>
      <c r="E37" s="493" t="s">
        <v>600</v>
      </c>
      <c r="F37" s="493">
        <v>3585</v>
      </c>
      <c r="G37" s="494">
        <v>3480</v>
      </c>
      <c r="H37" s="494">
        <v>3670</v>
      </c>
      <c r="I37" s="493">
        <v>3800</v>
      </c>
      <c r="J37" s="532" t="s">
        <v>3681</v>
      </c>
      <c r="K37" s="532">
        <f t="shared" ref="K37" si="28">H37-F37</f>
        <v>85</v>
      </c>
      <c r="L37" s="475">
        <f t="shared" ref="L37" si="29">(F37*-0.7)/100</f>
        <v>-25.094999999999999</v>
      </c>
      <c r="M37" s="476">
        <f t="shared" ref="M37" si="30">(K37+L37)/F37</f>
        <v>1.6709902370990237E-2</v>
      </c>
      <c r="N37" s="495" t="s">
        <v>599</v>
      </c>
      <c r="O37" s="477">
        <v>44172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489">
        <v>8</v>
      </c>
      <c r="B38" s="490">
        <v>44168</v>
      </c>
      <c r="C38" s="491"/>
      <c r="D38" s="492" t="s">
        <v>315</v>
      </c>
      <c r="E38" s="493" t="s">
        <v>600</v>
      </c>
      <c r="F38" s="493">
        <v>200</v>
      </c>
      <c r="G38" s="494">
        <v>193</v>
      </c>
      <c r="H38" s="494">
        <v>206.5</v>
      </c>
      <c r="I38" s="493">
        <v>210</v>
      </c>
      <c r="J38" s="569" t="s">
        <v>3729</v>
      </c>
      <c r="K38" s="569">
        <f t="shared" ref="K38" si="31">H38-F38</f>
        <v>6.5</v>
      </c>
      <c r="L38" s="475">
        <f t="shared" ref="L38" si="32">(F38*-0.7)/100</f>
        <v>-1.4</v>
      </c>
      <c r="M38" s="476">
        <f t="shared" ref="M38" si="33">(K38+L38)/F38</f>
        <v>2.5499999999999998E-2</v>
      </c>
      <c r="N38" s="495" t="s">
        <v>599</v>
      </c>
      <c r="O38" s="477">
        <v>44176</v>
      </c>
      <c r="P38" s="7"/>
      <c r="Q38" s="7"/>
      <c r="R38" s="343" t="s">
        <v>602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89">
        <v>9</v>
      </c>
      <c r="B39" s="490">
        <v>44168</v>
      </c>
      <c r="C39" s="491"/>
      <c r="D39" s="492" t="s">
        <v>409</v>
      </c>
      <c r="E39" s="493" t="s">
        <v>600</v>
      </c>
      <c r="F39" s="493">
        <v>87.25</v>
      </c>
      <c r="G39" s="494">
        <v>84.5</v>
      </c>
      <c r="H39" s="494">
        <v>89.25</v>
      </c>
      <c r="I39" s="493" t="s">
        <v>3665</v>
      </c>
      <c r="J39" s="474" t="s">
        <v>3666</v>
      </c>
      <c r="K39" s="474">
        <f t="shared" ref="K39:K41" si="34">H39-F39</f>
        <v>2</v>
      </c>
      <c r="L39" s="475">
        <f>(F39*-0.07)/100</f>
        <v>-6.1075000000000011E-2</v>
      </c>
      <c r="M39" s="476">
        <f t="shared" ref="M39:M41" si="35">(K39+L39)/F39</f>
        <v>2.2222636103151863E-2</v>
      </c>
      <c r="N39" s="495" t="s">
        <v>599</v>
      </c>
      <c r="O39" s="513">
        <v>44168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89">
        <v>10</v>
      </c>
      <c r="B40" s="490">
        <v>44168</v>
      </c>
      <c r="C40" s="491"/>
      <c r="D40" s="492" t="s">
        <v>2931</v>
      </c>
      <c r="E40" s="493" t="s">
        <v>600</v>
      </c>
      <c r="F40" s="493">
        <v>1370</v>
      </c>
      <c r="G40" s="494">
        <v>1335</v>
      </c>
      <c r="H40" s="494">
        <v>1407.5</v>
      </c>
      <c r="I40" s="493" t="s">
        <v>3667</v>
      </c>
      <c r="J40" s="527" t="s">
        <v>3672</v>
      </c>
      <c r="K40" s="527">
        <f t="shared" si="34"/>
        <v>37.5</v>
      </c>
      <c r="L40" s="475">
        <f t="shared" ref="L40:L41" si="36">(F40*-0.7)/100</f>
        <v>-9.5899999999999981</v>
      </c>
      <c r="M40" s="476">
        <f t="shared" si="35"/>
        <v>2.037226277372263E-2</v>
      </c>
      <c r="N40" s="495" t="s">
        <v>599</v>
      </c>
      <c r="O40" s="477">
        <v>44169</v>
      </c>
      <c r="P40" s="7"/>
      <c r="Q40" s="7"/>
      <c r="R40" s="343" t="s">
        <v>602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78">
        <v>11</v>
      </c>
      <c r="B41" s="479">
        <v>44168</v>
      </c>
      <c r="C41" s="480"/>
      <c r="D41" s="481" t="s">
        <v>523</v>
      </c>
      <c r="E41" s="482" t="s">
        <v>600</v>
      </c>
      <c r="F41" s="482">
        <v>345.5</v>
      </c>
      <c r="G41" s="483">
        <v>335</v>
      </c>
      <c r="H41" s="483">
        <v>346.5</v>
      </c>
      <c r="I41" s="482">
        <v>365</v>
      </c>
      <c r="J41" s="484" t="s">
        <v>3709</v>
      </c>
      <c r="K41" s="484">
        <f t="shared" si="34"/>
        <v>1</v>
      </c>
      <c r="L41" s="485">
        <f t="shared" si="36"/>
        <v>-2.4184999999999999</v>
      </c>
      <c r="M41" s="486">
        <f t="shared" si="35"/>
        <v>-4.1056439942112879E-3</v>
      </c>
      <c r="N41" s="487" t="s">
        <v>708</v>
      </c>
      <c r="O41" s="488">
        <v>44173</v>
      </c>
      <c r="P41" s="7"/>
      <c r="Q41" s="7"/>
      <c r="R41" s="343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89">
        <v>12</v>
      </c>
      <c r="B42" s="490">
        <v>44169</v>
      </c>
      <c r="C42" s="491"/>
      <c r="D42" s="492" t="s">
        <v>565</v>
      </c>
      <c r="E42" s="493" t="s">
        <v>600</v>
      </c>
      <c r="F42" s="493">
        <v>1150</v>
      </c>
      <c r="G42" s="494">
        <v>1115</v>
      </c>
      <c r="H42" s="494">
        <v>1183</v>
      </c>
      <c r="I42" s="493" t="s">
        <v>3673</v>
      </c>
      <c r="J42" s="536" t="s">
        <v>3700</v>
      </c>
      <c r="K42" s="536">
        <f t="shared" ref="K42" si="37">H42-F42</f>
        <v>33</v>
      </c>
      <c r="L42" s="475">
        <f t="shared" ref="L42" si="38">(F42*-0.7)/100</f>
        <v>-8.0500000000000007</v>
      </c>
      <c r="M42" s="476">
        <f t="shared" ref="M42" si="39">(K42+L42)/F42</f>
        <v>2.1695652173913043E-2</v>
      </c>
      <c r="N42" s="495" t="s">
        <v>599</v>
      </c>
      <c r="O42" s="477">
        <v>44173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89">
        <v>13</v>
      </c>
      <c r="B43" s="490">
        <v>44169</v>
      </c>
      <c r="C43" s="491"/>
      <c r="D43" s="492" t="s">
        <v>179</v>
      </c>
      <c r="E43" s="493" t="s">
        <v>600</v>
      </c>
      <c r="F43" s="493">
        <v>452</v>
      </c>
      <c r="G43" s="494">
        <v>437</v>
      </c>
      <c r="H43" s="494">
        <v>462.5</v>
      </c>
      <c r="I43" s="493">
        <v>475</v>
      </c>
      <c r="J43" s="532" t="s">
        <v>3658</v>
      </c>
      <c r="K43" s="532">
        <f t="shared" ref="K43" si="40">H43-F43</f>
        <v>10.5</v>
      </c>
      <c r="L43" s="475">
        <f t="shared" ref="L43" si="41">(F43*-0.7)/100</f>
        <v>-3.1639999999999997</v>
      </c>
      <c r="M43" s="476">
        <f t="shared" ref="M43" si="42">(K43+L43)/F43</f>
        <v>1.6230088495575223E-2</v>
      </c>
      <c r="N43" s="495" t="s">
        <v>599</v>
      </c>
      <c r="O43" s="477">
        <v>44172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489">
        <v>14</v>
      </c>
      <c r="B44" s="490">
        <v>44172</v>
      </c>
      <c r="C44" s="491"/>
      <c r="D44" s="492" t="s">
        <v>3684</v>
      </c>
      <c r="E44" s="493" t="s">
        <v>600</v>
      </c>
      <c r="F44" s="493">
        <v>156.75</v>
      </c>
      <c r="G44" s="494">
        <v>152</v>
      </c>
      <c r="H44" s="494">
        <v>161.25</v>
      </c>
      <c r="I44" s="493" t="s">
        <v>3685</v>
      </c>
      <c r="J44" s="532" t="s">
        <v>3686</v>
      </c>
      <c r="K44" s="532">
        <f t="shared" ref="K44:K46" si="43">H44-F44</f>
        <v>4.5</v>
      </c>
      <c r="L44" s="475">
        <f>(F44*-0.07)/100</f>
        <v>-0.10972500000000002</v>
      </c>
      <c r="M44" s="476">
        <f t="shared" ref="M44:M46" si="44">(K44+L44)/F44</f>
        <v>2.8008133971291864E-2</v>
      </c>
      <c r="N44" s="495" t="s">
        <v>599</v>
      </c>
      <c r="O44" s="513">
        <v>44172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539">
        <v>15</v>
      </c>
      <c r="B45" s="535">
        <v>44172</v>
      </c>
      <c r="C45" s="540"/>
      <c r="D45" s="541" t="s">
        <v>3387</v>
      </c>
      <c r="E45" s="525" t="s">
        <v>600</v>
      </c>
      <c r="F45" s="525">
        <v>317.5</v>
      </c>
      <c r="G45" s="542">
        <v>309</v>
      </c>
      <c r="H45" s="542">
        <v>309</v>
      </c>
      <c r="I45" s="525" t="s">
        <v>3639</v>
      </c>
      <c r="J45" s="515" t="s">
        <v>3699</v>
      </c>
      <c r="K45" s="515">
        <f t="shared" si="43"/>
        <v>-8.5</v>
      </c>
      <c r="L45" s="516">
        <f t="shared" ref="L45:L46" si="45">(F45*-0.7)/100</f>
        <v>-2.2225000000000001</v>
      </c>
      <c r="M45" s="543">
        <f t="shared" si="44"/>
        <v>-3.3771653543307086E-2</v>
      </c>
      <c r="N45" s="518" t="s">
        <v>663</v>
      </c>
      <c r="O45" s="519">
        <v>44173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89">
        <v>16</v>
      </c>
      <c r="B46" s="490">
        <v>44172</v>
      </c>
      <c r="C46" s="491"/>
      <c r="D46" s="492" t="s">
        <v>460</v>
      </c>
      <c r="E46" s="493" t="s">
        <v>600</v>
      </c>
      <c r="F46" s="493">
        <v>141.4</v>
      </c>
      <c r="G46" s="494">
        <v>137</v>
      </c>
      <c r="H46" s="494">
        <v>145</v>
      </c>
      <c r="I46" s="493" t="s">
        <v>3691</v>
      </c>
      <c r="J46" s="553" t="s">
        <v>3711</v>
      </c>
      <c r="K46" s="553">
        <f t="shared" si="43"/>
        <v>3.5999999999999943</v>
      </c>
      <c r="L46" s="475">
        <f t="shared" si="45"/>
        <v>-0.98980000000000001</v>
      </c>
      <c r="M46" s="476">
        <f t="shared" si="44"/>
        <v>1.845968882602542E-2</v>
      </c>
      <c r="N46" s="495" t="s">
        <v>599</v>
      </c>
      <c r="O46" s="477">
        <v>44174</v>
      </c>
      <c r="P46" s="7"/>
      <c r="Q46" s="7"/>
      <c r="R46" s="343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89">
        <v>17</v>
      </c>
      <c r="B47" s="490">
        <v>44172</v>
      </c>
      <c r="C47" s="491"/>
      <c r="D47" s="492" t="s">
        <v>445</v>
      </c>
      <c r="E47" s="493" t="s">
        <v>600</v>
      </c>
      <c r="F47" s="493">
        <v>549</v>
      </c>
      <c r="G47" s="494">
        <v>534</v>
      </c>
      <c r="H47" s="494">
        <v>563</v>
      </c>
      <c r="I47" s="493" t="s">
        <v>3694</v>
      </c>
      <c r="J47" s="536" t="s">
        <v>3697</v>
      </c>
      <c r="K47" s="536">
        <f t="shared" ref="K47:K49" si="46">H47-F47</f>
        <v>14</v>
      </c>
      <c r="L47" s="475">
        <f t="shared" ref="L47:L49" si="47">(F47*-0.7)/100</f>
        <v>-3.8429999999999995</v>
      </c>
      <c r="M47" s="476">
        <f t="shared" ref="M47:M49" si="48">(K47+L47)/F47</f>
        <v>1.8500910746812385E-2</v>
      </c>
      <c r="N47" s="495" t="s">
        <v>599</v>
      </c>
      <c r="O47" s="477">
        <v>44173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489">
        <v>18</v>
      </c>
      <c r="B48" s="490">
        <v>44173</v>
      </c>
      <c r="C48" s="491"/>
      <c r="D48" s="492" t="s">
        <v>179</v>
      </c>
      <c r="E48" s="493" t="s">
        <v>600</v>
      </c>
      <c r="F48" s="493">
        <v>455</v>
      </c>
      <c r="G48" s="494">
        <v>438</v>
      </c>
      <c r="H48" s="494">
        <v>467.5</v>
      </c>
      <c r="I48" s="493" t="s">
        <v>3704</v>
      </c>
      <c r="J48" s="553" t="s">
        <v>3712</v>
      </c>
      <c r="K48" s="553">
        <f t="shared" si="46"/>
        <v>12.5</v>
      </c>
      <c r="L48" s="475">
        <f t="shared" si="47"/>
        <v>-3.1850000000000001</v>
      </c>
      <c r="M48" s="476">
        <f t="shared" si="48"/>
        <v>2.0472527472527473E-2</v>
      </c>
      <c r="N48" s="495" t="s">
        <v>599</v>
      </c>
      <c r="O48" s="477">
        <v>44174</v>
      </c>
      <c r="P48" s="7"/>
      <c r="Q48" s="7"/>
      <c r="R48" s="343" t="s">
        <v>602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393" customFormat="1" ht="15" customHeight="1">
      <c r="A49" s="539">
        <v>19</v>
      </c>
      <c r="B49" s="535">
        <v>44174</v>
      </c>
      <c r="C49" s="540"/>
      <c r="D49" s="541" t="s">
        <v>449</v>
      </c>
      <c r="E49" s="525" t="s">
        <v>600</v>
      </c>
      <c r="F49" s="525">
        <v>376.5</v>
      </c>
      <c r="G49" s="542">
        <v>365</v>
      </c>
      <c r="H49" s="542">
        <v>365</v>
      </c>
      <c r="I49" s="525" t="s">
        <v>3714</v>
      </c>
      <c r="J49" s="617" t="s">
        <v>3787</v>
      </c>
      <c r="K49" s="617">
        <f t="shared" si="46"/>
        <v>-11.5</v>
      </c>
      <c r="L49" s="516">
        <f t="shared" si="47"/>
        <v>-2.6355</v>
      </c>
      <c r="M49" s="543">
        <f t="shared" si="48"/>
        <v>-3.7544488711819389E-2</v>
      </c>
      <c r="N49" s="518" t="s">
        <v>663</v>
      </c>
      <c r="O49" s="519">
        <v>44186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393" customFormat="1" ht="15" customHeight="1">
      <c r="A50" s="489">
        <v>20</v>
      </c>
      <c r="B50" s="490">
        <v>44174</v>
      </c>
      <c r="C50" s="491"/>
      <c r="D50" s="492" t="s">
        <v>1220</v>
      </c>
      <c r="E50" s="493" t="s">
        <v>600</v>
      </c>
      <c r="F50" s="493">
        <v>741</v>
      </c>
      <c r="G50" s="494">
        <v>718</v>
      </c>
      <c r="H50" s="494">
        <v>761</v>
      </c>
      <c r="I50" s="493">
        <v>780</v>
      </c>
      <c r="J50" s="554" t="s">
        <v>3720</v>
      </c>
      <c r="K50" s="554">
        <f t="shared" ref="K50" si="49">H50-F50</f>
        <v>20</v>
      </c>
      <c r="L50" s="475">
        <f t="shared" ref="L50" si="50">(F50*-0.7)/100</f>
        <v>-5.1869999999999994</v>
      </c>
      <c r="M50" s="476">
        <f t="shared" ref="M50" si="51">(K50+L50)/F50</f>
        <v>1.9990553306342782E-2</v>
      </c>
      <c r="N50" s="495" t="s">
        <v>599</v>
      </c>
      <c r="O50" s="477">
        <v>44175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393" customFormat="1" ht="15" customHeight="1">
      <c r="A51" s="489">
        <v>21</v>
      </c>
      <c r="B51" s="490">
        <v>44175</v>
      </c>
      <c r="C51" s="491"/>
      <c r="D51" s="492" t="s">
        <v>252</v>
      </c>
      <c r="E51" s="493" t="s">
        <v>600</v>
      </c>
      <c r="F51" s="493">
        <v>2790</v>
      </c>
      <c r="G51" s="494">
        <v>2710</v>
      </c>
      <c r="H51" s="494">
        <v>2845</v>
      </c>
      <c r="I51" s="493" t="s">
        <v>3719</v>
      </c>
      <c r="J51" s="554" t="s">
        <v>723</v>
      </c>
      <c r="K51" s="554">
        <f t="shared" ref="K51" si="52">H51-F51</f>
        <v>55</v>
      </c>
      <c r="L51" s="475">
        <f>(F51*-0.07)/100</f>
        <v>-1.9530000000000001</v>
      </c>
      <c r="M51" s="476">
        <f t="shared" ref="M51" si="53">(K51+L51)/F51</f>
        <v>1.9013261648745519E-2</v>
      </c>
      <c r="N51" s="495" t="s">
        <v>599</v>
      </c>
      <c r="O51" s="513">
        <v>44175</v>
      </c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393" customFormat="1" ht="15" customHeight="1">
      <c r="A52" s="489">
        <v>22</v>
      </c>
      <c r="B52" s="490">
        <v>44175</v>
      </c>
      <c r="C52" s="491"/>
      <c r="D52" s="492" t="s">
        <v>163</v>
      </c>
      <c r="E52" s="493" t="s">
        <v>600</v>
      </c>
      <c r="F52" s="493">
        <v>1627.5</v>
      </c>
      <c r="G52" s="494">
        <v>1580</v>
      </c>
      <c r="H52" s="494">
        <v>1657.5</v>
      </c>
      <c r="I52" s="493" t="s">
        <v>3721</v>
      </c>
      <c r="J52" s="554" t="s">
        <v>3723</v>
      </c>
      <c r="K52" s="554">
        <f t="shared" ref="K52:K53" si="54">H52-F52</f>
        <v>30</v>
      </c>
      <c r="L52" s="475">
        <f>(F52*-0.07)/100</f>
        <v>-1.1392500000000001</v>
      </c>
      <c r="M52" s="476">
        <f t="shared" ref="M52:M53" si="55">(K52+L52)/F52</f>
        <v>1.7733179723502305E-2</v>
      </c>
      <c r="N52" s="495" t="s">
        <v>599</v>
      </c>
      <c r="O52" s="513">
        <v>44175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393" customFormat="1" ht="15" customHeight="1">
      <c r="A53" s="489">
        <v>23</v>
      </c>
      <c r="B53" s="490">
        <v>44175</v>
      </c>
      <c r="C53" s="491"/>
      <c r="D53" s="492" t="s">
        <v>483</v>
      </c>
      <c r="E53" s="493" t="s">
        <v>600</v>
      </c>
      <c r="F53" s="493">
        <v>215</v>
      </c>
      <c r="G53" s="494">
        <v>209</v>
      </c>
      <c r="H53" s="494">
        <v>221</v>
      </c>
      <c r="I53" s="493" t="s">
        <v>3722</v>
      </c>
      <c r="J53" s="569" t="s">
        <v>3656</v>
      </c>
      <c r="K53" s="569">
        <f t="shared" si="54"/>
        <v>6</v>
      </c>
      <c r="L53" s="475">
        <f t="shared" ref="L53" si="56">(F53*-0.7)/100</f>
        <v>-1.5049999999999999</v>
      </c>
      <c r="M53" s="476">
        <f t="shared" si="55"/>
        <v>2.0906976744186047E-2</v>
      </c>
      <c r="N53" s="495" t="s">
        <v>599</v>
      </c>
      <c r="O53" s="477">
        <v>44176</v>
      </c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393" customFormat="1" ht="15" customHeight="1">
      <c r="A54" s="489">
        <v>24</v>
      </c>
      <c r="B54" s="490">
        <v>44175</v>
      </c>
      <c r="C54" s="491"/>
      <c r="D54" s="492" t="s">
        <v>565</v>
      </c>
      <c r="E54" s="493" t="s">
        <v>600</v>
      </c>
      <c r="F54" s="493">
        <v>1142.5</v>
      </c>
      <c r="G54" s="494">
        <v>1110</v>
      </c>
      <c r="H54" s="494">
        <v>1169</v>
      </c>
      <c r="I54" s="493">
        <v>1200</v>
      </c>
      <c r="J54" s="587" t="s">
        <v>3773</v>
      </c>
      <c r="K54" s="587">
        <f t="shared" ref="K54" si="57">H54-F54</f>
        <v>26.5</v>
      </c>
      <c r="L54" s="475">
        <f t="shared" ref="L54" si="58">(F54*-0.7)/100</f>
        <v>-7.9974999999999996</v>
      </c>
      <c r="M54" s="476">
        <f t="shared" ref="M54" si="59">(K54+L54)/F54</f>
        <v>1.6194748358862147E-2</v>
      </c>
      <c r="N54" s="495" t="s">
        <v>599</v>
      </c>
      <c r="O54" s="477">
        <v>44182</v>
      </c>
      <c r="P54" s="7"/>
      <c r="Q54" s="7"/>
      <c r="R54" s="343" t="s">
        <v>3186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393" customFormat="1" ht="15" customHeight="1">
      <c r="A55" s="489">
        <v>25</v>
      </c>
      <c r="B55" s="490">
        <v>44176</v>
      </c>
      <c r="C55" s="491"/>
      <c r="D55" s="492" t="s">
        <v>523</v>
      </c>
      <c r="E55" s="493" t="s">
        <v>600</v>
      </c>
      <c r="F55" s="493">
        <v>356</v>
      </c>
      <c r="G55" s="494">
        <v>345</v>
      </c>
      <c r="H55" s="494">
        <v>366</v>
      </c>
      <c r="I55" s="493" t="s">
        <v>3730</v>
      </c>
      <c r="J55" s="587" t="s">
        <v>3774</v>
      </c>
      <c r="K55" s="587">
        <f t="shared" ref="K55:K56" si="60">H55-F55</f>
        <v>10</v>
      </c>
      <c r="L55" s="475">
        <f t="shared" ref="L55:L56" si="61">(F55*-0.7)/100</f>
        <v>-2.492</v>
      </c>
      <c r="M55" s="476">
        <f t="shared" ref="M55:M56" si="62">(K55+L55)/F55</f>
        <v>2.1089887640449438E-2</v>
      </c>
      <c r="N55" s="495" t="s">
        <v>599</v>
      </c>
      <c r="O55" s="477">
        <v>44182</v>
      </c>
      <c r="P55" s="7"/>
      <c r="Q55" s="7"/>
      <c r="R55" s="343" t="s">
        <v>3186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393" customFormat="1" ht="15" customHeight="1">
      <c r="A56" s="539">
        <v>26</v>
      </c>
      <c r="B56" s="535">
        <v>44176</v>
      </c>
      <c r="C56" s="540"/>
      <c r="D56" s="541" t="s">
        <v>75</v>
      </c>
      <c r="E56" s="525" t="s">
        <v>600</v>
      </c>
      <c r="F56" s="525">
        <v>3715</v>
      </c>
      <c r="G56" s="542">
        <v>3630</v>
      </c>
      <c r="H56" s="542">
        <v>3630</v>
      </c>
      <c r="I56" s="525" t="s">
        <v>3732</v>
      </c>
      <c r="J56" s="624" t="s">
        <v>3754</v>
      </c>
      <c r="K56" s="624">
        <f t="shared" si="60"/>
        <v>-85</v>
      </c>
      <c r="L56" s="516">
        <f t="shared" si="61"/>
        <v>-26.004999999999999</v>
      </c>
      <c r="M56" s="543">
        <f t="shared" si="62"/>
        <v>-2.9880215343203228E-2</v>
      </c>
      <c r="N56" s="518" t="s">
        <v>663</v>
      </c>
      <c r="O56" s="519">
        <v>44187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393" customFormat="1" ht="15" customHeight="1">
      <c r="A57" s="539">
        <v>27</v>
      </c>
      <c r="B57" s="535">
        <v>44179</v>
      </c>
      <c r="C57" s="540"/>
      <c r="D57" s="541" t="s">
        <v>2223</v>
      </c>
      <c r="E57" s="525" t="s">
        <v>600</v>
      </c>
      <c r="F57" s="525">
        <v>535.5</v>
      </c>
      <c r="G57" s="542">
        <v>518</v>
      </c>
      <c r="H57" s="542">
        <v>518</v>
      </c>
      <c r="I57" s="525">
        <v>560</v>
      </c>
      <c r="J57" s="515" t="s">
        <v>3754</v>
      </c>
      <c r="K57" s="515">
        <f t="shared" ref="K57" si="63">H57-F57</f>
        <v>-17.5</v>
      </c>
      <c r="L57" s="516">
        <f t="shared" ref="L57" si="64">(F57*-0.7)/100</f>
        <v>-3.7484999999999995</v>
      </c>
      <c r="M57" s="543">
        <f t="shared" ref="M57" si="65">(K57+L57)/F57</f>
        <v>-3.9679738562091504E-2</v>
      </c>
      <c r="N57" s="518" t="s">
        <v>663</v>
      </c>
      <c r="O57" s="519">
        <v>44181</v>
      </c>
      <c r="P57" s="7"/>
      <c r="Q57" s="7"/>
      <c r="R57" s="343" t="s">
        <v>3186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393" customFormat="1" ht="15" customHeight="1">
      <c r="A58" s="489">
        <v>28</v>
      </c>
      <c r="B58" s="490">
        <v>44179</v>
      </c>
      <c r="C58" s="491"/>
      <c r="D58" s="492" t="s">
        <v>2049</v>
      </c>
      <c r="E58" s="493" t="s">
        <v>600</v>
      </c>
      <c r="F58" s="493">
        <v>85.65</v>
      </c>
      <c r="G58" s="494">
        <v>83</v>
      </c>
      <c r="H58" s="494">
        <v>88.5</v>
      </c>
      <c r="I58" s="493" t="s">
        <v>3734</v>
      </c>
      <c r="J58" s="578" t="s">
        <v>3741</v>
      </c>
      <c r="K58" s="578">
        <f t="shared" ref="K58:K60" si="66">H58-F58</f>
        <v>2.8499999999999943</v>
      </c>
      <c r="L58" s="475">
        <f t="shared" ref="L58:L60" si="67">(F58*-0.7)/100</f>
        <v>-0.59955000000000003</v>
      </c>
      <c r="M58" s="476">
        <f t="shared" ref="M58:M60" si="68">(K58+L58)/F58</f>
        <v>2.6274956217162807E-2</v>
      </c>
      <c r="N58" s="495" t="s">
        <v>599</v>
      </c>
      <c r="O58" s="477">
        <v>44180</v>
      </c>
      <c r="P58" s="7"/>
      <c r="Q58" s="7"/>
      <c r="R58" s="343" t="s">
        <v>602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393" customFormat="1" ht="15" customHeight="1">
      <c r="A59" s="539">
        <v>29</v>
      </c>
      <c r="B59" s="535">
        <v>44180</v>
      </c>
      <c r="C59" s="540"/>
      <c r="D59" s="541" t="s">
        <v>1220</v>
      </c>
      <c r="E59" s="525" t="s">
        <v>600</v>
      </c>
      <c r="F59" s="525">
        <v>737</v>
      </c>
      <c r="G59" s="542">
        <v>718</v>
      </c>
      <c r="H59" s="542">
        <v>718</v>
      </c>
      <c r="I59" s="525" t="s">
        <v>3742</v>
      </c>
      <c r="J59" s="617" t="s">
        <v>3786</v>
      </c>
      <c r="K59" s="617">
        <f t="shared" si="66"/>
        <v>-19</v>
      </c>
      <c r="L59" s="516">
        <f t="shared" si="67"/>
        <v>-5.1589999999999998</v>
      </c>
      <c r="M59" s="543">
        <f t="shared" si="68"/>
        <v>-3.2780189959294437E-2</v>
      </c>
      <c r="N59" s="518" t="s">
        <v>663</v>
      </c>
      <c r="O59" s="519">
        <v>44186</v>
      </c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393" customFormat="1" ht="15" customHeight="1">
      <c r="A60" s="539">
        <v>30</v>
      </c>
      <c r="B60" s="535">
        <v>44181</v>
      </c>
      <c r="C60" s="540"/>
      <c r="D60" s="541" t="s">
        <v>284</v>
      </c>
      <c r="E60" s="525" t="s">
        <v>600</v>
      </c>
      <c r="F60" s="525">
        <v>196.5</v>
      </c>
      <c r="G60" s="542">
        <v>190</v>
      </c>
      <c r="H60" s="542">
        <v>190</v>
      </c>
      <c r="I60" s="525">
        <v>210</v>
      </c>
      <c r="J60" s="617" t="s">
        <v>3779</v>
      </c>
      <c r="K60" s="617">
        <f t="shared" si="66"/>
        <v>-6.5</v>
      </c>
      <c r="L60" s="516">
        <f t="shared" si="67"/>
        <v>-1.3754999999999997</v>
      </c>
      <c r="M60" s="543">
        <f t="shared" si="68"/>
        <v>-4.0078880407124678E-2</v>
      </c>
      <c r="N60" s="518" t="s">
        <v>663</v>
      </c>
      <c r="O60" s="519">
        <v>44186</v>
      </c>
      <c r="P60" s="7"/>
      <c r="Q60" s="7"/>
      <c r="R60" s="343" t="s">
        <v>3186</v>
      </c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393" customFormat="1" ht="15" customHeight="1">
      <c r="A61" s="489">
        <v>31</v>
      </c>
      <c r="B61" s="490">
        <v>44181</v>
      </c>
      <c r="C61" s="491"/>
      <c r="D61" s="492" t="s">
        <v>1975</v>
      </c>
      <c r="E61" s="493" t="s">
        <v>600</v>
      </c>
      <c r="F61" s="493">
        <v>205.5</v>
      </c>
      <c r="G61" s="494">
        <v>200</v>
      </c>
      <c r="H61" s="494">
        <v>209.4</v>
      </c>
      <c r="I61" s="493" t="s">
        <v>3752</v>
      </c>
      <c r="J61" s="581" t="s">
        <v>3753</v>
      </c>
      <c r="K61" s="581">
        <f t="shared" ref="K61:K63" si="69">H61-F61</f>
        <v>3.9000000000000057</v>
      </c>
      <c r="L61" s="475">
        <f>(F61*-0.07)/100</f>
        <v>-0.14385000000000001</v>
      </c>
      <c r="M61" s="476">
        <f t="shared" ref="M61:M63" si="70">(K61+L61)/F61</f>
        <v>1.8278102189781049E-2</v>
      </c>
      <c r="N61" s="495" t="s">
        <v>599</v>
      </c>
      <c r="O61" s="513">
        <v>44181</v>
      </c>
      <c r="P61" s="7"/>
      <c r="Q61" s="7"/>
      <c r="R61" s="343" t="s">
        <v>3186</v>
      </c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393" customFormat="1" ht="15" customHeight="1">
      <c r="A62" s="539">
        <v>32</v>
      </c>
      <c r="B62" s="535">
        <v>44181</v>
      </c>
      <c r="C62" s="540"/>
      <c r="D62" s="541" t="s">
        <v>448</v>
      </c>
      <c r="E62" s="525" t="s">
        <v>600</v>
      </c>
      <c r="F62" s="525">
        <v>538.5</v>
      </c>
      <c r="G62" s="542">
        <v>520</v>
      </c>
      <c r="H62" s="542">
        <v>520</v>
      </c>
      <c r="I62" s="525" t="s">
        <v>3764</v>
      </c>
      <c r="J62" s="596" t="s">
        <v>3775</v>
      </c>
      <c r="K62" s="596">
        <f t="shared" si="69"/>
        <v>-18.5</v>
      </c>
      <c r="L62" s="516">
        <f t="shared" ref="L62:L63" si="71">(F62*-0.7)/100</f>
        <v>-3.7694999999999999</v>
      </c>
      <c r="M62" s="543">
        <f t="shared" si="70"/>
        <v>-4.1354688950789233E-2</v>
      </c>
      <c r="N62" s="518" t="s">
        <v>663</v>
      </c>
      <c r="O62" s="519">
        <v>44183</v>
      </c>
      <c r="P62" s="7"/>
      <c r="Q62" s="7"/>
      <c r="R62" s="343" t="s">
        <v>602</v>
      </c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393" customFormat="1" ht="15" customHeight="1">
      <c r="A63" s="489">
        <v>33</v>
      </c>
      <c r="B63" s="490">
        <v>44182</v>
      </c>
      <c r="C63" s="491"/>
      <c r="D63" s="492" t="s">
        <v>71</v>
      </c>
      <c r="E63" s="493" t="s">
        <v>600</v>
      </c>
      <c r="F63" s="493">
        <v>462</v>
      </c>
      <c r="G63" s="494">
        <v>449</v>
      </c>
      <c r="H63" s="494">
        <v>473</v>
      </c>
      <c r="I63" s="493">
        <v>485</v>
      </c>
      <c r="J63" s="599" t="s">
        <v>3776</v>
      </c>
      <c r="K63" s="599">
        <f t="shared" si="69"/>
        <v>11</v>
      </c>
      <c r="L63" s="475">
        <f t="shared" si="71"/>
        <v>-3.234</v>
      </c>
      <c r="M63" s="476">
        <f t="shared" si="70"/>
        <v>1.6809523809523809E-2</v>
      </c>
      <c r="N63" s="495" t="s">
        <v>599</v>
      </c>
      <c r="O63" s="477">
        <v>44183</v>
      </c>
      <c r="P63" s="7"/>
      <c r="Q63" s="7"/>
      <c r="R63" s="343" t="s">
        <v>3186</v>
      </c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393" customFormat="1" ht="15" customHeight="1">
      <c r="A64" s="489">
        <v>34</v>
      </c>
      <c r="B64" s="490">
        <v>44182</v>
      </c>
      <c r="C64" s="491"/>
      <c r="D64" s="492" t="s">
        <v>496</v>
      </c>
      <c r="E64" s="493" t="s">
        <v>600</v>
      </c>
      <c r="F64" s="493">
        <v>461</v>
      </c>
      <c r="G64" s="494">
        <v>448</v>
      </c>
      <c r="H64" s="494">
        <v>472</v>
      </c>
      <c r="I64" s="493">
        <v>480</v>
      </c>
      <c r="J64" s="599" t="s">
        <v>3776</v>
      </c>
      <c r="K64" s="599">
        <f t="shared" ref="K64:K66" si="72">H64-F64</f>
        <v>11</v>
      </c>
      <c r="L64" s="475">
        <f t="shared" ref="L64:L66" si="73">(F64*-0.7)/100</f>
        <v>-3.2269999999999999</v>
      </c>
      <c r="M64" s="476">
        <f t="shared" ref="M64:M66" si="74">(K64+L64)/F64</f>
        <v>1.686117136659436E-2</v>
      </c>
      <c r="N64" s="495" t="s">
        <v>599</v>
      </c>
      <c r="O64" s="477">
        <v>44183</v>
      </c>
      <c r="P64" s="7"/>
      <c r="Q64" s="7"/>
      <c r="R64" s="343" t="s">
        <v>602</v>
      </c>
      <c r="S64" s="40"/>
      <c r="T64" s="40"/>
      <c r="U64" s="40"/>
      <c r="V64" s="40"/>
      <c r="W64" s="40"/>
      <c r="X64" s="40"/>
      <c r="Y64" s="40"/>
      <c r="Z64" s="40"/>
      <c r="AA64" s="40"/>
    </row>
    <row r="65" spans="1:34" s="393" customFormat="1" ht="15" customHeight="1">
      <c r="A65" s="539">
        <v>35</v>
      </c>
      <c r="B65" s="535">
        <v>44183</v>
      </c>
      <c r="C65" s="540"/>
      <c r="D65" s="541" t="s">
        <v>3780</v>
      </c>
      <c r="E65" s="525" t="s">
        <v>600</v>
      </c>
      <c r="F65" s="525">
        <v>508.5</v>
      </c>
      <c r="G65" s="542">
        <v>494</v>
      </c>
      <c r="H65" s="542">
        <v>495</v>
      </c>
      <c r="I65" s="525" t="s">
        <v>3781</v>
      </c>
      <c r="J65" s="617" t="s">
        <v>3785</v>
      </c>
      <c r="K65" s="617">
        <f t="shared" si="72"/>
        <v>-13.5</v>
      </c>
      <c r="L65" s="516">
        <f t="shared" si="73"/>
        <v>-3.5594999999999999</v>
      </c>
      <c r="M65" s="543">
        <f t="shared" si="74"/>
        <v>-3.354867256637168E-2</v>
      </c>
      <c r="N65" s="518" t="s">
        <v>663</v>
      </c>
      <c r="O65" s="519">
        <v>44186</v>
      </c>
      <c r="P65" s="7"/>
      <c r="Q65" s="7"/>
      <c r="R65" s="343" t="s">
        <v>602</v>
      </c>
      <c r="S65" s="40"/>
      <c r="T65" s="40"/>
      <c r="U65" s="40"/>
      <c r="V65" s="40"/>
      <c r="W65" s="40"/>
      <c r="X65" s="40"/>
      <c r="Y65" s="40"/>
      <c r="Z65" s="40"/>
      <c r="AA65" s="40"/>
    </row>
    <row r="66" spans="1:34" s="393" customFormat="1" ht="15" customHeight="1">
      <c r="A66" s="539">
        <v>36</v>
      </c>
      <c r="B66" s="535">
        <v>44183</v>
      </c>
      <c r="C66" s="540"/>
      <c r="D66" s="541" t="s">
        <v>2049</v>
      </c>
      <c r="E66" s="525" t="s">
        <v>600</v>
      </c>
      <c r="F66" s="525">
        <v>85.7</v>
      </c>
      <c r="G66" s="542">
        <v>83.5</v>
      </c>
      <c r="H66" s="542">
        <v>83.5</v>
      </c>
      <c r="I66" s="525" t="s">
        <v>3734</v>
      </c>
      <c r="J66" s="617" t="s">
        <v>3784</v>
      </c>
      <c r="K66" s="617">
        <f t="shared" si="72"/>
        <v>-2.2000000000000028</v>
      </c>
      <c r="L66" s="516">
        <f t="shared" si="73"/>
        <v>-0.59989999999999999</v>
      </c>
      <c r="M66" s="543">
        <f t="shared" si="74"/>
        <v>-3.2670945157526284E-2</v>
      </c>
      <c r="N66" s="518" t="s">
        <v>663</v>
      </c>
      <c r="O66" s="519">
        <v>44186</v>
      </c>
      <c r="P66" s="7"/>
      <c r="Q66" s="7"/>
      <c r="R66" s="343" t="s">
        <v>602</v>
      </c>
      <c r="S66" s="40"/>
      <c r="T66" s="40"/>
      <c r="U66" s="40"/>
      <c r="V66" s="40"/>
      <c r="W66" s="40"/>
      <c r="X66" s="40"/>
      <c r="Y66" s="40"/>
      <c r="Z66" s="40"/>
      <c r="AA66" s="40"/>
    </row>
    <row r="67" spans="1:34" s="393" customFormat="1" ht="15" customHeight="1">
      <c r="A67" s="539">
        <v>37</v>
      </c>
      <c r="B67" s="535">
        <v>44183</v>
      </c>
      <c r="C67" s="540"/>
      <c r="D67" s="541" t="s">
        <v>3782</v>
      </c>
      <c r="E67" s="525" t="s">
        <v>600</v>
      </c>
      <c r="F67" s="525">
        <v>244.5</v>
      </c>
      <c r="G67" s="542">
        <v>237</v>
      </c>
      <c r="H67" s="542">
        <v>238</v>
      </c>
      <c r="I67" s="525">
        <v>258</v>
      </c>
      <c r="J67" s="601" t="s">
        <v>3779</v>
      </c>
      <c r="K67" s="601">
        <f t="shared" ref="K67" si="75">H67-F67</f>
        <v>-6.5</v>
      </c>
      <c r="L67" s="516">
        <f>(F67*-0.07)/100</f>
        <v>-0.17115000000000002</v>
      </c>
      <c r="M67" s="543">
        <f t="shared" ref="M67" si="76">(K67+L67)/F67</f>
        <v>-2.7284867075664621E-2</v>
      </c>
      <c r="N67" s="518" t="s">
        <v>663</v>
      </c>
      <c r="O67" s="575">
        <v>44183</v>
      </c>
      <c r="P67" s="7"/>
      <c r="Q67" s="7"/>
      <c r="R67" s="343" t="s">
        <v>3186</v>
      </c>
      <c r="S67" s="40"/>
      <c r="T67" s="40"/>
      <c r="U67" s="40"/>
      <c r="V67" s="40"/>
      <c r="W67" s="40"/>
      <c r="X67" s="40"/>
      <c r="Y67" s="40"/>
      <c r="Z67" s="40"/>
      <c r="AA67" s="40"/>
    </row>
    <row r="68" spans="1:34" s="393" customFormat="1" ht="15" customHeight="1">
      <c r="A68" s="422">
        <v>38</v>
      </c>
      <c r="B68" s="446">
        <v>44186</v>
      </c>
      <c r="C68" s="449"/>
      <c r="D68" s="414" t="s">
        <v>331</v>
      </c>
      <c r="E68" s="415" t="s">
        <v>600</v>
      </c>
      <c r="F68" s="415" t="s">
        <v>3790</v>
      </c>
      <c r="G68" s="450">
        <v>1845</v>
      </c>
      <c r="H68" s="450"/>
      <c r="I68" s="415">
        <v>2000</v>
      </c>
      <c r="J68" s="613" t="s">
        <v>601</v>
      </c>
      <c r="K68" s="613"/>
      <c r="L68" s="434"/>
      <c r="M68" s="430"/>
      <c r="N68" s="435"/>
      <c r="O68" s="421"/>
      <c r="P68" s="7"/>
      <c r="Q68" s="7"/>
      <c r="R68" s="343" t="s">
        <v>602</v>
      </c>
      <c r="S68" s="40"/>
      <c r="T68" s="40"/>
      <c r="U68" s="40"/>
      <c r="V68" s="40"/>
      <c r="W68" s="40"/>
      <c r="X68" s="40"/>
      <c r="Y68" s="40"/>
      <c r="Z68" s="40"/>
      <c r="AA68" s="40"/>
    </row>
    <row r="69" spans="1:34" s="393" customFormat="1" ht="15" customHeight="1">
      <c r="A69" s="422">
        <v>39</v>
      </c>
      <c r="B69" s="446">
        <v>44187</v>
      </c>
      <c r="C69" s="449"/>
      <c r="D69" s="414" t="s">
        <v>565</v>
      </c>
      <c r="E69" s="415" t="s">
        <v>600</v>
      </c>
      <c r="F69" s="415" t="s">
        <v>3799</v>
      </c>
      <c r="G69" s="450">
        <v>1090</v>
      </c>
      <c r="H69" s="450"/>
      <c r="I69" s="415">
        <v>1200</v>
      </c>
      <c r="J69" s="630" t="s">
        <v>601</v>
      </c>
      <c r="K69" s="630"/>
      <c r="L69" s="434"/>
      <c r="M69" s="430"/>
      <c r="N69" s="435"/>
      <c r="O69" s="421"/>
      <c r="P69" s="7"/>
      <c r="Q69" s="7"/>
      <c r="R69" s="343" t="s">
        <v>3186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34" s="393" customFormat="1" ht="15" customHeight="1">
      <c r="A70" s="489">
        <v>40</v>
      </c>
      <c r="B70" s="490">
        <v>44187</v>
      </c>
      <c r="C70" s="491"/>
      <c r="D70" s="492" t="s">
        <v>114</v>
      </c>
      <c r="E70" s="493" t="s">
        <v>3627</v>
      </c>
      <c r="F70" s="493">
        <v>237.5</v>
      </c>
      <c r="G70" s="494">
        <v>242</v>
      </c>
      <c r="H70" s="494">
        <v>232.5</v>
      </c>
      <c r="I70" s="493" t="s">
        <v>3800</v>
      </c>
      <c r="J70" s="628" t="s">
        <v>3801</v>
      </c>
      <c r="K70" s="628">
        <f>F70-H70</f>
        <v>5</v>
      </c>
      <c r="L70" s="475">
        <f>(F70*-0.07)/100</f>
        <v>-0.16625000000000001</v>
      </c>
      <c r="M70" s="476">
        <f t="shared" ref="M70:M71" si="77">(K70+L70)/F70</f>
        <v>2.0352631578947369E-2</v>
      </c>
      <c r="N70" s="495" t="s">
        <v>599</v>
      </c>
      <c r="O70" s="513">
        <v>44187</v>
      </c>
      <c r="P70" s="7"/>
      <c r="Q70" s="7"/>
      <c r="R70" s="343" t="s">
        <v>602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34" s="393" customFormat="1" ht="15" customHeight="1">
      <c r="A71" s="422"/>
      <c r="B71" s="490">
        <v>44188</v>
      </c>
      <c r="C71" s="491"/>
      <c r="D71" s="492" t="s">
        <v>253</v>
      </c>
      <c r="E71" s="493" t="s">
        <v>600</v>
      </c>
      <c r="F71" s="493">
        <v>637</v>
      </c>
      <c r="G71" s="494">
        <v>618</v>
      </c>
      <c r="H71" s="494">
        <v>648</v>
      </c>
      <c r="I71" s="493" t="s">
        <v>3821</v>
      </c>
      <c r="J71" s="649" t="s">
        <v>3776</v>
      </c>
      <c r="K71" s="649">
        <f t="shared" ref="K71" si="78">H71-F71</f>
        <v>11</v>
      </c>
      <c r="L71" s="475">
        <f>(F71*-0.07)/100</f>
        <v>-0.44590000000000002</v>
      </c>
      <c r="M71" s="476">
        <f t="shared" si="77"/>
        <v>1.6568445839874411E-2</v>
      </c>
      <c r="N71" s="495" t="s">
        <v>599</v>
      </c>
      <c r="O71" s="513">
        <v>44188</v>
      </c>
      <c r="P71" s="7"/>
      <c r="Q71" s="7"/>
      <c r="R71" s="343"/>
      <c r="S71" s="40"/>
      <c r="T71" s="40"/>
      <c r="U71" s="40"/>
      <c r="V71" s="40"/>
      <c r="W71" s="40"/>
      <c r="X71" s="40"/>
      <c r="Y71" s="40"/>
      <c r="Z71" s="40"/>
      <c r="AA71" s="40"/>
    </row>
    <row r="72" spans="1:34" s="393" customFormat="1" ht="15" customHeight="1">
      <c r="A72" s="422"/>
      <c r="B72" s="446">
        <v>44188</v>
      </c>
      <c r="C72" s="449"/>
      <c r="D72" s="414" t="s">
        <v>141</v>
      </c>
      <c r="E72" s="415" t="s">
        <v>600</v>
      </c>
      <c r="F72" s="415" t="s">
        <v>3822</v>
      </c>
      <c r="G72" s="450">
        <v>388</v>
      </c>
      <c r="H72" s="450"/>
      <c r="I72" s="415" t="s">
        <v>3823</v>
      </c>
      <c r="J72" s="630" t="s">
        <v>601</v>
      </c>
      <c r="K72" s="630"/>
      <c r="L72" s="434"/>
      <c r="M72" s="430"/>
      <c r="N72" s="435"/>
      <c r="O72" s="421"/>
      <c r="P72" s="7"/>
      <c r="Q72" s="7"/>
      <c r="R72" s="343"/>
      <c r="S72" s="40"/>
      <c r="T72" s="40"/>
      <c r="U72" s="40"/>
      <c r="V72" s="40"/>
      <c r="W72" s="40"/>
      <c r="X72" s="40"/>
      <c r="Y72" s="40"/>
      <c r="Z72" s="40"/>
      <c r="AA72" s="40"/>
    </row>
    <row r="73" spans="1:34" s="393" customFormat="1" ht="15" customHeight="1">
      <c r="A73" s="422"/>
      <c r="B73" s="446">
        <v>44188</v>
      </c>
      <c r="C73" s="449"/>
      <c r="D73" s="414"/>
      <c r="E73" s="415"/>
      <c r="F73" s="415"/>
      <c r="G73" s="450"/>
      <c r="H73" s="450"/>
      <c r="I73" s="415"/>
      <c r="J73" s="613"/>
      <c r="K73" s="613"/>
      <c r="L73" s="434"/>
      <c r="M73" s="430"/>
      <c r="N73" s="435"/>
      <c r="O73" s="421"/>
      <c r="P73" s="7"/>
      <c r="Q73" s="7"/>
      <c r="R73" s="343"/>
      <c r="S73" s="40"/>
      <c r="T73" s="40"/>
      <c r="U73" s="40"/>
      <c r="V73" s="40"/>
      <c r="W73" s="40"/>
      <c r="X73" s="40"/>
      <c r="Y73" s="40"/>
      <c r="Z73" s="40"/>
      <c r="AA73" s="40"/>
    </row>
    <row r="74" spans="1:34" s="393" customFormat="1" ht="15" customHeight="1">
      <c r="A74" s="422"/>
      <c r="B74" s="446">
        <v>44188</v>
      </c>
      <c r="C74" s="449"/>
      <c r="D74" s="414"/>
      <c r="E74" s="415"/>
      <c r="F74" s="415"/>
      <c r="G74" s="450"/>
      <c r="H74" s="450"/>
      <c r="I74" s="415"/>
      <c r="J74" s="651"/>
      <c r="K74" s="651"/>
      <c r="L74" s="434"/>
      <c r="M74" s="430"/>
      <c r="N74" s="435"/>
      <c r="O74" s="421"/>
      <c r="P74" s="7"/>
      <c r="Q74" s="7"/>
      <c r="R74" s="343"/>
      <c r="S74" s="40"/>
      <c r="T74" s="40"/>
      <c r="U74" s="40"/>
      <c r="V74" s="40"/>
      <c r="W74" s="40"/>
      <c r="X74" s="40"/>
      <c r="Y74" s="40"/>
      <c r="Z74" s="40"/>
      <c r="AA74" s="40"/>
    </row>
    <row r="75" spans="1:34" s="393" customFormat="1" ht="15" customHeight="1">
      <c r="A75" s="422"/>
      <c r="B75" s="446">
        <v>44188</v>
      </c>
      <c r="C75" s="449"/>
      <c r="D75" s="414"/>
      <c r="E75" s="415"/>
      <c r="F75" s="415"/>
      <c r="G75" s="450"/>
      <c r="H75" s="450"/>
      <c r="I75" s="415"/>
      <c r="J75" s="651"/>
      <c r="K75" s="651"/>
      <c r="L75" s="434"/>
      <c r="M75" s="430"/>
      <c r="N75" s="435"/>
      <c r="O75" s="421"/>
      <c r="P75" s="7"/>
      <c r="Q75" s="7"/>
      <c r="R75" s="343"/>
      <c r="S75" s="40"/>
      <c r="T75" s="40"/>
      <c r="U75" s="40"/>
      <c r="V75" s="40"/>
      <c r="W75" s="40"/>
      <c r="X75" s="40"/>
      <c r="Y75" s="40"/>
      <c r="Z75" s="40"/>
      <c r="AA75" s="40"/>
    </row>
    <row r="76" spans="1:34" s="393" customFormat="1" ht="15" customHeight="1">
      <c r="A76" s="422"/>
      <c r="B76" s="446"/>
      <c r="C76" s="449"/>
      <c r="D76" s="412"/>
      <c r="E76" s="415"/>
      <c r="F76" s="415"/>
      <c r="G76" s="450"/>
      <c r="H76" s="450"/>
      <c r="I76" s="415"/>
      <c r="J76" s="376"/>
      <c r="K76" s="376"/>
      <c r="L76" s="432"/>
      <c r="M76" s="430"/>
      <c r="N76" s="404"/>
      <c r="O76" s="421"/>
      <c r="P76" s="7"/>
      <c r="Q76" s="7"/>
      <c r="R76" s="343"/>
      <c r="S76" s="40"/>
      <c r="T76" s="40"/>
      <c r="U76" s="40"/>
      <c r="V76" s="40"/>
      <c r="W76" s="40"/>
      <c r="X76" s="40"/>
      <c r="Y76" s="40"/>
      <c r="Z76" s="40"/>
      <c r="AA76" s="40"/>
    </row>
    <row r="77" spans="1:34" ht="44.25" customHeight="1">
      <c r="A77" s="23" t="s">
        <v>603</v>
      </c>
      <c r="B77" s="39"/>
      <c r="C77" s="39"/>
      <c r="D77" s="40"/>
      <c r="E77" s="36"/>
      <c r="F77" s="36"/>
      <c r="G77" s="35"/>
      <c r="H77" s="35" t="s">
        <v>3632</v>
      </c>
      <c r="I77" s="36"/>
      <c r="J77" s="17"/>
      <c r="K77" s="79"/>
      <c r="L77" s="80"/>
      <c r="M77" s="79"/>
      <c r="N77" s="81"/>
      <c r="O77" s="79"/>
      <c r="P77" s="7"/>
      <c r="Q77" s="438"/>
      <c r="R77" s="451"/>
      <c r="S77" s="438"/>
      <c r="T77" s="438"/>
      <c r="U77" s="438"/>
      <c r="V77" s="438"/>
      <c r="W77" s="438"/>
      <c r="X77" s="438"/>
      <c r="Y77" s="438"/>
      <c r="Z77" s="40"/>
      <c r="AA77" s="40"/>
      <c r="AB77" s="40"/>
    </row>
    <row r="78" spans="1:34" s="6" customFormat="1">
      <c r="A78" s="29" t="s">
        <v>604</v>
      </c>
      <c r="B78" s="23"/>
      <c r="C78" s="23"/>
      <c r="D78" s="23"/>
      <c r="E78" s="5"/>
      <c r="F78" s="30" t="s">
        <v>605</v>
      </c>
      <c r="G78" s="41"/>
      <c r="H78" s="42"/>
      <c r="I78" s="82"/>
      <c r="J78" s="17"/>
      <c r="K78" s="83"/>
      <c r="L78" s="84"/>
      <c r="M78" s="85"/>
      <c r="N78" s="86"/>
      <c r="O78" s="87"/>
      <c r="P78" s="5"/>
      <c r="Q78" s="4"/>
      <c r="R78" s="12"/>
      <c r="Z78" s="9"/>
      <c r="AA78" s="9"/>
      <c r="AB78" s="9"/>
      <c r="AC78" s="9"/>
      <c r="AD78" s="9"/>
      <c r="AE78" s="9"/>
      <c r="AF78" s="9"/>
      <c r="AG78" s="9"/>
      <c r="AH78" s="9"/>
    </row>
    <row r="79" spans="1:34" s="9" customFormat="1" ht="14.25" customHeight="1">
      <c r="A79" s="29"/>
      <c r="B79" s="23"/>
      <c r="C79" s="23"/>
      <c r="D79" s="23"/>
      <c r="E79" s="32"/>
      <c r="F79" s="30" t="s">
        <v>607</v>
      </c>
      <c r="G79" s="41"/>
      <c r="H79" s="42"/>
      <c r="I79" s="82"/>
      <c r="J79" s="17"/>
      <c r="K79" s="83"/>
      <c r="L79" s="84"/>
      <c r="M79" s="85"/>
      <c r="N79" s="86"/>
      <c r="O79" s="87"/>
      <c r="P79" s="5"/>
      <c r="Q79" s="4"/>
      <c r="R79" s="12"/>
      <c r="S79" s="6"/>
      <c r="Y79" s="6"/>
      <c r="Z79" s="6"/>
    </row>
    <row r="80" spans="1:34" s="9" customFormat="1" ht="14.25" customHeight="1">
      <c r="A80" s="23"/>
      <c r="B80" s="23"/>
      <c r="C80" s="23"/>
      <c r="D80" s="23"/>
      <c r="E80" s="32"/>
      <c r="F80" s="17"/>
      <c r="G80" s="17"/>
      <c r="H80" s="31"/>
      <c r="I80" s="36"/>
      <c r="J80" s="71"/>
      <c r="K80" s="68"/>
      <c r="L80" s="69"/>
      <c r="M80" s="17"/>
      <c r="N80" s="72"/>
      <c r="O80" s="57"/>
      <c r="P80" s="8"/>
      <c r="Q80" s="4"/>
      <c r="R80" s="12"/>
      <c r="S80" s="6"/>
      <c r="Y80" s="6"/>
      <c r="Z80" s="6"/>
    </row>
    <row r="81" spans="1:26" s="9" customFormat="1" ht="15">
      <c r="A81" s="43" t="s">
        <v>614</v>
      </c>
      <c r="B81" s="43"/>
      <c r="C81" s="43"/>
      <c r="D81" s="43"/>
      <c r="E81" s="32"/>
      <c r="F81" s="17"/>
      <c r="G81" s="12"/>
      <c r="H81" s="17"/>
      <c r="I81" s="12"/>
      <c r="J81" s="88"/>
      <c r="K81" s="12"/>
      <c r="L81" s="12"/>
      <c r="M81" s="12"/>
      <c r="N81" s="12"/>
      <c r="O81" s="89"/>
      <c r="P81"/>
      <c r="Q81" s="4"/>
      <c r="R81" s="12"/>
      <c r="S81" s="6"/>
      <c r="Y81" s="6"/>
      <c r="Z81" s="6"/>
    </row>
    <row r="82" spans="1:26" s="9" customFormat="1" ht="38.25">
      <c r="A82" s="21" t="s">
        <v>16</v>
      </c>
      <c r="B82" s="21" t="s">
        <v>575</v>
      </c>
      <c r="C82" s="21"/>
      <c r="D82" s="22" t="s">
        <v>588</v>
      </c>
      <c r="E82" s="21" t="s">
        <v>589</v>
      </c>
      <c r="F82" s="21" t="s">
        <v>590</v>
      </c>
      <c r="G82" s="21" t="s">
        <v>609</v>
      </c>
      <c r="H82" s="21" t="s">
        <v>592</v>
      </c>
      <c r="I82" s="21" t="s">
        <v>593</v>
      </c>
      <c r="J82" s="20" t="s">
        <v>594</v>
      </c>
      <c r="K82" s="77" t="s">
        <v>615</v>
      </c>
      <c r="L82" s="63" t="s">
        <v>3630</v>
      </c>
      <c r="M82" s="77" t="s">
        <v>611</v>
      </c>
      <c r="N82" s="21" t="s">
        <v>612</v>
      </c>
      <c r="O82" s="20" t="s">
        <v>597</v>
      </c>
      <c r="P82" s="90" t="s">
        <v>598</v>
      </c>
      <c r="Q82" s="4"/>
      <c r="R82" s="17"/>
      <c r="S82" s="6"/>
      <c r="Y82" s="6"/>
      <c r="Z82" s="6"/>
    </row>
    <row r="83" spans="1:26" s="393" customFormat="1" ht="13.9" customHeight="1">
      <c r="A83" s="683">
        <v>1</v>
      </c>
      <c r="B83" s="685">
        <v>44161</v>
      </c>
      <c r="C83" s="504"/>
      <c r="D83" s="500" t="s">
        <v>3644</v>
      </c>
      <c r="E83" s="501" t="s">
        <v>3627</v>
      </c>
      <c r="F83" s="493">
        <v>1412</v>
      </c>
      <c r="G83" s="688">
        <v>1452</v>
      </c>
      <c r="H83" s="493">
        <v>1397.5</v>
      </c>
      <c r="I83" s="690">
        <v>1350</v>
      </c>
      <c r="J83" s="687" t="s">
        <v>3662</v>
      </c>
      <c r="K83" s="496">
        <f t="shared" ref="K83" si="79">F83-H83</f>
        <v>14.5</v>
      </c>
      <c r="L83" s="475">
        <f t="shared" ref="L83" si="80">(H83*N83)*0.035%</f>
        <v>269.01875000000001</v>
      </c>
      <c r="M83" s="687">
        <f>(17*550)-369</f>
        <v>8981</v>
      </c>
      <c r="N83" s="687">
        <v>550</v>
      </c>
      <c r="O83" s="687" t="s">
        <v>599</v>
      </c>
      <c r="P83" s="678">
        <v>44168</v>
      </c>
      <c r="Q83" s="387"/>
      <c r="R83" s="343" t="s">
        <v>602</v>
      </c>
      <c r="S83" s="40"/>
      <c r="Y83" s="40"/>
      <c r="Z83" s="40"/>
    </row>
    <row r="84" spans="1:26" s="393" customFormat="1" ht="13.9" customHeight="1">
      <c r="A84" s="684"/>
      <c r="B84" s="686"/>
      <c r="C84" s="504"/>
      <c r="D84" s="500" t="s">
        <v>3645</v>
      </c>
      <c r="E84" s="501" t="s">
        <v>3627</v>
      </c>
      <c r="F84" s="493">
        <v>29</v>
      </c>
      <c r="G84" s="689"/>
      <c r="H84" s="493">
        <v>26.5</v>
      </c>
      <c r="I84" s="679"/>
      <c r="J84" s="679"/>
      <c r="K84" s="496">
        <v>2.5</v>
      </c>
      <c r="L84" s="496">
        <v>100</v>
      </c>
      <c r="M84" s="679"/>
      <c r="N84" s="679"/>
      <c r="O84" s="679"/>
      <c r="P84" s="679"/>
      <c r="Q84" s="387"/>
      <c r="R84" s="343" t="s">
        <v>602</v>
      </c>
      <c r="S84" s="40"/>
      <c r="Y84" s="40"/>
      <c r="Z84" s="40"/>
    </row>
    <row r="85" spans="1:26" s="393" customFormat="1" ht="13.9" customHeight="1">
      <c r="A85" s="520">
        <v>2</v>
      </c>
      <c r="B85" s="521">
        <v>44162</v>
      </c>
      <c r="C85" s="522"/>
      <c r="D85" s="523" t="s">
        <v>3646</v>
      </c>
      <c r="E85" s="524" t="s">
        <v>3627</v>
      </c>
      <c r="F85" s="525">
        <v>13040</v>
      </c>
      <c r="G85" s="525">
        <v>13200</v>
      </c>
      <c r="H85" s="525">
        <v>13195</v>
      </c>
      <c r="I85" s="526">
        <v>12700</v>
      </c>
      <c r="J85" s="515" t="s">
        <v>3663</v>
      </c>
      <c r="K85" s="515">
        <f t="shared" ref="K85" si="81">F85-H85</f>
        <v>-155</v>
      </c>
      <c r="L85" s="516">
        <f t="shared" ref="L85" si="82">(H85*N85)*0.035%</f>
        <v>346.36875000000003</v>
      </c>
      <c r="M85" s="517">
        <f t="shared" ref="M85" si="83">(K85*N85)-L85</f>
        <v>-11971.36875</v>
      </c>
      <c r="N85" s="515">
        <v>75</v>
      </c>
      <c r="O85" s="518" t="s">
        <v>663</v>
      </c>
      <c r="P85" s="519">
        <v>44168</v>
      </c>
      <c r="Q85" s="387"/>
      <c r="R85" s="343" t="s">
        <v>602</v>
      </c>
      <c r="S85" s="40"/>
      <c r="Y85" s="40"/>
      <c r="Z85" s="40"/>
    </row>
    <row r="86" spans="1:26" s="393" customFormat="1" ht="13.9" customHeight="1">
      <c r="A86" s="502">
        <v>3</v>
      </c>
      <c r="B86" s="503">
        <v>44162</v>
      </c>
      <c r="C86" s="504"/>
      <c r="D86" s="500" t="s">
        <v>3647</v>
      </c>
      <c r="E86" s="501" t="s">
        <v>600</v>
      </c>
      <c r="F86" s="493">
        <v>511.5</v>
      </c>
      <c r="G86" s="493">
        <v>502</v>
      </c>
      <c r="H86" s="493">
        <v>517.5</v>
      </c>
      <c r="I86" s="496">
        <v>530</v>
      </c>
      <c r="J86" s="496" t="s">
        <v>3656</v>
      </c>
      <c r="K86" s="474">
        <f t="shared" ref="K86" si="84">H86-F86</f>
        <v>6</v>
      </c>
      <c r="L86" s="475">
        <f t="shared" ref="L86" si="85">(H86*N86)*0.035%</f>
        <v>271.68750000000006</v>
      </c>
      <c r="M86" s="505">
        <f t="shared" ref="M86" si="86">(K86*N86)-L86</f>
        <v>8728.3125</v>
      </c>
      <c r="N86" s="496">
        <v>1500</v>
      </c>
      <c r="O86" s="498" t="s">
        <v>599</v>
      </c>
      <c r="P86" s="477">
        <v>44167</v>
      </c>
      <c r="Q86" s="387"/>
      <c r="R86" s="343" t="s">
        <v>3186</v>
      </c>
      <c r="S86" s="40"/>
      <c r="Y86" s="40"/>
      <c r="Z86" s="40"/>
    </row>
    <row r="87" spans="1:26" s="393" customFormat="1" ht="13.9" customHeight="1">
      <c r="A87" s="528">
        <v>4</v>
      </c>
      <c r="B87" s="529">
        <v>44169</v>
      </c>
      <c r="C87" s="504"/>
      <c r="D87" s="500" t="s">
        <v>3674</v>
      </c>
      <c r="E87" s="501" t="s">
        <v>600</v>
      </c>
      <c r="F87" s="493">
        <v>925</v>
      </c>
      <c r="G87" s="493">
        <v>912</v>
      </c>
      <c r="H87" s="493">
        <v>934</v>
      </c>
      <c r="I87" s="496">
        <v>940</v>
      </c>
      <c r="J87" s="496" t="s">
        <v>3405</v>
      </c>
      <c r="K87" s="527">
        <f t="shared" ref="K87:K88" si="87">H87-F87</f>
        <v>9</v>
      </c>
      <c r="L87" s="475">
        <f t="shared" ref="L87:L88" si="88">(H87*N87)*0.035%</f>
        <v>310.55500000000006</v>
      </c>
      <c r="M87" s="505">
        <f t="shared" ref="M87:M88" si="89">(K87*N87)-L87</f>
        <v>8239.4449999999997</v>
      </c>
      <c r="N87" s="496">
        <v>950</v>
      </c>
      <c r="O87" s="498" t="s">
        <v>599</v>
      </c>
      <c r="P87" s="513">
        <v>44169</v>
      </c>
      <c r="Q87" s="387"/>
      <c r="R87" s="343" t="s">
        <v>3186</v>
      </c>
      <c r="S87" s="40"/>
      <c r="Y87" s="40"/>
      <c r="Z87" s="40"/>
    </row>
    <row r="88" spans="1:26" s="393" customFormat="1" ht="13.9" customHeight="1">
      <c r="A88" s="533">
        <v>5</v>
      </c>
      <c r="B88" s="534">
        <v>44169</v>
      </c>
      <c r="C88" s="504"/>
      <c r="D88" s="500" t="s">
        <v>3675</v>
      </c>
      <c r="E88" s="501" t="s">
        <v>600</v>
      </c>
      <c r="F88" s="493">
        <v>904.5</v>
      </c>
      <c r="G88" s="493">
        <v>884</v>
      </c>
      <c r="H88" s="493">
        <v>920</v>
      </c>
      <c r="I88" s="496">
        <v>940</v>
      </c>
      <c r="J88" s="496" t="s">
        <v>3682</v>
      </c>
      <c r="K88" s="532">
        <f t="shared" si="87"/>
        <v>15.5</v>
      </c>
      <c r="L88" s="475">
        <f t="shared" si="88"/>
        <v>209.30000000000004</v>
      </c>
      <c r="M88" s="505">
        <f t="shared" si="89"/>
        <v>9865.7000000000007</v>
      </c>
      <c r="N88" s="496">
        <v>650</v>
      </c>
      <c r="O88" s="498" t="s">
        <v>599</v>
      </c>
      <c r="P88" s="477">
        <v>44172</v>
      </c>
      <c r="Q88" s="387"/>
      <c r="R88" s="343" t="s">
        <v>3186</v>
      </c>
      <c r="S88" s="40"/>
      <c r="Y88" s="40"/>
      <c r="Z88" s="40"/>
    </row>
    <row r="89" spans="1:26" s="393" customFormat="1" ht="13.9" customHeight="1">
      <c r="A89" s="533">
        <v>6</v>
      </c>
      <c r="B89" s="534">
        <v>44169</v>
      </c>
      <c r="C89" s="504"/>
      <c r="D89" s="500" t="s">
        <v>3676</v>
      </c>
      <c r="E89" s="501" t="s">
        <v>600</v>
      </c>
      <c r="F89" s="493">
        <v>927</v>
      </c>
      <c r="G89" s="493">
        <v>913</v>
      </c>
      <c r="H89" s="493">
        <v>936.5</v>
      </c>
      <c r="I89" s="496">
        <v>950</v>
      </c>
      <c r="J89" s="496" t="s">
        <v>3677</v>
      </c>
      <c r="K89" s="527">
        <f t="shared" ref="K89:K91" si="90">H89-F89</f>
        <v>9.5</v>
      </c>
      <c r="L89" s="475">
        <f t="shared" ref="L89:L91" si="91">(H89*N89)*0.035%</f>
        <v>278.60875000000004</v>
      </c>
      <c r="M89" s="505">
        <f t="shared" ref="M89:M91" si="92">(K89*N89)-L89</f>
        <v>7796.3912499999997</v>
      </c>
      <c r="N89" s="496">
        <v>850</v>
      </c>
      <c r="O89" s="498" t="s">
        <v>599</v>
      </c>
      <c r="P89" s="513">
        <v>44169</v>
      </c>
      <c r="Q89" s="387"/>
      <c r="R89" s="343" t="s">
        <v>602</v>
      </c>
      <c r="S89" s="40"/>
      <c r="Y89" s="40"/>
      <c r="Z89" s="40"/>
    </row>
    <row r="90" spans="1:26" s="393" customFormat="1" ht="13.9" customHeight="1">
      <c r="A90" s="533">
        <v>7</v>
      </c>
      <c r="B90" s="534">
        <v>44169</v>
      </c>
      <c r="C90" s="504"/>
      <c r="D90" s="500" t="s">
        <v>3647</v>
      </c>
      <c r="E90" s="501" t="s">
        <v>600</v>
      </c>
      <c r="F90" s="493">
        <v>546.5</v>
      </c>
      <c r="G90" s="493">
        <v>537</v>
      </c>
      <c r="H90" s="493">
        <v>552.5</v>
      </c>
      <c r="I90" s="496">
        <v>562</v>
      </c>
      <c r="J90" s="496" t="s">
        <v>3656</v>
      </c>
      <c r="K90" s="530">
        <f t="shared" si="90"/>
        <v>6</v>
      </c>
      <c r="L90" s="475">
        <f t="shared" si="91"/>
        <v>290.06250000000006</v>
      </c>
      <c r="M90" s="505">
        <f t="shared" si="92"/>
        <v>8709.9375</v>
      </c>
      <c r="N90" s="496">
        <v>1500</v>
      </c>
      <c r="O90" s="498" t="s">
        <v>599</v>
      </c>
      <c r="P90" s="513">
        <v>44169</v>
      </c>
      <c r="Q90" s="387"/>
      <c r="R90" s="343" t="s">
        <v>3186</v>
      </c>
      <c r="S90" s="40"/>
      <c r="Y90" s="40"/>
      <c r="Z90" s="40"/>
    </row>
    <row r="91" spans="1:26" s="393" customFormat="1" ht="13.9" customHeight="1">
      <c r="A91" s="533">
        <v>8</v>
      </c>
      <c r="B91" s="534">
        <v>44169</v>
      </c>
      <c r="C91" s="504"/>
      <c r="D91" s="500" t="s">
        <v>3678</v>
      </c>
      <c r="E91" s="501" t="s">
        <v>600</v>
      </c>
      <c r="F91" s="493">
        <v>769.5</v>
      </c>
      <c r="G91" s="493">
        <v>758</v>
      </c>
      <c r="H91" s="493">
        <v>776.5</v>
      </c>
      <c r="I91" s="496">
        <v>790</v>
      </c>
      <c r="J91" s="496" t="s">
        <v>3683</v>
      </c>
      <c r="K91" s="532">
        <f t="shared" si="90"/>
        <v>7</v>
      </c>
      <c r="L91" s="475">
        <f t="shared" si="91"/>
        <v>353.30750000000006</v>
      </c>
      <c r="M91" s="505">
        <f t="shared" si="92"/>
        <v>8746.6924999999992</v>
      </c>
      <c r="N91" s="496">
        <v>1300</v>
      </c>
      <c r="O91" s="498" t="s">
        <v>599</v>
      </c>
      <c r="P91" s="477">
        <v>44172</v>
      </c>
      <c r="Q91" s="387"/>
      <c r="R91" s="343" t="s">
        <v>602</v>
      </c>
      <c r="S91" s="40"/>
      <c r="Y91" s="40"/>
      <c r="Z91" s="40"/>
    </row>
    <row r="92" spans="1:26" s="393" customFormat="1" ht="13.9" customHeight="1">
      <c r="A92" s="520">
        <v>9</v>
      </c>
      <c r="B92" s="521">
        <v>44169</v>
      </c>
      <c r="C92" s="522"/>
      <c r="D92" s="523" t="s">
        <v>3679</v>
      </c>
      <c r="E92" s="524" t="s">
        <v>600</v>
      </c>
      <c r="F92" s="525">
        <v>415</v>
      </c>
      <c r="G92" s="525">
        <v>406</v>
      </c>
      <c r="H92" s="525">
        <v>406</v>
      </c>
      <c r="I92" s="526">
        <v>430</v>
      </c>
      <c r="J92" s="526" t="s">
        <v>3707</v>
      </c>
      <c r="K92" s="515">
        <f t="shared" ref="K92:K93" si="93">H92-F92</f>
        <v>-9</v>
      </c>
      <c r="L92" s="516">
        <f t="shared" ref="L92:L93" si="94">(H92*N92)*0.035%</f>
        <v>222.10230000000004</v>
      </c>
      <c r="M92" s="544">
        <f t="shared" ref="M92:M93" si="95">(K92*N92)-L92</f>
        <v>-14289.1023</v>
      </c>
      <c r="N92" s="526">
        <v>1563</v>
      </c>
      <c r="O92" s="545" t="s">
        <v>663</v>
      </c>
      <c r="P92" s="519">
        <v>44173</v>
      </c>
      <c r="Q92" s="387"/>
      <c r="R92" s="343" t="s">
        <v>3186</v>
      </c>
      <c r="S92" s="40"/>
      <c r="Y92" s="40"/>
      <c r="Z92" s="40"/>
    </row>
    <row r="93" spans="1:26" s="393" customFormat="1" ht="13.9" customHeight="1">
      <c r="A93" s="555">
        <v>10</v>
      </c>
      <c r="B93" s="556">
        <v>44172</v>
      </c>
      <c r="C93" s="504"/>
      <c r="D93" s="500" t="s">
        <v>3690</v>
      </c>
      <c r="E93" s="501" t="s">
        <v>600</v>
      </c>
      <c r="F93" s="493">
        <v>3639</v>
      </c>
      <c r="G93" s="493">
        <v>3575</v>
      </c>
      <c r="H93" s="493">
        <v>3672.5</v>
      </c>
      <c r="I93" s="496">
        <v>3750</v>
      </c>
      <c r="J93" s="496" t="s">
        <v>3718</v>
      </c>
      <c r="K93" s="554">
        <f t="shared" si="93"/>
        <v>33.5</v>
      </c>
      <c r="L93" s="475">
        <f t="shared" si="94"/>
        <v>257.07500000000005</v>
      </c>
      <c r="M93" s="505">
        <f t="shared" si="95"/>
        <v>6442.9250000000002</v>
      </c>
      <c r="N93" s="496">
        <v>200</v>
      </c>
      <c r="O93" s="498" t="s">
        <v>599</v>
      </c>
      <c r="P93" s="477">
        <v>44175</v>
      </c>
      <c r="Q93" s="387"/>
      <c r="R93" s="343" t="s">
        <v>602</v>
      </c>
      <c r="S93" s="40"/>
      <c r="Y93" s="40"/>
      <c r="Z93" s="40"/>
    </row>
    <row r="94" spans="1:26" s="393" customFormat="1" ht="13.9" customHeight="1">
      <c r="A94" s="520">
        <v>11</v>
      </c>
      <c r="B94" s="521">
        <v>44172</v>
      </c>
      <c r="C94" s="522"/>
      <c r="D94" s="523" t="s">
        <v>3674</v>
      </c>
      <c r="E94" s="524" t="s">
        <v>600</v>
      </c>
      <c r="F94" s="525">
        <v>941</v>
      </c>
      <c r="G94" s="525">
        <v>927</v>
      </c>
      <c r="H94" s="525">
        <v>927</v>
      </c>
      <c r="I94" s="526">
        <v>965</v>
      </c>
      <c r="J94" s="515" t="s">
        <v>3708</v>
      </c>
      <c r="K94" s="515">
        <f t="shared" ref="K94" si="96">H94-F94</f>
        <v>-14</v>
      </c>
      <c r="L94" s="516">
        <f t="shared" ref="L94" si="97">(H94*N94)*0.035%</f>
        <v>308.22750000000002</v>
      </c>
      <c r="M94" s="544">
        <f t="shared" ref="M94" si="98">(K94*N94)-L94</f>
        <v>-13608.227500000001</v>
      </c>
      <c r="N94" s="515">
        <v>950</v>
      </c>
      <c r="O94" s="518" t="s">
        <v>663</v>
      </c>
      <c r="P94" s="519">
        <v>44173</v>
      </c>
      <c r="Q94" s="387"/>
      <c r="R94" s="343" t="s">
        <v>3186</v>
      </c>
      <c r="S94" s="40"/>
      <c r="Y94" s="40"/>
      <c r="Z94" s="40"/>
    </row>
    <row r="95" spans="1:26" s="393" customFormat="1" ht="13.9" customHeight="1">
      <c r="A95" s="537">
        <v>12</v>
      </c>
      <c r="B95" s="538">
        <v>44172</v>
      </c>
      <c r="C95" s="504"/>
      <c r="D95" s="500" t="s">
        <v>3692</v>
      </c>
      <c r="E95" s="501" t="s">
        <v>600</v>
      </c>
      <c r="F95" s="493">
        <v>857</v>
      </c>
      <c r="G95" s="493">
        <v>843</v>
      </c>
      <c r="H95" s="493">
        <v>874.5</v>
      </c>
      <c r="I95" s="496" t="s">
        <v>3693</v>
      </c>
      <c r="J95" s="496" t="s">
        <v>3701</v>
      </c>
      <c r="K95" s="536">
        <f t="shared" ref="K95" si="99">H95-F95</f>
        <v>17.5</v>
      </c>
      <c r="L95" s="475">
        <f t="shared" ref="L95:L97" si="100">(H95*N95)*0.035%</f>
        <v>214.25250000000003</v>
      </c>
      <c r="M95" s="505">
        <f t="shared" ref="M95:M97" si="101">(K95*N95)-L95</f>
        <v>12035.747499999999</v>
      </c>
      <c r="N95" s="496">
        <v>700</v>
      </c>
      <c r="O95" s="498" t="s">
        <v>599</v>
      </c>
      <c r="P95" s="477">
        <v>44173</v>
      </c>
      <c r="Q95" s="387"/>
      <c r="R95" s="343" t="s">
        <v>602</v>
      </c>
      <c r="S95" s="40"/>
      <c r="Y95" s="40"/>
      <c r="Z95" s="40"/>
    </row>
    <row r="96" spans="1:26" s="393" customFormat="1" ht="13.9" customHeight="1">
      <c r="A96" s="520">
        <v>13</v>
      </c>
      <c r="B96" s="521">
        <v>44174</v>
      </c>
      <c r="C96" s="522"/>
      <c r="D96" s="523" t="s">
        <v>3646</v>
      </c>
      <c r="E96" s="524" t="s">
        <v>600</v>
      </c>
      <c r="F96" s="525">
        <v>13475</v>
      </c>
      <c r="G96" s="525">
        <v>13570</v>
      </c>
      <c r="H96" s="525">
        <v>13570</v>
      </c>
      <c r="I96" s="526">
        <v>13250</v>
      </c>
      <c r="J96" s="515" t="s">
        <v>712</v>
      </c>
      <c r="K96" s="515">
        <f t="shared" ref="K96" si="102">F96-H96</f>
        <v>-95</v>
      </c>
      <c r="L96" s="516">
        <f t="shared" si="100"/>
        <v>356.21250000000003</v>
      </c>
      <c r="M96" s="517">
        <f t="shared" si="101"/>
        <v>-7481.2124999999996</v>
      </c>
      <c r="N96" s="515">
        <v>75</v>
      </c>
      <c r="O96" s="518" t="s">
        <v>663</v>
      </c>
      <c r="P96" s="575">
        <v>44174</v>
      </c>
      <c r="Q96" s="387"/>
      <c r="R96" s="343" t="s">
        <v>602</v>
      </c>
      <c r="S96" s="40"/>
      <c r="Y96" s="40"/>
      <c r="Z96" s="40"/>
    </row>
    <row r="97" spans="1:26" s="393" customFormat="1" ht="13.9" customHeight="1">
      <c r="A97" s="520">
        <v>14</v>
      </c>
      <c r="B97" s="521">
        <v>44174</v>
      </c>
      <c r="C97" s="522"/>
      <c r="D97" s="523" t="s">
        <v>3713</v>
      </c>
      <c r="E97" s="524" t="s">
        <v>600</v>
      </c>
      <c r="F97" s="525">
        <v>905</v>
      </c>
      <c r="G97" s="525">
        <v>885</v>
      </c>
      <c r="H97" s="525">
        <v>885</v>
      </c>
      <c r="I97" s="526">
        <v>940</v>
      </c>
      <c r="J97" s="515" t="s">
        <v>3744</v>
      </c>
      <c r="K97" s="515">
        <f t="shared" ref="K97" si="103">H97-F97</f>
        <v>-20</v>
      </c>
      <c r="L97" s="516">
        <f t="shared" si="100"/>
        <v>201.33750000000003</v>
      </c>
      <c r="M97" s="544">
        <f t="shared" si="101"/>
        <v>-13201.3375</v>
      </c>
      <c r="N97" s="515">
        <v>650</v>
      </c>
      <c r="O97" s="518" t="s">
        <v>663</v>
      </c>
      <c r="P97" s="519">
        <v>44180</v>
      </c>
      <c r="Q97" s="387"/>
      <c r="R97" s="343" t="s">
        <v>3186</v>
      </c>
      <c r="S97" s="40"/>
      <c r="Y97" s="40"/>
      <c r="Z97" s="40"/>
    </row>
    <row r="98" spans="1:26" s="393" customFormat="1" ht="13.9" customHeight="1">
      <c r="A98" s="570">
        <v>15</v>
      </c>
      <c r="B98" s="571">
        <v>44176</v>
      </c>
      <c r="C98" s="504"/>
      <c r="D98" s="500" t="s">
        <v>3646</v>
      </c>
      <c r="E98" s="501" t="s">
        <v>3627</v>
      </c>
      <c r="F98" s="493">
        <v>13570</v>
      </c>
      <c r="G98" s="493">
        <v>13650</v>
      </c>
      <c r="H98" s="493">
        <v>13485</v>
      </c>
      <c r="I98" s="496">
        <v>13400</v>
      </c>
      <c r="J98" s="496" t="s">
        <v>3681</v>
      </c>
      <c r="K98" s="569">
        <f t="shared" ref="K98" si="104">F98-H98</f>
        <v>85</v>
      </c>
      <c r="L98" s="475">
        <f t="shared" ref="L98:L99" si="105">(H98*N98)*0.035%</f>
        <v>353.98125000000005</v>
      </c>
      <c r="M98" s="505">
        <f t="shared" ref="M98:M99" si="106">(K98*N98)-L98</f>
        <v>6021.0187500000002</v>
      </c>
      <c r="N98" s="496">
        <v>75</v>
      </c>
      <c r="O98" s="498" t="s">
        <v>599</v>
      </c>
      <c r="P98" s="513">
        <v>44176</v>
      </c>
      <c r="Q98" s="387"/>
      <c r="R98" s="343" t="s">
        <v>602</v>
      </c>
      <c r="S98" s="40"/>
      <c r="Y98" s="40"/>
      <c r="Z98" s="40"/>
    </row>
    <row r="99" spans="1:26" s="393" customFormat="1" ht="13.9" customHeight="1">
      <c r="A99" s="573">
        <v>16</v>
      </c>
      <c r="B99" s="574">
        <v>44176</v>
      </c>
      <c r="C99" s="504"/>
      <c r="D99" s="500" t="s">
        <v>3733</v>
      </c>
      <c r="E99" s="501" t="s">
        <v>600</v>
      </c>
      <c r="F99" s="493">
        <v>1574.5</v>
      </c>
      <c r="G99" s="493">
        <v>1554</v>
      </c>
      <c r="H99" s="493">
        <v>1590</v>
      </c>
      <c r="I99" s="496">
        <v>1610</v>
      </c>
      <c r="J99" s="496" t="s">
        <v>3682</v>
      </c>
      <c r="K99" s="572">
        <f t="shared" ref="K99" si="107">H99-F99</f>
        <v>15.5</v>
      </c>
      <c r="L99" s="475">
        <f t="shared" si="105"/>
        <v>389.55000000000007</v>
      </c>
      <c r="M99" s="505">
        <f t="shared" si="106"/>
        <v>10460.450000000001</v>
      </c>
      <c r="N99" s="496">
        <v>700</v>
      </c>
      <c r="O99" s="498" t="s">
        <v>599</v>
      </c>
      <c r="P99" s="477">
        <v>44179</v>
      </c>
      <c r="Q99" s="387"/>
      <c r="R99" s="343" t="s">
        <v>3186</v>
      </c>
      <c r="S99" s="40"/>
      <c r="Y99" s="40"/>
      <c r="Z99" s="40"/>
    </row>
    <row r="100" spans="1:26" s="393" customFormat="1" ht="13.9" customHeight="1">
      <c r="A100" s="573">
        <v>17</v>
      </c>
      <c r="B100" s="574">
        <v>44179</v>
      </c>
      <c r="C100" s="504"/>
      <c r="D100" s="500" t="s">
        <v>3646</v>
      </c>
      <c r="E100" s="501" t="s">
        <v>600</v>
      </c>
      <c r="F100" s="493">
        <v>13610</v>
      </c>
      <c r="G100" s="493">
        <v>13710</v>
      </c>
      <c r="H100" s="493">
        <v>13555</v>
      </c>
      <c r="I100" s="496">
        <v>13400</v>
      </c>
      <c r="J100" s="496" t="s">
        <v>723</v>
      </c>
      <c r="K100" s="572">
        <f t="shared" ref="K100" si="108">F100-H100</f>
        <v>55</v>
      </c>
      <c r="L100" s="475">
        <f t="shared" ref="L100:L101" si="109">(H100*N100)*0.035%</f>
        <v>355.81875000000008</v>
      </c>
      <c r="M100" s="505">
        <f t="shared" ref="M100:M101" si="110">(K100*N100)-L100</f>
        <v>3769.1812500000001</v>
      </c>
      <c r="N100" s="496">
        <v>75</v>
      </c>
      <c r="O100" s="498" t="s">
        <v>599</v>
      </c>
      <c r="P100" s="513">
        <v>44179</v>
      </c>
      <c r="Q100" s="387"/>
      <c r="R100" s="343" t="s">
        <v>602</v>
      </c>
      <c r="S100" s="40"/>
      <c r="Y100" s="40"/>
      <c r="Z100" s="40"/>
    </row>
    <row r="101" spans="1:26" s="393" customFormat="1" ht="13.9" customHeight="1">
      <c r="A101" s="597">
        <v>18</v>
      </c>
      <c r="B101" s="598">
        <v>44179</v>
      </c>
      <c r="C101" s="504"/>
      <c r="D101" s="500" t="s">
        <v>3739</v>
      </c>
      <c r="E101" s="501" t="s">
        <v>600</v>
      </c>
      <c r="F101" s="493">
        <v>1645</v>
      </c>
      <c r="G101" s="493">
        <v>1620</v>
      </c>
      <c r="H101" s="493">
        <v>1661</v>
      </c>
      <c r="I101" s="496">
        <v>1695</v>
      </c>
      <c r="J101" s="496" t="s">
        <v>3777</v>
      </c>
      <c r="K101" s="599">
        <f t="shared" ref="K101" si="111">H101-F101</f>
        <v>16</v>
      </c>
      <c r="L101" s="475">
        <f t="shared" si="109"/>
        <v>290.67500000000007</v>
      </c>
      <c r="M101" s="505">
        <f t="shared" si="110"/>
        <v>7709.3249999999998</v>
      </c>
      <c r="N101" s="496">
        <v>500</v>
      </c>
      <c r="O101" s="498" t="s">
        <v>599</v>
      </c>
      <c r="P101" s="477">
        <v>44183</v>
      </c>
      <c r="Q101" s="387"/>
      <c r="R101" s="343" t="s">
        <v>3186</v>
      </c>
      <c r="S101" s="40"/>
      <c r="Y101" s="40"/>
      <c r="Z101" s="40"/>
    </row>
    <row r="102" spans="1:26" s="393" customFormat="1" ht="13.9" customHeight="1">
      <c r="A102" s="680">
        <v>19</v>
      </c>
      <c r="B102" s="672">
        <v>44180</v>
      </c>
      <c r="C102" s="522"/>
      <c r="D102" s="523" t="s">
        <v>3646</v>
      </c>
      <c r="E102" s="524" t="s">
        <v>3627</v>
      </c>
      <c r="F102" s="525">
        <v>13515</v>
      </c>
      <c r="G102" s="691">
        <v>13710</v>
      </c>
      <c r="H102" s="525">
        <v>13700</v>
      </c>
      <c r="I102" s="676">
        <v>13300</v>
      </c>
      <c r="J102" s="682" t="s">
        <v>3761</v>
      </c>
      <c r="K102" s="526">
        <v>185</v>
      </c>
      <c r="L102" s="516">
        <v>355</v>
      </c>
      <c r="M102" s="682">
        <v>-9412</v>
      </c>
      <c r="N102" s="682">
        <v>75</v>
      </c>
      <c r="O102" s="682" t="s">
        <v>663</v>
      </c>
      <c r="P102" s="698">
        <v>44181</v>
      </c>
      <c r="Q102" s="387"/>
      <c r="R102" s="343" t="s">
        <v>602</v>
      </c>
      <c r="S102" s="40"/>
      <c r="Y102" s="40"/>
      <c r="Z102" s="40"/>
    </row>
    <row r="103" spans="1:26" s="393" customFormat="1" ht="13.9" customHeight="1">
      <c r="A103" s="681"/>
      <c r="B103" s="673"/>
      <c r="C103" s="522"/>
      <c r="D103" s="523" t="s">
        <v>3743</v>
      </c>
      <c r="E103" s="524" t="s">
        <v>3627</v>
      </c>
      <c r="F103" s="525">
        <v>117.5</v>
      </c>
      <c r="G103" s="692"/>
      <c r="H103" s="525">
        <v>59</v>
      </c>
      <c r="I103" s="677"/>
      <c r="J103" s="677"/>
      <c r="K103" s="526">
        <v>58.5</v>
      </c>
      <c r="L103" s="526">
        <v>100</v>
      </c>
      <c r="M103" s="677"/>
      <c r="N103" s="677"/>
      <c r="O103" s="677"/>
      <c r="P103" s="677"/>
      <c r="Q103" s="387"/>
      <c r="R103" s="343"/>
      <c r="S103" s="40"/>
      <c r="Y103" s="40"/>
      <c r="Z103" s="40"/>
    </row>
    <row r="104" spans="1:26" s="393" customFormat="1" ht="13.9" customHeight="1">
      <c r="A104" s="579">
        <v>20</v>
      </c>
      <c r="B104" s="580">
        <v>44181</v>
      </c>
      <c r="C104" s="504"/>
      <c r="D104" s="500" t="s">
        <v>3749</v>
      </c>
      <c r="E104" s="501" t="s">
        <v>600</v>
      </c>
      <c r="F104" s="493">
        <v>2322</v>
      </c>
      <c r="G104" s="493">
        <v>2288</v>
      </c>
      <c r="H104" s="493">
        <v>2350</v>
      </c>
      <c r="I104" s="496" t="s">
        <v>3750</v>
      </c>
      <c r="J104" s="496" t="s">
        <v>3751</v>
      </c>
      <c r="K104" s="581">
        <f t="shared" ref="K104" si="112">H104-F104</f>
        <v>28</v>
      </c>
      <c r="L104" s="475">
        <f t="shared" ref="L104" si="113">(H104*N104)*0.035%</f>
        <v>246.75000000000003</v>
      </c>
      <c r="M104" s="505">
        <f t="shared" ref="M104" si="114">(K104*N104)-L104</f>
        <v>8153.25</v>
      </c>
      <c r="N104" s="496">
        <v>300</v>
      </c>
      <c r="O104" s="498" t="s">
        <v>599</v>
      </c>
      <c r="P104" s="513">
        <v>44181</v>
      </c>
      <c r="Q104" s="387"/>
      <c r="R104" s="343" t="s">
        <v>602</v>
      </c>
      <c r="S104" s="40"/>
      <c r="Y104" s="40"/>
      <c r="Z104" s="40"/>
    </row>
    <row r="105" spans="1:26" s="393" customFormat="1" ht="13.9" customHeight="1">
      <c r="A105" s="579">
        <v>21</v>
      </c>
      <c r="B105" s="580">
        <v>44181</v>
      </c>
      <c r="C105" s="504"/>
      <c r="D105" s="500" t="s">
        <v>3676</v>
      </c>
      <c r="E105" s="501" t="s">
        <v>600</v>
      </c>
      <c r="F105" s="493">
        <v>951</v>
      </c>
      <c r="G105" s="493">
        <v>936</v>
      </c>
      <c r="H105" s="493">
        <v>960</v>
      </c>
      <c r="I105" s="496" t="s">
        <v>3755</v>
      </c>
      <c r="J105" s="496" t="s">
        <v>3405</v>
      </c>
      <c r="K105" s="581">
        <f t="shared" ref="K105:K106" si="115">H105-F105</f>
        <v>9</v>
      </c>
      <c r="L105" s="475">
        <f t="shared" ref="L105:L106" si="116">(H105*N105)*0.035%</f>
        <v>285.60000000000002</v>
      </c>
      <c r="M105" s="505">
        <f t="shared" ref="M105:M106" si="117">(K105*N105)-L105</f>
        <v>7364.4</v>
      </c>
      <c r="N105" s="496">
        <v>850</v>
      </c>
      <c r="O105" s="498" t="s">
        <v>599</v>
      </c>
      <c r="P105" s="513">
        <v>44181</v>
      </c>
      <c r="Q105" s="387"/>
      <c r="R105" s="343" t="s">
        <v>3186</v>
      </c>
      <c r="S105" s="40"/>
      <c r="Y105" s="40"/>
      <c r="Z105" s="40"/>
    </row>
    <row r="106" spans="1:26" s="393" customFormat="1" ht="13.9" customHeight="1">
      <c r="A106" s="579">
        <v>22</v>
      </c>
      <c r="B106" s="580">
        <v>44181</v>
      </c>
      <c r="C106" s="504"/>
      <c r="D106" s="500" t="s">
        <v>3762</v>
      </c>
      <c r="E106" s="501" t="s">
        <v>600</v>
      </c>
      <c r="F106" s="493">
        <v>556.5</v>
      </c>
      <c r="G106" s="493">
        <v>548</v>
      </c>
      <c r="H106" s="493">
        <v>562.5</v>
      </c>
      <c r="I106" s="496">
        <v>570</v>
      </c>
      <c r="J106" s="496" t="s">
        <v>3656</v>
      </c>
      <c r="K106" s="581">
        <f t="shared" si="115"/>
        <v>6</v>
      </c>
      <c r="L106" s="475">
        <f t="shared" si="116"/>
        <v>295.31250000000006</v>
      </c>
      <c r="M106" s="505">
        <f t="shared" si="117"/>
        <v>8704.6875</v>
      </c>
      <c r="N106" s="496">
        <v>1500</v>
      </c>
      <c r="O106" s="498" t="s">
        <v>599</v>
      </c>
      <c r="P106" s="513">
        <v>44181</v>
      </c>
      <c r="Q106" s="387"/>
      <c r="R106" s="343" t="s">
        <v>3186</v>
      </c>
      <c r="S106" s="40"/>
      <c r="Y106" s="40"/>
      <c r="Z106" s="40"/>
    </row>
    <row r="107" spans="1:26" s="393" customFormat="1" ht="13.9" customHeight="1">
      <c r="A107" s="590">
        <v>23</v>
      </c>
      <c r="B107" s="591">
        <v>44182</v>
      </c>
      <c r="C107" s="504"/>
      <c r="D107" s="500" t="s">
        <v>3765</v>
      </c>
      <c r="E107" s="501" t="s">
        <v>600</v>
      </c>
      <c r="F107" s="493">
        <v>554.5</v>
      </c>
      <c r="G107" s="585">
        <v>547</v>
      </c>
      <c r="H107" s="493">
        <v>561.5</v>
      </c>
      <c r="I107" s="586">
        <v>570</v>
      </c>
      <c r="J107" s="496" t="s">
        <v>3683</v>
      </c>
      <c r="K107" s="587">
        <f t="shared" ref="K107" si="118">H107-F107</f>
        <v>7</v>
      </c>
      <c r="L107" s="475">
        <f t="shared" ref="L107:L109" si="119">(H107*N107)*0.035%</f>
        <v>294.78750000000002</v>
      </c>
      <c r="M107" s="505">
        <f t="shared" ref="M107:M109" si="120">(K107*N107)-L107</f>
        <v>10205.2125</v>
      </c>
      <c r="N107" s="496">
        <v>1500</v>
      </c>
      <c r="O107" s="498" t="s">
        <v>599</v>
      </c>
      <c r="P107" s="513">
        <v>44182</v>
      </c>
      <c r="Q107" s="387"/>
      <c r="R107" s="343" t="s">
        <v>3186</v>
      </c>
      <c r="S107" s="40"/>
      <c r="Y107" s="40"/>
      <c r="Z107" s="40"/>
    </row>
    <row r="108" spans="1:26" s="393" customFormat="1" ht="13.9" customHeight="1">
      <c r="A108" s="590">
        <v>24</v>
      </c>
      <c r="B108" s="591">
        <v>44182</v>
      </c>
      <c r="C108" s="504"/>
      <c r="D108" s="500" t="s">
        <v>3766</v>
      </c>
      <c r="E108" s="501" t="s">
        <v>3627</v>
      </c>
      <c r="F108" s="493">
        <v>499.5</v>
      </c>
      <c r="G108" s="585">
        <v>508</v>
      </c>
      <c r="H108" s="493">
        <v>492.5</v>
      </c>
      <c r="I108" s="586" t="s">
        <v>3767</v>
      </c>
      <c r="J108" s="496" t="s">
        <v>3683</v>
      </c>
      <c r="K108" s="587">
        <f t="shared" ref="K108" si="121">F108-H108</f>
        <v>7</v>
      </c>
      <c r="L108" s="475">
        <f t="shared" si="119"/>
        <v>241.32500000000005</v>
      </c>
      <c r="M108" s="505">
        <f t="shared" si="120"/>
        <v>9558.6749999999993</v>
      </c>
      <c r="N108" s="496">
        <v>1400</v>
      </c>
      <c r="O108" s="498" t="s">
        <v>599</v>
      </c>
      <c r="P108" s="513">
        <v>44182</v>
      </c>
      <c r="Q108" s="387"/>
      <c r="R108" s="343" t="s">
        <v>602</v>
      </c>
      <c r="S108" s="40"/>
      <c r="Y108" s="40"/>
      <c r="Z108" s="40"/>
    </row>
    <row r="109" spans="1:26" s="393" customFormat="1" ht="13.9" customHeight="1">
      <c r="A109" s="597">
        <v>25</v>
      </c>
      <c r="B109" s="598">
        <v>44182</v>
      </c>
      <c r="C109" s="504"/>
      <c r="D109" s="500" t="s">
        <v>3749</v>
      </c>
      <c r="E109" s="501" t="s">
        <v>600</v>
      </c>
      <c r="F109" s="493">
        <v>2320</v>
      </c>
      <c r="G109" s="600">
        <v>2288</v>
      </c>
      <c r="H109" s="493">
        <v>2342.5</v>
      </c>
      <c r="I109" s="594" t="s">
        <v>3750</v>
      </c>
      <c r="J109" s="496" t="s">
        <v>3778</v>
      </c>
      <c r="K109" s="599">
        <f t="shared" ref="K109" si="122">H109-F109</f>
        <v>22.5</v>
      </c>
      <c r="L109" s="475">
        <f t="shared" si="119"/>
        <v>245.96250000000003</v>
      </c>
      <c r="M109" s="505">
        <f t="shared" si="120"/>
        <v>6504.0375000000004</v>
      </c>
      <c r="N109" s="496">
        <v>300</v>
      </c>
      <c r="O109" s="498" t="s">
        <v>599</v>
      </c>
      <c r="P109" s="477">
        <v>44183</v>
      </c>
      <c r="Q109" s="387"/>
      <c r="R109" s="343" t="s">
        <v>602</v>
      </c>
      <c r="S109" s="40"/>
      <c r="Y109" s="40"/>
      <c r="Z109" s="40"/>
    </row>
    <row r="110" spans="1:26" s="393" customFormat="1" ht="13.9" customHeight="1">
      <c r="A110" s="590">
        <v>26</v>
      </c>
      <c r="B110" s="591">
        <v>44182</v>
      </c>
      <c r="C110" s="504"/>
      <c r="D110" s="500" t="s">
        <v>3765</v>
      </c>
      <c r="E110" s="501" t="s">
        <v>600</v>
      </c>
      <c r="F110" s="493">
        <v>553.5</v>
      </c>
      <c r="G110" s="585">
        <v>545</v>
      </c>
      <c r="H110" s="493">
        <v>559.5</v>
      </c>
      <c r="I110" s="586">
        <v>570</v>
      </c>
      <c r="J110" s="496" t="s">
        <v>3656</v>
      </c>
      <c r="K110" s="587">
        <f t="shared" ref="K110" si="123">H110-F110</f>
        <v>6</v>
      </c>
      <c r="L110" s="475">
        <f t="shared" ref="L110:L112" si="124">(H110*N110)*0.035%</f>
        <v>293.73750000000007</v>
      </c>
      <c r="M110" s="505">
        <f t="shared" ref="M110:M112" si="125">(K110*N110)-L110</f>
        <v>8706.2625000000007</v>
      </c>
      <c r="N110" s="496">
        <v>1500</v>
      </c>
      <c r="O110" s="498" t="s">
        <v>599</v>
      </c>
      <c r="P110" s="513">
        <v>44182</v>
      </c>
      <c r="Q110" s="387"/>
      <c r="R110" s="343" t="s">
        <v>3186</v>
      </c>
      <c r="S110" s="40"/>
      <c r="Y110" s="40"/>
      <c r="Z110" s="40"/>
    </row>
    <row r="111" spans="1:26" s="393" customFormat="1" ht="13.9" customHeight="1">
      <c r="A111" s="618">
        <v>27</v>
      </c>
      <c r="B111" s="619">
        <v>44182</v>
      </c>
      <c r="C111" s="504"/>
      <c r="D111" s="500" t="s">
        <v>3646</v>
      </c>
      <c r="E111" s="501" t="s">
        <v>3627</v>
      </c>
      <c r="F111" s="493">
        <v>13730</v>
      </c>
      <c r="G111" s="621">
        <v>13820</v>
      </c>
      <c r="H111" s="493">
        <v>13657.5</v>
      </c>
      <c r="I111" s="615">
        <v>13500</v>
      </c>
      <c r="J111" s="496" t="s">
        <v>3788</v>
      </c>
      <c r="K111" s="620">
        <f t="shared" ref="K111" si="126">F111-H111</f>
        <v>72.5</v>
      </c>
      <c r="L111" s="475">
        <f t="shared" si="124"/>
        <v>358.50937500000003</v>
      </c>
      <c r="M111" s="505">
        <f t="shared" si="125"/>
        <v>5078.9906250000004</v>
      </c>
      <c r="N111" s="496">
        <v>75</v>
      </c>
      <c r="O111" s="498" t="s">
        <v>599</v>
      </c>
      <c r="P111" s="477">
        <v>44186</v>
      </c>
      <c r="Q111" s="387"/>
      <c r="R111" s="343" t="s">
        <v>602</v>
      </c>
      <c r="S111" s="40"/>
      <c r="Y111" s="40"/>
      <c r="Z111" s="40"/>
    </row>
    <row r="112" spans="1:26" s="393" customFormat="1" ht="13.9" customHeight="1">
      <c r="A112" s="618">
        <v>28</v>
      </c>
      <c r="B112" s="619">
        <v>44182</v>
      </c>
      <c r="C112" s="504"/>
      <c r="D112" s="500" t="s">
        <v>3768</v>
      </c>
      <c r="E112" s="501" t="s">
        <v>600</v>
      </c>
      <c r="F112" s="493">
        <v>720</v>
      </c>
      <c r="G112" s="621">
        <v>707</v>
      </c>
      <c r="H112" s="493">
        <v>729.5</v>
      </c>
      <c r="I112" s="615">
        <v>745</v>
      </c>
      <c r="J112" s="496" t="s">
        <v>3778</v>
      </c>
      <c r="K112" s="620">
        <f t="shared" ref="K112" si="127">H112-F112</f>
        <v>9.5</v>
      </c>
      <c r="L112" s="475">
        <f t="shared" si="124"/>
        <v>255.32500000000005</v>
      </c>
      <c r="M112" s="505">
        <f t="shared" si="125"/>
        <v>9244.6749999999993</v>
      </c>
      <c r="N112" s="496">
        <v>1000</v>
      </c>
      <c r="O112" s="498" t="s">
        <v>599</v>
      </c>
      <c r="P112" s="477">
        <v>44186</v>
      </c>
      <c r="Q112" s="387"/>
      <c r="R112" s="343" t="s">
        <v>3186</v>
      </c>
      <c r="S112" s="40"/>
      <c r="Y112" s="40"/>
      <c r="Z112" s="40"/>
    </row>
    <row r="113" spans="1:26" s="393" customFormat="1" ht="13.9" customHeight="1">
      <c r="A113" s="595">
        <v>29</v>
      </c>
      <c r="B113" s="593">
        <v>44182</v>
      </c>
      <c r="C113" s="522"/>
      <c r="D113" s="523" t="s">
        <v>3769</v>
      </c>
      <c r="E113" s="524" t="s">
        <v>600</v>
      </c>
      <c r="F113" s="525">
        <v>497.5</v>
      </c>
      <c r="G113" s="525">
        <v>489</v>
      </c>
      <c r="H113" s="525">
        <v>491</v>
      </c>
      <c r="I113" s="526">
        <v>515</v>
      </c>
      <c r="J113" s="596" t="s">
        <v>3779</v>
      </c>
      <c r="K113" s="596">
        <f t="shared" ref="K113:K115" si="128">H113-F113</f>
        <v>-6.5</v>
      </c>
      <c r="L113" s="516">
        <f t="shared" ref="L113:L115" si="129">(H113*N113)*0.035%</f>
        <v>257.77500000000003</v>
      </c>
      <c r="M113" s="544">
        <f t="shared" ref="M113:M115" si="130">(K113*N113)-L113</f>
        <v>-10007.775</v>
      </c>
      <c r="N113" s="596">
        <v>1500</v>
      </c>
      <c r="O113" s="518" t="s">
        <v>663</v>
      </c>
      <c r="P113" s="519">
        <v>44183</v>
      </c>
      <c r="Q113" s="387"/>
      <c r="R113" s="343" t="s">
        <v>602</v>
      </c>
      <c r="S113" s="40"/>
      <c r="Y113" s="40"/>
      <c r="Z113" s="40"/>
    </row>
    <row r="114" spans="1:26" s="393" customFormat="1" ht="13.9" customHeight="1">
      <c r="A114" s="597">
        <v>30</v>
      </c>
      <c r="B114" s="598">
        <v>44183</v>
      </c>
      <c r="C114" s="504"/>
      <c r="D114" s="500" t="s">
        <v>3765</v>
      </c>
      <c r="E114" s="501" t="s">
        <v>600</v>
      </c>
      <c r="F114" s="493">
        <v>549</v>
      </c>
      <c r="G114" s="600">
        <v>540</v>
      </c>
      <c r="H114" s="493">
        <v>555.5</v>
      </c>
      <c r="I114" s="594">
        <v>565</v>
      </c>
      <c r="J114" s="496" t="s">
        <v>3729</v>
      </c>
      <c r="K114" s="599">
        <f t="shared" si="128"/>
        <v>6.5</v>
      </c>
      <c r="L114" s="475">
        <f t="shared" si="129"/>
        <v>291.63750000000005</v>
      </c>
      <c r="M114" s="505">
        <f t="shared" si="130"/>
        <v>9458.3624999999993</v>
      </c>
      <c r="N114" s="496">
        <v>1500</v>
      </c>
      <c r="O114" s="498" t="s">
        <v>599</v>
      </c>
      <c r="P114" s="513">
        <v>44183</v>
      </c>
      <c r="Q114" s="387"/>
      <c r="R114" s="343" t="s">
        <v>3186</v>
      </c>
      <c r="S114" s="40"/>
      <c r="Y114" s="40"/>
      <c r="Z114" s="40"/>
    </row>
    <row r="115" spans="1:26" s="393" customFormat="1" ht="13.9" customHeight="1">
      <c r="A115" s="616">
        <v>31</v>
      </c>
      <c r="B115" s="614">
        <v>44183</v>
      </c>
      <c r="C115" s="522"/>
      <c r="D115" s="523" t="s">
        <v>3733</v>
      </c>
      <c r="E115" s="524" t="s">
        <v>600</v>
      </c>
      <c r="F115" s="525">
        <v>1610</v>
      </c>
      <c r="G115" s="525">
        <v>1590</v>
      </c>
      <c r="H115" s="525">
        <v>1590</v>
      </c>
      <c r="I115" s="526">
        <v>1650</v>
      </c>
      <c r="J115" s="617" t="s">
        <v>3744</v>
      </c>
      <c r="K115" s="617">
        <f t="shared" si="128"/>
        <v>-20</v>
      </c>
      <c r="L115" s="516">
        <f t="shared" si="129"/>
        <v>389.55000000000007</v>
      </c>
      <c r="M115" s="544">
        <f t="shared" si="130"/>
        <v>-14389.55</v>
      </c>
      <c r="N115" s="617">
        <v>700</v>
      </c>
      <c r="O115" s="518" t="s">
        <v>663</v>
      </c>
      <c r="P115" s="519">
        <v>44186</v>
      </c>
      <c r="Q115" s="387"/>
      <c r="R115" s="343" t="s">
        <v>3186</v>
      </c>
      <c r="S115" s="40"/>
      <c r="Y115" s="40"/>
      <c r="Z115" s="40"/>
    </row>
    <row r="116" spans="1:26" s="393" customFormat="1" ht="13.9" customHeight="1">
      <c r="A116" s="618">
        <v>32</v>
      </c>
      <c r="B116" s="619">
        <v>44186</v>
      </c>
      <c r="C116" s="504"/>
      <c r="D116" s="500" t="s">
        <v>3749</v>
      </c>
      <c r="E116" s="501" t="s">
        <v>600</v>
      </c>
      <c r="F116" s="493">
        <v>2329</v>
      </c>
      <c r="G116" s="621">
        <v>2290</v>
      </c>
      <c r="H116" s="493">
        <v>2352</v>
      </c>
      <c r="I116" s="615" t="s">
        <v>3750</v>
      </c>
      <c r="J116" s="496" t="s">
        <v>3789</v>
      </c>
      <c r="K116" s="620">
        <f t="shared" ref="K116:K117" si="131">H116-F116</f>
        <v>23</v>
      </c>
      <c r="L116" s="475">
        <f t="shared" ref="L116:L117" si="132">(H116*N116)*0.035%</f>
        <v>246.96000000000004</v>
      </c>
      <c r="M116" s="505">
        <f t="shared" ref="M116:M117" si="133">(K116*N116)-L116</f>
        <v>6653.04</v>
      </c>
      <c r="N116" s="496">
        <v>300</v>
      </c>
      <c r="O116" s="498" t="s">
        <v>599</v>
      </c>
      <c r="P116" s="513">
        <v>44186</v>
      </c>
      <c r="Q116" s="387"/>
      <c r="R116" s="343" t="s">
        <v>602</v>
      </c>
      <c r="S116" s="40"/>
      <c r="Y116" s="40"/>
      <c r="Z116" s="40"/>
    </row>
    <row r="117" spans="1:26" s="393" customFormat="1" ht="13.9" customHeight="1">
      <c r="A117" s="622">
        <v>33</v>
      </c>
      <c r="B117" s="623">
        <v>44186</v>
      </c>
      <c r="C117" s="522"/>
      <c r="D117" s="523" t="s">
        <v>165</v>
      </c>
      <c r="E117" s="524" t="s">
        <v>600</v>
      </c>
      <c r="F117" s="525">
        <v>190.15</v>
      </c>
      <c r="G117" s="525">
        <v>187</v>
      </c>
      <c r="H117" s="525">
        <v>187</v>
      </c>
      <c r="I117" s="526">
        <v>196</v>
      </c>
      <c r="J117" s="617" t="s">
        <v>3791</v>
      </c>
      <c r="K117" s="617">
        <f t="shared" si="131"/>
        <v>-3.1500000000000057</v>
      </c>
      <c r="L117" s="516">
        <f t="shared" si="132"/>
        <v>261.8</v>
      </c>
      <c r="M117" s="544">
        <f t="shared" si="133"/>
        <v>-12861.800000000021</v>
      </c>
      <c r="N117" s="617">
        <v>4000</v>
      </c>
      <c r="O117" s="518" t="s">
        <v>663</v>
      </c>
      <c r="P117" s="575">
        <v>44186</v>
      </c>
      <c r="Q117" s="387"/>
      <c r="R117" s="343" t="s">
        <v>3186</v>
      </c>
      <c r="S117" s="40"/>
      <c r="Y117" s="40"/>
      <c r="Z117" s="40"/>
    </row>
    <row r="118" spans="1:26" s="393" customFormat="1" ht="13.9" customHeight="1">
      <c r="A118" s="622">
        <v>34</v>
      </c>
      <c r="B118" s="623">
        <v>44186</v>
      </c>
      <c r="C118" s="522"/>
      <c r="D118" s="523" t="s">
        <v>3765</v>
      </c>
      <c r="E118" s="524" t="s">
        <v>600</v>
      </c>
      <c r="F118" s="525">
        <v>550.5</v>
      </c>
      <c r="G118" s="525">
        <v>542</v>
      </c>
      <c r="H118" s="525">
        <v>542</v>
      </c>
      <c r="I118" s="526">
        <v>565</v>
      </c>
      <c r="J118" s="617" t="s">
        <v>3699</v>
      </c>
      <c r="K118" s="617">
        <f t="shared" ref="K118" si="134">H118-F118</f>
        <v>-8.5</v>
      </c>
      <c r="L118" s="516">
        <f t="shared" ref="L118:L122" si="135">(H118*N118)*0.035%</f>
        <v>284.55000000000007</v>
      </c>
      <c r="M118" s="544">
        <f t="shared" ref="M118:M122" si="136">(K118*N118)-L118</f>
        <v>-13034.55</v>
      </c>
      <c r="N118" s="617">
        <v>1500</v>
      </c>
      <c r="O118" s="518" t="s">
        <v>663</v>
      </c>
      <c r="P118" s="575">
        <v>44186</v>
      </c>
      <c r="Q118" s="387"/>
      <c r="R118" s="343" t="s">
        <v>3186</v>
      </c>
      <c r="S118" s="40"/>
      <c r="Y118" s="40"/>
      <c r="Z118" s="40"/>
    </row>
    <row r="119" spans="1:26" s="393" customFormat="1" ht="13.9" customHeight="1">
      <c r="A119" s="618">
        <v>35</v>
      </c>
      <c r="B119" s="619">
        <v>44186</v>
      </c>
      <c r="C119" s="504"/>
      <c r="D119" s="500" t="s">
        <v>3792</v>
      </c>
      <c r="E119" s="501" t="s">
        <v>3627</v>
      </c>
      <c r="F119" s="493">
        <v>30350</v>
      </c>
      <c r="G119" s="621">
        <v>30650</v>
      </c>
      <c r="H119" s="493">
        <v>30145</v>
      </c>
      <c r="I119" s="615">
        <v>29800</v>
      </c>
      <c r="J119" s="496" t="s">
        <v>3793</v>
      </c>
      <c r="K119" s="620">
        <f t="shared" ref="K119" si="137">F119-H119</f>
        <v>205</v>
      </c>
      <c r="L119" s="475">
        <f t="shared" si="135"/>
        <v>263.76875000000001</v>
      </c>
      <c r="M119" s="505">
        <f t="shared" si="136"/>
        <v>4861.2312499999998</v>
      </c>
      <c r="N119" s="496">
        <v>25</v>
      </c>
      <c r="O119" s="498" t="s">
        <v>599</v>
      </c>
      <c r="P119" s="513">
        <v>44186</v>
      </c>
      <c r="Q119" s="387"/>
      <c r="R119" s="343" t="s">
        <v>602</v>
      </c>
      <c r="S119" s="40"/>
      <c r="Y119" s="40"/>
      <c r="Z119" s="40"/>
    </row>
    <row r="120" spans="1:26" s="393" customFormat="1" ht="13.9" customHeight="1">
      <c r="A120" s="626">
        <v>36</v>
      </c>
      <c r="B120" s="627">
        <v>44186</v>
      </c>
      <c r="C120" s="504"/>
      <c r="D120" s="500" t="s">
        <v>3794</v>
      </c>
      <c r="E120" s="501" t="s">
        <v>600</v>
      </c>
      <c r="F120" s="493">
        <v>2326</v>
      </c>
      <c r="G120" s="629">
        <v>2288</v>
      </c>
      <c r="H120" s="493">
        <v>2330</v>
      </c>
      <c r="I120" s="625" t="s">
        <v>3750</v>
      </c>
      <c r="J120" s="496" t="s">
        <v>3798</v>
      </c>
      <c r="K120" s="628">
        <f t="shared" ref="K120:K121" si="138">H120-F120</f>
        <v>4</v>
      </c>
      <c r="L120" s="475">
        <f t="shared" si="135"/>
        <v>244.65000000000003</v>
      </c>
      <c r="M120" s="505">
        <f t="shared" si="136"/>
        <v>955.34999999999991</v>
      </c>
      <c r="N120" s="496">
        <v>300</v>
      </c>
      <c r="O120" s="498" t="s">
        <v>599</v>
      </c>
      <c r="P120" s="477">
        <v>44187</v>
      </c>
      <c r="Q120" s="387"/>
      <c r="R120" s="343" t="s">
        <v>602</v>
      </c>
      <c r="S120" s="40"/>
      <c r="Y120" s="40"/>
      <c r="Z120" s="40"/>
    </row>
    <row r="121" spans="1:26" s="393" customFormat="1" ht="13.9" customHeight="1">
      <c r="A121" s="622">
        <v>37</v>
      </c>
      <c r="B121" s="623">
        <v>44187</v>
      </c>
      <c r="C121" s="522"/>
      <c r="D121" s="523" t="s">
        <v>3733</v>
      </c>
      <c r="E121" s="524" t="s">
        <v>600</v>
      </c>
      <c r="F121" s="525">
        <v>1556.5</v>
      </c>
      <c r="G121" s="525">
        <v>1538</v>
      </c>
      <c r="H121" s="525">
        <v>1538</v>
      </c>
      <c r="I121" s="526">
        <v>1600</v>
      </c>
      <c r="J121" s="624" t="s">
        <v>3775</v>
      </c>
      <c r="K121" s="624">
        <f t="shared" si="138"/>
        <v>-18.5</v>
      </c>
      <c r="L121" s="516">
        <f t="shared" si="135"/>
        <v>376.81000000000006</v>
      </c>
      <c r="M121" s="544">
        <f t="shared" si="136"/>
        <v>-13326.81</v>
      </c>
      <c r="N121" s="624">
        <v>700</v>
      </c>
      <c r="O121" s="518" t="s">
        <v>663</v>
      </c>
      <c r="P121" s="575">
        <v>44187</v>
      </c>
      <c r="Q121" s="387"/>
      <c r="R121" s="343" t="s">
        <v>3186</v>
      </c>
      <c r="S121" s="40"/>
      <c r="Y121" s="40"/>
      <c r="Z121" s="40"/>
    </row>
    <row r="122" spans="1:26" s="393" customFormat="1" ht="13.9" customHeight="1">
      <c r="A122" s="605">
        <v>38</v>
      </c>
      <c r="B122" s="623">
        <v>44187</v>
      </c>
      <c r="C122" s="522"/>
      <c r="D122" s="523" t="s">
        <v>3646</v>
      </c>
      <c r="E122" s="524" t="s">
        <v>3627</v>
      </c>
      <c r="F122" s="525">
        <v>13445</v>
      </c>
      <c r="G122" s="525">
        <v>13600</v>
      </c>
      <c r="H122" s="525">
        <v>13595</v>
      </c>
      <c r="I122" s="526">
        <v>13200</v>
      </c>
      <c r="J122" s="646" t="s">
        <v>3812</v>
      </c>
      <c r="K122" s="646">
        <f t="shared" ref="K122" si="139">F122-H122</f>
        <v>-150</v>
      </c>
      <c r="L122" s="516">
        <f t="shared" si="135"/>
        <v>356.86875000000003</v>
      </c>
      <c r="M122" s="517">
        <f t="shared" si="136"/>
        <v>-11606.86875</v>
      </c>
      <c r="N122" s="646">
        <v>75</v>
      </c>
      <c r="O122" s="518" t="s">
        <v>663</v>
      </c>
      <c r="P122" s="519">
        <v>44188</v>
      </c>
      <c r="Q122" s="387"/>
      <c r="R122" s="343" t="s">
        <v>602</v>
      </c>
      <c r="S122" s="40"/>
      <c r="Y122" s="40"/>
      <c r="Z122" s="40"/>
    </row>
    <row r="123" spans="1:26" s="393" customFormat="1" ht="13.9" customHeight="1">
      <c r="A123" s="605"/>
      <c r="B123" s="648">
        <v>44188</v>
      </c>
      <c r="C123" s="504"/>
      <c r="D123" s="500" t="s">
        <v>3749</v>
      </c>
      <c r="E123" s="501" t="s">
        <v>600</v>
      </c>
      <c r="F123" s="493">
        <v>2313</v>
      </c>
      <c r="G123" s="650">
        <v>2278</v>
      </c>
      <c r="H123" s="493">
        <v>2333.5</v>
      </c>
      <c r="I123" s="647">
        <v>2380</v>
      </c>
      <c r="J123" s="496" t="s">
        <v>3813</v>
      </c>
      <c r="K123" s="649">
        <f t="shared" ref="K123" si="140">H123-F123</f>
        <v>20.5</v>
      </c>
      <c r="L123" s="475">
        <f t="shared" ref="L123" si="141">(H123*N123)*0.035%</f>
        <v>245.01750000000004</v>
      </c>
      <c r="M123" s="505">
        <f t="shared" ref="M123" si="142">(K123*N123)-L123</f>
        <v>5904.9825000000001</v>
      </c>
      <c r="N123" s="496">
        <v>300</v>
      </c>
      <c r="O123" s="498" t="s">
        <v>599</v>
      </c>
      <c r="P123" s="513">
        <v>44188</v>
      </c>
      <c r="Q123" s="387"/>
      <c r="R123" s="343"/>
      <c r="S123" s="40"/>
      <c r="Y123" s="40"/>
      <c r="Z123" s="40"/>
    </row>
    <row r="124" spans="1:26" s="393" customFormat="1" ht="13.9" customHeight="1">
      <c r="A124" s="605"/>
      <c r="B124" s="648">
        <v>44188</v>
      </c>
      <c r="C124" s="504"/>
      <c r="D124" s="500" t="s">
        <v>3676</v>
      </c>
      <c r="E124" s="501" t="s">
        <v>600</v>
      </c>
      <c r="F124" s="493">
        <v>961</v>
      </c>
      <c r="G124" s="650">
        <v>945</v>
      </c>
      <c r="H124" s="493">
        <v>972</v>
      </c>
      <c r="I124" s="647">
        <v>990</v>
      </c>
      <c r="J124" s="496" t="s">
        <v>3776</v>
      </c>
      <c r="K124" s="649">
        <f t="shared" ref="K124" si="143">H124-F124</f>
        <v>11</v>
      </c>
      <c r="L124" s="475">
        <f t="shared" ref="L124" si="144">(H124*N124)*0.035%</f>
        <v>289.17</v>
      </c>
      <c r="M124" s="505">
        <f t="shared" ref="M124" si="145">(K124*N124)-L124</f>
        <v>9060.83</v>
      </c>
      <c r="N124" s="496">
        <v>850</v>
      </c>
      <c r="O124" s="498" t="s">
        <v>599</v>
      </c>
      <c r="P124" s="513">
        <v>44188</v>
      </c>
      <c r="Q124" s="387"/>
      <c r="R124" s="343"/>
      <c r="S124" s="40"/>
      <c r="Y124" s="40"/>
      <c r="Z124" s="40"/>
    </row>
    <row r="125" spans="1:26" s="393" customFormat="1" ht="13.9" customHeight="1">
      <c r="A125" s="605"/>
      <c r="B125" s="606">
        <v>44188</v>
      </c>
      <c r="C125" s="447"/>
      <c r="D125" s="440" t="s">
        <v>3814</v>
      </c>
      <c r="E125" s="441" t="s">
        <v>600</v>
      </c>
      <c r="F125" s="415" t="s">
        <v>3815</v>
      </c>
      <c r="G125" s="415">
        <v>3575</v>
      </c>
      <c r="H125" s="415"/>
      <c r="I125" s="376">
        <v>3750</v>
      </c>
      <c r="J125" s="607" t="s">
        <v>601</v>
      </c>
      <c r="K125" s="611"/>
      <c r="L125" s="612"/>
      <c r="M125" s="608"/>
      <c r="N125" s="607"/>
      <c r="O125" s="609"/>
      <c r="P125" s="610"/>
      <c r="Q125" s="387"/>
      <c r="R125" s="343"/>
      <c r="S125" s="40"/>
      <c r="Y125" s="40"/>
      <c r="Z125" s="40"/>
    </row>
    <row r="126" spans="1:26" s="393" customFormat="1" ht="13.9" customHeight="1">
      <c r="A126" s="605"/>
      <c r="B126" s="606">
        <v>44188</v>
      </c>
      <c r="C126" s="447"/>
      <c r="D126" s="440" t="s">
        <v>3676</v>
      </c>
      <c r="E126" s="441" t="s">
        <v>600</v>
      </c>
      <c r="F126" s="415" t="s">
        <v>3816</v>
      </c>
      <c r="G126" s="415">
        <v>945</v>
      </c>
      <c r="H126" s="415"/>
      <c r="I126" s="376">
        <v>990</v>
      </c>
      <c r="J126" s="607" t="s">
        <v>601</v>
      </c>
      <c r="K126" s="611"/>
      <c r="L126" s="612"/>
      <c r="M126" s="608"/>
      <c r="N126" s="607"/>
      <c r="O126" s="609"/>
      <c r="P126" s="610"/>
      <c r="Q126" s="387"/>
      <c r="R126" s="343"/>
      <c r="S126" s="40"/>
      <c r="Y126" s="40"/>
      <c r="Z126" s="40"/>
    </row>
    <row r="127" spans="1:26" s="393" customFormat="1" ht="13.9" customHeight="1">
      <c r="A127" s="448"/>
      <c r="B127" s="446"/>
      <c r="C127" s="447"/>
      <c r="D127" s="440"/>
      <c r="E127" s="441"/>
      <c r="F127" s="415"/>
      <c r="G127" s="415"/>
      <c r="H127" s="415"/>
      <c r="I127" s="376"/>
      <c r="J127" s="376"/>
      <c r="K127" s="376"/>
      <c r="L127" s="376"/>
      <c r="M127" s="376"/>
      <c r="N127" s="376"/>
      <c r="O127" s="376"/>
      <c r="P127" s="376"/>
      <c r="Q127" s="387"/>
      <c r="R127" s="343"/>
      <c r="S127" s="40"/>
      <c r="Y127" s="40"/>
      <c r="Z127" s="40"/>
    </row>
    <row r="128" spans="1:26" s="393" customFormat="1" ht="13.9" customHeight="1">
      <c r="A128" s="458"/>
      <c r="B128" s="452"/>
      <c r="C128" s="459"/>
      <c r="D128" s="460"/>
      <c r="E128" s="377"/>
      <c r="F128" s="427"/>
      <c r="G128" s="427"/>
      <c r="H128" s="427"/>
      <c r="I128" s="423"/>
      <c r="J128" s="423"/>
      <c r="K128" s="423"/>
      <c r="L128" s="423"/>
      <c r="M128" s="423"/>
      <c r="N128" s="423"/>
      <c r="O128" s="423"/>
      <c r="P128" s="423"/>
      <c r="Q128" s="387"/>
      <c r="R128" s="343"/>
      <c r="S128" s="40"/>
      <c r="Y128" s="40"/>
      <c r="Z128" s="40"/>
    </row>
    <row r="129" spans="1:34" s="6" customFormat="1">
      <c r="A129" s="44"/>
      <c r="B129" s="45"/>
      <c r="C129" s="46"/>
      <c r="D129" s="47"/>
      <c r="E129" s="48"/>
      <c r="F129" s="49"/>
      <c r="G129" s="49"/>
      <c r="H129" s="49"/>
      <c r="I129" s="49"/>
      <c r="J129" s="17"/>
      <c r="K129" s="91"/>
      <c r="L129" s="91"/>
      <c r="M129" s="17"/>
      <c r="N129" s="16"/>
      <c r="O129" s="92"/>
      <c r="P129" s="5"/>
      <c r="Q129" s="4"/>
      <c r="R129" s="17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s="6" customFormat="1" ht="15">
      <c r="A130" s="50" t="s">
        <v>616</v>
      </c>
      <c r="B130" s="50"/>
      <c r="C130" s="50"/>
      <c r="D130" s="50"/>
      <c r="E130" s="51"/>
      <c r="F130" s="49"/>
      <c r="G130" s="49"/>
      <c r="H130" s="49"/>
      <c r="I130" s="49"/>
      <c r="J130" s="53"/>
      <c r="K130" s="12"/>
      <c r="L130" s="12"/>
      <c r="M130" s="12"/>
      <c r="N130" s="11"/>
      <c r="O130" s="53"/>
      <c r="P130" s="5"/>
      <c r="Q130" s="4"/>
      <c r="R130" s="17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s="6" customFormat="1" ht="38.25">
      <c r="A131" s="21" t="s">
        <v>16</v>
      </c>
      <c r="B131" s="21" t="s">
        <v>575</v>
      </c>
      <c r="C131" s="21"/>
      <c r="D131" s="22" t="s">
        <v>588</v>
      </c>
      <c r="E131" s="21" t="s">
        <v>589</v>
      </c>
      <c r="F131" s="21" t="s">
        <v>590</v>
      </c>
      <c r="G131" s="52" t="s">
        <v>609</v>
      </c>
      <c r="H131" s="21" t="s">
        <v>592</v>
      </c>
      <c r="I131" s="21" t="s">
        <v>593</v>
      </c>
      <c r="J131" s="20" t="s">
        <v>594</v>
      </c>
      <c r="K131" s="20" t="s">
        <v>617</v>
      </c>
      <c r="L131" s="63" t="s">
        <v>3630</v>
      </c>
      <c r="M131" s="77" t="s">
        <v>611</v>
      </c>
      <c r="N131" s="21" t="s">
        <v>612</v>
      </c>
      <c r="O131" s="21" t="s">
        <v>597</v>
      </c>
      <c r="P131" s="22" t="s">
        <v>598</v>
      </c>
      <c r="Q131" s="4"/>
      <c r="R131" s="17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4" s="472" customFormat="1" ht="14.25">
      <c r="A132" s="520">
        <v>1</v>
      </c>
      <c r="B132" s="521">
        <v>44166</v>
      </c>
      <c r="C132" s="522"/>
      <c r="D132" s="523" t="s">
        <v>3648</v>
      </c>
      <c r="E132" s="524" t="s">
        <v>600</v>
      </c>
      <c r="F132" s="525">
        <v>13.5</v>
      </c>
      <c r="G132" s="525">
        <v>8</v>
      </c>
      <c r="H132" s="525">
        <v>8</v>
      </c>
      <c r="I132" s="526" t="s">
        <v>3649</v>
      </c>
      <c r="J132" s="515" t="s">
        <v>3671</v>
      </c>
      <c r="K132" s="526">
        <f t="shared" ref="K132" si="146">H132-F132</f>
        <v>-5.5</v>
      </c>
      <c r="L132" s="531">
        <v>100</v>
      </c>
      <c r="M132" s="526">
        <f t="shared" ref="M132" si="147">(K132*N132)-100</f>
        <v>-5600</v>
      </c>
      <c r="N132" s="526">
        <v>1000</v>
      </c>
      <c r="O132" s="518" t="s">
        <v>663</v>
      </c>
      <c r="P132" s="519">
        <v>44169</v>
      </c>
      <c r="Q132" s="470"/>
      <c r="R132" s="471" t="s">
        <v>3186</v>
      </c>
      <c r="Z132" s="473"/>
      <c r="AA132" s="473"/>
      <c r="AB132" s="473"/>
      <c r="AC132" s="473"/>
      <c r="AD132" s="473"/>
      <c r="AE132" s="473"/>
      <c r="AF132" s="473"/>
      <c r="AG132" s="473"/>
      <c r="AH132" s="473"/>
    </row>
    <row r="133" spans="1:34" s="472" customFormat="1" ht="14.25">
      <c r="A133" s="499">
        <v>2</v>
      </c>
      <c r="B133" s="490">
        <v>44166</v>
      </c>
      <c r="C133" s="447"/>
      <c r="D133" s="500" t="s">
        <v>3650</v>
      </c>
      <c r="E133" s="501" t="s">
        <v>600</v>
      </c>
      <c r="F133" s="493">
        <v>390</v>
      </c>
      <c r="G133" s="493">
        <v>190</v>
      </c>
      <c r="H133" s="493">
        <v>435</v>
      </c>
      <c r="I133" s="496">
        <v>700</v>
      </c>
      <c r="J133" s="496" t="s">
        <v>3655</v>
      </c>
      <c r="K133" s="496">
        <f t="shared" ref="K133" si="148">H133-F133</f>
        <v>45</v>
      </c>
      <c r="L133" s="497">
        <v>100</v>
      </c>
      <c r="M133" s="496">
        <f t="shared" ref="M133" si="149">(K133*N133)-100</f>
        <v>1025</v>
      </c>
      <c r="N133" s="496">
        <v>25</v>
      </c>
      <c r="O133" s="498" t="s">
        <v>599</v>
      </c>
      <c r="P133" s="477">
        <v>44167</v>
      </c>
      <c r="Q133" s="470"/>
      <c r="R133" s="471" t="s">
        <v>602</v>
      </c>
      <c r="Z133" s="473"/>
      <c r="AA133" s="473"/>
      <c r="AB133" s="473"/>
      <c r="AC133" s="473"/>
      <c r="AD133" s="473"/>
      <c r="AE133" s="473"/>
      <c r="AF133" s="473"/>
      <c r="AG133" s="473"/>
      <c r="AH133" s="473"/>
    </row>
    <row r="134" spans="1:34" s="472" customFormat="1" ht="14.25">
      <c r="A134" s="520">
        <v>3</v>
      </c>
      <c r="B134" s="521">
        <v>44168</v>
      </c>
      <c r="C134" s="522"/>
      <c r="D134" s="523" t="s">
        <v>3660</v>
      </c>
      <c r="E134" s="524" t="s">
        <v>600</v>
      </c>
      <c r="F134" s="525">
        <v>235</v>
      </c>
      <c r="G134" s="525">
        <v>80</v>
      </c>
      <c r="H134" s="525">
        <v>80</v>
      </c>
      <c r="I134" s="526">
        <v>500</v>
      </c>
      <c r="J134" s="515" t="s">
        <v>3663</v>
      </c>
      <c r="K134" s="526">
        <f t="shared" ref="K134" si="150">H134-F134</f>
        <v>-155</v>
      </c>
      <c r="L134" s="531">
        <v>100</v>
      </c>
      <c r="M134" s="526">
        <f t="shared" ref="M134" si="151">(K134*N134)-100</f>
        <v>-3975</v>
      </c>
      <c r="N134" s="526">
        <v>25</v>
      </c>
      <c r="O134" s="518" t="s">
        <v>663</v>
      </c>
      <c r="P134" s="519">
        <v>44169</v>
      </c>
      <c r="Q134" s="470"/>
      <c r="R134" s="471" t="s">
        <v>602</v>
      </c>
      <c r="Z134" s="473"/>
      <c r="AA134" s="473"/>
      <c r="AB134" s="473"/>
      <c r="AC134" s="473"/>
      <c r="AD134" s="473"/>
      <c r="AE134" s="473"/>
      <c r="AF134" s="473"/>
      <c r="AG134" s="473"/>
      <c r="AH134" s="473"/>
    </row>
    <row r="135" spans="1:34" s="472" customFormat="1" ht="14.25">
      <c r="A135" s="499">
        <v>4</v>
      </c>
      <c r="B135" s="490">
        <v>44168</v>
      </c>
      <c r="C135" s="447"/>
      <c r="D135" s="500" t="s">
        <v>3661</v>
      </c>
      <c r="E135" s="501" t="s">
        <v>600</v>
      </c>
      <c r="F135" s="493">
        <v>36</v>
      </c>
      <c r="G135" s="493">
        <v>24</v>
      </c>
      <c r="H135" s="493">
        <v>42</v>
      </c>
      <c r="I135" s="496">
        <v>60</v>
      </c>
      <c r="J135" s="496" t="s">
        <v>3656</v>
      </c>
      <c r="K135" s="496">
        <f t="shared" ref="K135:K136" si="152">H135-F135</f>
        <v>6</v>
      </c>
      <c r="L135" s="497">
        <v>100</v>
      </c>
      <c r="M135" s="496">
        <f t="shared" ref="M135:M136" si="153">(K135*N135)-100</f>
        <v>2300</v>
      </c>
      <c r="N135" s="496">
        <v>400</v>
      </c>
      <c r="O135" s="498" t="s">
        <v>599</v>
      </c>
      <c r="P135" s="513">
        <v>44168</v>
      </c>
      <c r="Q135" s="470"/>
      <c r="R135" s="471" t="s">
        <v>602</v>
      </c>
      <c r="Z135" s="473"/>
      <c r="AA135" s="473"/>
      <c r="AB135" s="473"/>
      <c r="AC135" s="473"/>
      <c r="AD135" s="473"/>
      <c r="AE135" s="473"/>
      <c r="AF135" s="473"/>
      <c r="AG135" s="473"/>
      <c r="AH135" s="473"/>
    </row>
    <row r="136" spans="1:34" s="472" customFormat="1" ht="14.25">
      <c r="A136" s="499">
        <v>5</v>
      </c>
      <c r="B136" s="490">
        <v>44168</v>
      </c>
      <c r="C136" s="447"/>
      <c r="D136" s="500" t="s">
        <v>3664</v>
      </c>
      <c r="E136" s="501" t="s">
        <v>600</v>
      </c>
      <c r="F136" s="493">
        <v>41</v>
      </c>
      <c r="G136" s="493">
        <v>18</v>
      </c>
      <c r="H136" s="493">
        <v>55.5</v>
      </c>
      <c r="I136" s="496">
        <v>80</v>
      </c>
      <c r="J136" s="496" t="s">
        <v>3668</v>
      </c>
      <c r="K136" s="496">
        <f t="shared" si="152"/>
        <v>14.5</v>
      </c>
      <c r="L136" s="497">
        <v>100</v>
      </c>
      <c r="M136" s="496">
        <f t="shared" si="153"/>
        <v>987.5</v>
      </c>
      <c r="N136" s="496">
        <v>75</v>
      </c>
      <c r="O136" s="498" t="s">
        <v>599</v>
      </c>
      <c r="P136" s="513">
        <v>44168</v>
      </c>
      <c r="Q136" s="470"/>
      <c r="R136" s="471" t="s">
        <v>602</v>
      </c>
      <c r="Z136" s="473"/>
      <c r="AA136" s="473"/>
      <c r="AB136" s="473"/>
      <c r="AC136" s="473"/>
      <c r="AD136" s="473"/>
      <c r="AE136" s="473"/>
      <c r="AF136" s="473"/>
      <c r="AG136" s="473"/>
      <c r="AH136" s="473"/>
    </row>
    <row r="137" spans="1:34" s="472" customFormat="1" ht="14.25">
      <c r="A137" s="499">
        <v>6</v>
      </c>
      <c r="B137" s="490">
        <v>44168</v>
      </c>
      <c r="C137" s="447"/>
      <c r="D137" s="500" t="s">
        <v>3669</v>
      </c>
      <c r="E137" s="501" t="s">
        <v>600</v>
      </c>
      <c r="F137" s="493">
        <v>55</v>
      </c>
      <c r="G137" s="493">
        <v>18</v>
      </c>
      <c r="H137" s="493">
        <v>65.5</v>
      </c>
      <c r="I137" s="496">
        <v>100</v>
      </c>
      <c r="J137" s="496" t="s">
        <v>3658</v>
      </c>
      <c r="K137" s="496">
        <f t="shared" ref="K137:K139" si="154">H137-F137</f>
        <v>10.5</v>
      </c>
      <c r="L137" s="497">
        <v>100</v>
      </c>
      <c r="M137" s="496">
        <f t="shared" ref="M137:M139" si="155">(K137*N137)-100</f>
        <v>687.5</v>
      </c>
      <c r="N137" s="496">
        <v>75</v>
      </c>
      <c r="O137" s="498" t="s">
        <v>599</v>
      </c>
      <c r="P137" s="513">
        <v>44168</v>
      </c>
      <c r="Q137" s="470"/>
      <c r="R137" s="471" t="s">
        <v>602</v>
      </c>
      <c r="Z137" s="473"/>
      <c r="AA137" s="473"/>
      <c r="AB137" s="473"/>
      <c r="AC137" s="473"/>
      <c r="AD137" s="473"/>
      <c r="AE137" s="473"/>
      <c r="AF137" s="473"/>
      <c r="AG137" s="473"/>
      <c r="AH137" s="473"/>
    </row>
    <row r="138" spans="1:34" s="472" customFormat="1" ht="14.25">
      <c r="A138" s="520">
        <v>7</v>
      </c>
      <c r="B138" s="521">
        <v>44168</v>
      </c>
      <c r="C138" s="522"/>
      <c r="D138" s="523" t="s">
        <v>3669</v>
      </c>
      <c r="E138" s="524" t="s">
        <v>600</v>
      </c>
      <c r="F138" s="525">
        <v>51.5</v>
      </c>
      <c r="G138" s="525">
        <v>18</v>
      </c>
      <c r="H138" s="525">
        <v>18</v>
      </c>
      <c r="I138" s="526">
        <v>100</v>
      </c>
      <c r="J138" s="515" t="s">
        <v>3689</v>
      </c>
      <c r="K138" s="526">
        <f t="shared" si="154"/>
        <v>-33.5</v>
      </c>
      <c r="L138" s="531">
        <v>100</v>
      </c>
      <c r="M138" s="526">
        <f t="shared" si="155"/>
        <v>-2612.5</v>
      </c>
      <c r="N138" s="526">
        <v>75</v>
      </c>
      <c r="O138" s="518" t="s">
        <v>663</v>
      </c>
      <c r="P138" s="519">
        <v>44172</v>
      </c>
      <c r="Q138" s="470"/>
      <c r="R138" s="471" t="s">
        <v>602</v>
      </c>
      <c r="Z138" s="473"/>
      <c r="AA138" s="473"/>
      <c r="AB138" s="473"/>
      <c r="AC138" s="473"/>
      <c r="AD138" s="473"/>
      <c r="AE138" s="473"/>
      <c r="AF138" s="473"/>
      <c r="AG138" s="473"/>
      <c r="AH138" s="473"/>
    </row>
    <row r="139" spans="1:34" s="472" customFormat="1" ht="14.25">
      <c r="A139" s="499">
        <v>8</v>
      </c>
      <c r="B139" s="490">
        <v>44172</v>
      </c>
      <c r="C139" s="447"/>
      <c r="D139" s="500" t="s">
        <v>3687</v>
      </c>
      <c r="E139" s="501" t="s">
        <v>600</v>
      </c>
      <c r="F139" s="493">
        <v>75</v>
      </c>
      <c r="G139" s="493">
        <v>57</v>
      </c>
      <c r="H139" s="493">
        <v>83.5</v>
      </c>
      <c r="I139" s="496" t="s">
        <v>3688</v>
      </c>
      <c r="J139" s="496" t="s">
        <v>3698</v>
      </c>
      <c r="K139" s="496">
        <f t="shared" si="154"/>
        <v>8.5</v>
      </c>
      <c r="L139" s="497">
        <v>100</v>
      </c>
      <c r="M139" s="496">
        <f t="shared" si="155"/>
        <v>2025</v>
      </c>
      <c r="N139" s="496">
        <v>250</v>
      </c>
      <c r="O139" s="498" t="s">
        <v>599</v>
      </c>
      <c r="P139" s="477">
        <v>44173</v>
      </c>
      <c r="Q139" s="470"/>
      <c r="R139" s="471" t="s">
        <v>602</v>
      </c>
      <c r="Z139" s="473"/>
      <c r="AA139" s="473"/>
      <c r="AB139" s="473"/>
      <c r="AC139" s="473"/>
      <c r="AD139" s="473"/>
      <c r="AE139" s="473"/>
      <c r="AF139" s="473"/>
      <c r="AG139" s="473"/>
      <c r="AH139" s="473"/>
    </row>
    <row r="140" spans="1:34" s="472" customFormat="1" ht="14.25">
      <c r="A140" s="499">
        <v>9</v>
      </c>
      <c r="B140" s="490">
        <v>44173</v>
      </c>
      <c r="C140" s="447"/>
      <c r="D140" s="500" t="s">
        <v>3702</v>
      </c>
      <c r="E140" s="501" t="s">
        <v>600</v>
      </c>
      <c r="F140" s="493">
        <v>44</v>
      </c>
      <c r="G140" s="493">
        <v>17</v>
      </c>
      <c r="H140" s="493">
        <v>58</v>
      </c>
      <c r="I140" s="496">
        <v>80</v>
      </c>
      <c r="J140" s="496" t="s">
        <v>3697</v>
      </c>
      <c r="K140" s="496">
        <f t="shared" ref="K140:K141" si="156">H140-F140</f>
        <v>14</v>
      </c>
      <c r="L140" s="497">
        <v>100</v>
      </c>
      <c r="M140" s="496">
        <f t="shared" ref="M140:M141" si="157">(K140*N140)-100</f>
        <v>950</v>
      </c>
      <c r="N140" s="496">
        <v>75</v>
      </c>
      <c r="O140" s="498" t="s">
        <v>599</v>
      </c>
      <c r="P140" s="477">
        <v>44173</v>
      </c>
      <c r="Q140" s="470"/>
      <c r="R140" s="471" t="s">
        <v>602</v>
      </c>
      <c r="Z140" s="473"/>
      <c r="AA140" s="473"/>
      <c r="AB140" s="473"/>
      <c r="AC140" s="473"/>
      <c r="AD140" s="473"/>
      <c r="AE140" s="473"/>
      <c r="AF140" s="473"/>
      <c r="AG140" s="473"/>
      <c r="AH140" s="473"/>
    </row>
    <row r="141" spans="1:34" s="472" customFormat="1" ht="14.25">
      <c r="A141" s="520">
        <v>10</v>
      </c>
      <c r="B141" s="521">
        <v>44173</v>
      </c>
      <c r="C141" s="522"/>
      <c r="D141" s="523" t="s">
        <v>3703</v>
      </c>
      <c r="E141" s="524" t="s">
        <v>600</v>
      </c>
      <c r="F141" s="525">
        <v>49</v>
      </c>
      <c r="G141" s="525">
        <v>19</v>
      </c>
      <c r="H141" s="525">
        <v>19</v>
      </c>
      <c r="I141" s="526">
        <v>100</v>
      </c>
      <c r="J141" s="515" t="s">
        <v>3715</v>
      </c>
      <c r="K141" s="526">
        <f t="shared" si="156"/>
        <v>-30</v>
      </c>
      <c r="L141" s="531">
        <v>100</v>
      </c>
      <c r="M141" s="526">
        <f t="shared" si="157"/>
        <v>-2350</v>
      </c>
      <c r="N141" s="526">
        <v>75</v>
      </c>
      <c r="O141" s="518" t="s">
        <v>663</v>
      </c>
      <c r="P141" s="519">
        <v>44174</v>
      </c>
      <c r="Q141" s="470"/>
      <c r="R141" s="471" t="s">
        <v>602</v>
      </c>
      <c r="Z141" s="473"/>
      <c r="AA141" s="473"/>
      <c r="AB141" s="473"/>
      <c r="AC141" s="473"/>
      <c r="AD141" s="473"/>
      <c r="AE141" s="473"/>
      <c r="AF141" s="473"/>
      <c r="AG141" s="473"/>
      <c r="AH141" s="473"/>
    </row>
    <row r="142" spans="1:34" s="472" customFormat="1" ht="14.25">
      <c r="A142" s="499">
        <v>11</v>
      </c>
      <c r="B142" s="490">
        <v>44175</v>
      </c>
      <c r="C142" s="447"/>
      <c r="D142" s="500" t="s">
        <v>3725</v>
      </c>
      <c r="E142" s="501" t="s">
        <v>600</v>
      </c>
      <c r="F142" s="493">
        <v>37.5</v>
      </c>
      <c r="G142" s="493"/>
      <c r="H142" s="493">
        <v>87.5</v>
      </c>
      <c r="I142" s="496">
        <v>90</v>
      </c>
      <c r="J142" s="496" t="s">
        <v>3726</v>
      </c>
      <c r="K142" s="496">
        <f t="shared" ref="K142:K143" si="158">H142-F142</f>
        <v>50</v>
      </c>
      <c r="L142" s="497">
        <v>100</v>
      </c>
      <c r="M142" s="496">
        <f t="shared" ref="M142" si="159">(K142*N142)-100</f>
        <v>1150</v>
      </c>
      <c r="N142" s="496">
        <v>25</v>
      </c>
      <c r="O142" s="498" t="s">
        <v>599</v>
      </c>
      <c r="P142" s="513">
        <v>44175</v>
      </c>
      <c r="Q142" s="470"/>
      <c r="R142" s="471" t="s">
        <v>3186</v>
      </c>
      <c r="Z142" s="473"/>
      <c r="AA142" s="473"/>
      <c r="AB142" s="473"/>
      <c r="AC142" s="473"/>
      <c r="AD142" s="473"/>
      <c r="AE142" s="473"/>
      <c r="AF142" s="473"/>
      <c r="AG142" s="473"/>
      <c r="AH142" s="473"/>
    </row>
    <row r="143" spans="1:34" s="472" customFormat="1" ht="14.25">
      <c r="A143" s="674">
        <v>12</v>
      </c>
      <c r="B143" s="672">
        <v>44175</v>
      </c>
      <c r="C143" s="522"/>
      <c r="D143" s="523" t="s">
        <v>3727</v>
      </c>
      <c r="E143" s="524" t="s">
        <v>600</v>
      </c>
      <c r="F143" s="525">
        <v>117.5</v>
      </c>
      <c r="G143" s="525"/>
      <c r="H143" s="525">
        <v>0</v>
      </c>
      <c r="I143" s="526"/>
      <c r="J143" s="676" t="s">
        <v>3770</v>
      </c>
      <c r="K143" s="526">
        <f t="shared" si="158"/>
        <v>-117.5</v>
      </c>
      <c r="L143" s="531">
        <v>100</v>
      </c>
      <c r="M143" s="676">
        <v>-4875</v>
      </c>
      <c r="N143" s="676">
        <v>75</v>
      </c>
      <c r="O143" s="694" t="s">
        <v>663</v>
      </c>
      <c r="P143" s="696">
        <v>44182</v>
      </c>
      <c r="Q143" s="470"/>
      <c r="R143" s="471" t="s">
        <v>602</v>
      </c>
      <c r="Z143" s="473"/>
      <c r="AA143" s="473"/>
      <c r="AB143" s="473"/>
      <c r="AC143" s="473"/>
      <c r="AD143" s="473"/>
      <c r="AE143" s="473"/>
      <c r="AF143" s="473"/>
      <c r="AG143" s="473"/>
      <c r="AH143" s="473"/>
    </row>
    <row r="144" spans="1:34" s="472" customFormat="1" ht="14.25">
      <c r="A144" s="675"/>
      <c r="B144" s="673"/>
      <c r="C144" s="522"/>
      <c r="D144" s="523" t="s">
        <v>3728</v>
      </c>
      <c r="E144" s="524" t="s">
        <v>3627</v>
      </c>
      <c r="F144" s="525">
        <v>52.5</v>
      </c>
      <c r="G144" s="525"/>
      <c r="H144" s="525">
        <v>0</v>
      </c>
      <c r="I144" s="526"/>
      <c r="J144" s="677"/>
      <c r="K144" s="592">
        <f>F144-H24</f>
        <v>52.5</v>
      </c>
      <c r="L144" s="531">
        <v>100</v>
      </c>
      <c r="M144" s="693"/>
      <c r="N144" s="693"/>
      <c r="O144" s="695"/>
      <c r="P144" s="697"/>
      <c r="Q144" s="470"/>
      <c r="R144" s="471"/>
      <c r="Z144" s="473"/>
      <c r="AA144" s="473"/>
      <c r="AB144" s="473"/>
      <c r="AC144" s="473"/>
      <c r="AD144" s="473"/>
      <c r="AE144" s="473"/>
      <c r="AF144" s="473"/>
      <c r="AG144" s="473"/>
      <c r="AH144" s="473"/>
    </row>
    <row r="145" spans="1:34" s="472" customFormat="1" ht="14.25">
      <c r="A145" s="499">
        <v>13</v>
      </c>
      <c r="B145" s="490">
        <v>44179</v>
      </c>
      <c r="C145" s="447"/>
      <c r="D145" s="500" t="s">
        <v>3727</v>
      </c>
      <c r="E145" s="501" t="s">
        <v>600</v>
      </c>
      <c r="F145" s="493">
        <v>58.5</v>
      </c>
      <c r="G145" s="493">
        <v>38</v>
      </c>
      <c r="H145" s="493">
        <v>71</v>
      </c>
      <c r="I145" s="496">
        <v>100</v>
      </c>
      <c r="J145" s="496" t="s">
        <v>3712</v>
      </c>
      <c r="K145" s="496">
        <f t="shared" ref="K145" si="160">H145-F145</f>
        <v>12.5</v>
      </c>
      <c r="L145" s="497">
        <v>100</v>
      </c>
      <c r="M145" s="496">
        <f t="shared" ref="M145" si="161">(K145*N145)-100</f>
        <v>837.5</v>
      </c>
      <c r="N145" s="496">
        <v>75</v>
      </c>
      <c r="O145" s="498" t="s">
        <v>599</v>
      </c>
      <c r="P145" s="513">
        <v>44179</v>
      </c>
      <c r="Q145" s="470"/>
      <c r="R145" s="471" t="s">
        <v>602</v>
      </c>
      <c r="Z145" s="473"/>
      <c r="AA145" s="473"/>
      <c r="AB145" s="473"/>
      <c r="AC145" s="473"/>
      <c r="AD145" s="473"/>
      <c r="AE145" s="473"/>
      <c r="AF145" s="473"/>
      <c r="AG145" s="473"/>
      <c r="AH145" s="473"/>
    </row>
    <row r="146" spans="1:34" s="472" customFormat="1" ht="14.25">
      <c r="A146" s="666">
        <v>14</v>
      </c>
      <c r="B146" s="668">
        <v>44179</v>
      </c>
      <c r="C146" s="447"/>
      <c r="D146" s="440" t="s">
        <v>3737</v>
      </c>
      <c r="E146" s="441" t="s">
        <v>600</v>
      </c>
      <c r="F146" s="415" t="s">
        <v>3735</v>
      </c>
      <c r="G146" s="415"/>
      <c r="H146" s="415"/>
      <c r="I146" s="376"/>
      <c r="J146" s="670" t="s">
        <v>601</v>
      </c>
      <c r="K146" s="376"/>
      <c r="L146" s="432"/>
      <c r="M146" s="376"/>
      <c r="N146" s="376"/>
      <c r="O146" s="404"/>
      <c r="P146" s="421"/>
      <c r="Q146" s="470"/>
      <c r="R146" s="471" t="s">
        <v>602</v>
      </c>
      <c r="Z146" s="473"/>
      <c r="AA146" s="473"/>
      <c r="AB146" s="473"/>
      <c r="AC146" s="473"/>
      <c r="AD146" s="473"/>
      <c r="AE146" s="473"/>
      <c r="AF146" s="473"/>
      <c r="AG146" s="473"/>
      <c r="AH146" s="473"/>
    </row>
    <row r="147" spans="1:34" s="472" customFormat="1" ht="14.25">
      <c r="A147" s="667"/>
      <c r="B147" s="669"/>
      <c r="C147" s="447"/>
      <c r="D147" s="440" t="s">
        <v>3736</v>
      </c>
      <c r="E147" s="441" t="s">
        <v>3627</v>
      </c>
      <c r="F147" s="415" t="s">
        <v>3738</v>
      </c>
      <c r="G147" s="415"/>
      <c r="H147" s="415"/>
      <c r="I147" s="376"/>
      <c r="J147" s="671"/>
      <c r="K147" s="376"/>
      <c r="L147" s="432"/>
      <c r="M147" s="376"/>
      <c r="N147" s="376"/>
      <c r="O147" s="404"/>
      <c r="P147" s="421"/>
      <c r="Q147" s="470"/>
      <c r="R147" s="471"/>
      <c r="Z147" s="473"/>
      <c r="AA147" s="473"/>
      <c r="AB147" s="473"/>
      <c r="AC147" s="473"/>
      <c r="AD147" s="473"/>
      <c r="AE147" s="473"/>
      <c r="AF147" s="473"/>
      <c r="AG147" s="473"/>
      <c r="AH147" s="473"/>
    </row>
    <row r="148" spans="1:34" s="472" customFormat="1" ht="14.25">
      <c r="A148" s="499">
        <v>15</v>
      </c>
      <c r="B148" s="490">
        <v>44179</v>
      </c>
      <c r="C148" s="447"/>
      <c r="D148" s="500" t="s">
        <v>3727</v>
      </c>
      <c r="E148" s="501" t="s">
        <v>600</v>
      </c>
      <c r="F148" s="493">
        <v>51</v>
      </c>
      <c r="G148" s="493">
        <v>18</v>
      </c>
      <c r="H148" s="493">
        <v>69</v>
      </c>
      <c r="I148" s="496">
        <v>100</v>
      </c>
      <c r="J148" s="496" t="s">
        <v>3745</v>
      </c>
      <c r="K148" s="496">
        <f t="shared" ref="K148" si="162">H148-F148</f>
        <v>18</v>
      </c>
      <c r="L148" s="497">
        <v>100</v>
      </c>
      <c r="M148" s="496">
        <f t="shared" ref="M148" si="163">(K148*N148)-100</f>
        <v>1250</v>
      </c>
      <c r="N148" s="496">
        <v>75</v>
      </c>
      <c r="O148" s="498" t="s">
        <v>599</v>
      </c>
      <c r="P148" s="477">
        <v>44180</v>
      </c>
      <c r="Q148" s="470"/>
      <c r="R148" s="471" t="s">
        <v>602</v>
      </c>
      <c r="Z148" s="473"/>
      <c r="AA148" s="473"/>
      <c r="AB148" s="473"/>
      <c r="AC148" s="473"/>
      <c r="AD148" s="473"/>
      <c r="AE148" s="473"/>
      <c r="AF148" s="473"/>
      <c r="AG148" s="473"/>
      <c r="AH148" s="473"/>
    </row>
    <row r="149" spans="1:34" s="40" customFormat="1" ht="14.25">
      <c r="A149" s="499">
        <v>16</v>
      </c>
      <c r="B149" s="490">
        <v>44181</v>
      </c>
      <c r="C149" s="447"/>
      <c r="D149" s="500" t="s">
        <v>3756</v>
      </c>
      <c r="E149" s="501" t="s">
        <v>600</v>
      </c>
      <c r="F149" s="493">
        <v>41.5</v>
      </c>
      <c r="G149" s="493"/>
      <c r="H149" s="493">
        <v>56</v>
      </c>
      <c r="I149" s="496">
        <v>90</v>
      </c>
      <c r="J149" s="496" t="s">
        <v>3668</v>
      </c>
      <c r="K149" s="496">
        <f t="shared" ref="K149:K151" si="164">H149-F149</f>
        <v>14.5</v>
      </c>
      <c r="L149" s="497">
        <v>100</v>
      </c>
      <c r="M149" s="496">
        <f t="shared" ref="M149:M151" si="165">(K149*N149)-100</f>
        <v>987.5</v>
      </c>
      <c r="N149" s="496">
        <v>75</v>
      </c>
      <c r="O149" s="498" t="s">
        <v>599</v>
      </c>
      <c r="P149" s="513">
        <v>44181</v>
      </c>
      <c r="Q149" s="387"/>
      <c r="R149" s="471" t="s">
        <v>602</v>
      </c>
      <c r="Z149" s="393"/>
      <c r="AA149" s="393"/>
      <c r="AB149" s="393"/>
      <c r="AC149" s="393"/>
      <c r="AD149" s="393"/>
      <c r="AE149" s="393"/>
      <c r="AF149" s="393"/>
      <c r="AG149" s="393"/>
      <c r="AH149" s="393"/>
    </row>
    <row r="150" spans="1:34" s="40" customFormat="1" ht="14.25">
      <c r="A150" s="499">
        <v>17</v>
      </c>
      <c r="B150" s="490">
        <v>44181</v>
      </c>
      <c r="C150" s="447"/>
      <c r="D150" s="500" t="s">
        <v>3757</v>
      </c>
      <c r="E150" s="501" t="s">
        <v>600</v>
      </c>
      <c r="F150" s="493">
        <v>79</v>
      </c>
      <c r="G150" s="493"/>
      <c r="H150" s="493">
        <v>135</v>
      </c>
      <c r="I150" s="496">
        <v>200</v>
      </c>
      <c r="J150" s="496" t="s">
        <v>3760</v>
      </c>
      <c r="K150" s="496">
        <f t="shared" si="164"/>
        <v>56</v>
      </c>
      <c r="L150" s="497">
        <v>100</v>
      </c>
      <c r="M150" s="496">
        <f t="shared" si="165"/>
        <v>1300</v>
      </c>
      <c r="N150" s="496">
        <v>25</v>
      </c>
      <c r="O150" s="498" t="s">
        <v>599</v>
      </c>
      <c r="P150" s="513">
        <v>44181</v>
      </c>
      <c r="Q150" s="387"/>
      <c r="R150" s="471" t="s">
        <v>602</v>
      </c>
      <c r="Z150" s="393"/>
      <c r="AA150" s="393"/>
      <c r="AB150" s="393"/>
      <c r="AC150" s="393"/>
      <c r="AD150" s="393"/>
      <c r="AE150" s="393"/>
      <c r="AF150" s="393"/>
      <c r="AG150" s="393"/>
      <c r="AH150" s="393"/>
    </row>
    <row r="151" spans="1:34" s="40" customFormat="1" ht="14.25">
      <c r="A151" s="588">
        <v>18</v>
      </c>
      <c r="B151" s="589">
        <v>44181</v>
      </c>
      <c r="C151" s="522"/>
      <c r="D151" s="523" t="s">
        <v>3756</v>
      </c>
      <c r="E151" s="524" t="s">
        <v>600</v>
      </c>
      <c r="F151" s="525">
        <v>31</v>
      </c>
      <c r="G151" s="525"/>
      <c r="H151" s="525">
        <v>0</v>
      </c>
      <c r="I151" s="526">
        <v>80</v>
      </c>
      <c r="J151" s="584" t="s">
        <v>3771</v>
      </c>
      <c r="K151" s="526">
        <f t="shared" si="164"/>
        <v>-31</v>
      </c>
      <c r="L151" s="531">
        <v>100</v>
      </c>
      <c r="M151" s="526">
        <f t="shared" si="165"/>
        <v>-2425</v>
      </c>
      <c r="N151" s="526">
        <v>75</v>
      </c>
      <c r="O151" s="518" t="s">
        <v>663</v>
      </c>
      <c r="P151" s="519">
        <v>44182</v>
      </c>
      <c r="Q151" s="387"/>
      <c r="R151" s="471" t="s">
        <v>3186</v>
      </c>
      <c r="Z151" s="393"/>
      <c r="AA151" s="393"/>
      <c r="AB151" s="393"/>
      <c r="AC151" s="393"/>
      <c r="AD151" s="393"/>
      <c r="AE151" s="393"/>
      <c r="AF151" s="393"/>
      <c r="AG151" s="393"/>
      <c r="AH151" s="393"/>
    </row>
    <row r="152" spans="1:34" s="40" customFormat="1" ht="14.25">
      <c r="A152" s="588">
        <v>19</v>
      </c>
      <c r="B152" s="589">
        <v>44181</v>
      </c>
      <c r="C152" s="522"/>
      <c r="D152" s="523" t="s">
        <v>3758</v>
      </c>
      <c r="E152" s="524" t="s">
        <v>600</v>
      </c>
      <c r="F152" s="525">
        <v>88</v>
      </c>
      <c r="G152" s="525"/>
      <c r="H152" s="525">
        <v>0</v>
      </c>
      <c r="I152" s="526" t="s">
        <v>3759</v>
      </c>
      <c r="J152" s="584" t="s">
        <v>3772</v>
      </c>
      <c r="K152" s="526">
        <f t="shared" ref="K152:K154" si="166">H152-F152</f>
        <v>-88</v>
      </c>
      <c r="L152" s="531">
        <v>100</v>
      </c>
      <c r="M152" s="526">
        <f t="shared" ref="M152:M154" si="167">(K152*N152)-100</f>
        <v>-2300</v>
      </c>
      <c r="N152" s="526">
        <v>25</v>
      </c>
      <c r="O152" s="518" t="s">
        <v>663</v>
      </c>
      <c r="P152" s="519">
        <v>44182</v>
      </c>
      <c r="Q152" s="387"/>
      <c r="R152" s="471" t="s">
        <v>602</v>
      </c>
      <c r="Z152" s="393"/>
      <c r="AA152" s="393"/>
      <c r="AB152" s="393"/>
      <c r="AC152" s="393"/>
      <c r="AD152" s="393"/>
      <c r="AE152" s="393"/>
      <c r="AF152" s="393"/>
      <c r="AG152" s="393"/>
      <c r="AH152" s="393"/>
    </row>
    <row r="153" spans="1:34" s="40" customFormat="1" ht="14.25">
      <c r="A153" s="499">
        <v>20</v>
      </c>
      <c r="B153" s="490">
        <v>44187</v>
      </c>
      <c r="C153" s="447"/>
      <c r="D153" s="500" t="s">
        <v>3802</v>
      </c>
      <c r="E153" s="501" t="s">
        <v>600</v>
      </c>
      <c r="F153" s="493">
        <v>71</v>
      </c>
      <c r="G153" s="493">
        <v>25</v>
      </c>
      <c r="H153" s="493">
        <v>88</v>
      </c>
      <c r="I153" s="496">
        <v>150</v>
      </c>
      <c r="J153" s="496" t="s">
        <v>3662</v>
      </c>
      <c r="K153" s="496">
        <f t="shared" si="166"/>
        <v>17</v>
      </c>
      <c r="L153" s="497">
        <v>100</v>
      </c>
      <c r="M153" s="496">
        <f t="shared" si="167"/>
        <v>1175</v>
      </c>
      <c r="N153" s="496">
        <v>75</v>
      </c>
      <c r="O153" s="498" t="s">
        <v>599</v>
      </c>
      <c r="P153" s="513">
        <v>44187</v>
      </c>
      <c r="Q153" s="387"/>
      <c r="R153" s="343" t="s">
        <v>3186</v>
      </c>
      <c r="Z153" s="393"/>
      <c r="AA153" s="393"/>
      <c r="AB153" s="393"/>
      <c r="AC153" s="393"/>
      <c r="AD153" s="393"/>
      <c r="AE153" s="393"/>
      <c r="AF153" s="393"/>
      <c r="AG153" s="393"/>
      <c r="AH153" s="393"/>
    </row>
    <row r="154" spans="1:34" s="40" customFormat="1" ht="14.25">
      <c r="A154" s="424">
        <v>21</v>
      </c>
      <c r="B154" s="535">
        <v>44187</v>
      </c>
      <c r="C154" s="522"/>
      <c r="D154" s="523" t="s">
        <v>3802</v>
      </c>
      <c r="E154" s="524" t="s">
        <v>600</v>
      </c>
      <c r="F154" s="525">
        <v>64</v>
      </c>
      <c r="G154" s="525">
        <v>20</v>
      </c>
      <c r="H154" s="525">
        <v>20</v>
      </c>
      <c r="I154" s="526">
        <v>150</v>
      </c>
      <c r="J154" s="526" t="s">
        <v>3824</v>
      </c>
      <c r="K154" s="526">
        <f t="shared" si="166"/>
        <v>-44</v>
      </c>
      <c r="L154" s="531">
        <v>100</v>
      </c>
      <c r="M154" s="526">
        <f t="shared" si="167"/>
        <v>-3400</v>
      </c>
      <c r="N154" s="526">
        <v>75</v>
      </c>
      <c r="O154" s="518" t="s">
        <v>663</v>
      </c>
      <c r="P154" s="519">
        <v>44188</v>
      </c>
      <c r="Q154" s="387"/>
      <c r="R154" s="343" t="s">
        <v>3186</v>
      </c>
      <c r="Z154" s="393"/>
      <c r="AA154" s="393"/>
      <c r="AB154" s="393"/>
      <c r="AC154" s="393"/>
      <c r="AD154" s="393"/>
      <c r="AE154" s="393"/>
      <c r="AF154" s="393"/>
      <c r="AG154" s="393"/>
      <c r="AH154" s="393"/>
    </row>
    <row r="155" spans="1:34" s="40" customFormat="1" ht="14.25">
      <c r="A155" s="424"/>
      <c r="B155" s="446"/>
      <c r="C155" s="447"/>
      <c r="D155" s="440"/>
      <c r="E155" s="441"/>
      <c r="F155" s="415"/>
      <c r="G155" s="415"/>
      <c r="H155" s="415"/>
      <c r="I155" s="376"/>
      <c r="J155" s="376"/>
      <c r="K155" s="376"/>
      <c r="L155" s="432"/>
      <c r="M155" s="376"/>
      <c r="N155" s="376"/>
      <c r="O155" s="404"/>
      <c r="P155" s="437"/>
      <c r="Q155" s="387"/>
      <c r="R155" s="343"/>
      <c r="Z155" s="393"/>
      <c r="AA155" s="393"/>
      <c r="AB155" s="393"/>
      <c r="AC155" s="393"/>
      <c r="AD155" s="393"/>
      <c r="AE155" s="393"/>
      <c r="AF155" s="393"/>
      <c r="AG155" s="393"/>
      <c r="AH155" s="393"/>
    </row>
    <row r="156" spans="1:34" s="40" customFormat="1" ht="14.25">
      <c r="A156" s="424"/>
      <c r="B156" s="446"/>
      <c r="C156" s="447"/>
      <c r="D156" s="440"/>
      <c r="E156" s="441"/>
      <c r="F156" s="415"/>
      <c r="G156" s="415"/>
      <c r="H156" s="415"/>
      <c r="I156" s="376"/>
      <c r="J156" s="376"/>
      <c r="K156" s="376"/>
      <c r="L156" s="432"/>
      <c r="M156" s="376"/>
      <c r="N156" s="376"/>
      <c r="O156" s="404"/>
      <c r="P156" s="437"/>
      <c r="Q156" s="387"/>
      <c r="R156" s="343"/>
      <c r="Z156" s="393"/>
      <c r="AA156" s="393"/>
      <c r="AB156" s="393"/>
      <c r="AC156" s="393"/>
      <c r="AD156" s="393"/>
      <c r="AE156" s="393"/>
      <c r="AF156" s="393"/>
      <c r="AG156" s="393"/>
      <c r="AH156" s="393"/>
    </row>
    <row r="157" spans="1:34" s="40" customFormat="1" ht="14.25">
      <c r="A157" s="424"/>
      <c r="B157" s="413"/>
      <c r="C157" s="413"/>
      <c r="D157" s="414"/>
      <c r="E157" s="415"/>
      <c r="F157" s="415"/>
      <c r="G157" s="409"/>
      <c r="H157" s="409"/>
      <c r="I157" s="409"/>
      <c r="J157" s="376"/>
      <c r="K157" s="376"/>
      <c r="L157" s="432"/>
      <c r="M157" s="376"/>
      <c r="N157" s="376"/>
      <c r="O157" s="404"/>
      <c r="P157" s="437"/>
      <c r="Q157" s="387"/>
      <c r="R157" s="343"/>
      <c r="Z157" s="393"/>
      <c r="AA157" s="393"/>
      <c r="AB157" s="393"/>
      <c r="AC157" s="393"/>
      <c r="AD157" s="393"/>
      <c r="AE157" s="393"/>
      <c r="AF157" s="393"/>
      <c r="AG157" s="393"/>
      <c r="AH157" s="393"/>
    </row>
    <row r="158" spans="1:34" s="40" customFormat="1" ht="14.25">
      <c r="A158" s="36"/>
      <c r="B158" s="425"/>
      <c r="C158" s="425"/>
      <c r="D158" s="426"/>
      <c r="E158" s="427"/>
      <c r="F158" s="427"/>
      <c r="G158" s="428"/>
      <c r="H158" s="428"/>
      <c r="I158" s="427"/>
      <c r="J158" s="423"/>
      <c r="K158" s="423"/>
      <c r="L158" s="423"/>
      <c r="M158" s="423"/>
      <c r="N158" s="423"/>
      <c r="O158" s="423"/>
      <c r="P158" s="423"/>
      <c r="Q158" s="387"/>
      <c r="R158" s="343"/>
      <c r="Z158" s="393"/>
      <c r="AA158" s="393"/>
      <c r="AB158" s="393"/>
      <c r="AC158" s="393"/>
      <c r="AD158" s="393"/>
      <c r="AE158" s="393"/>
      <c r="AF158" s="393"/>
      <c r="AG158" s="393"/>
      <c r="AH158" s="393"/>
    </row>
    <row r="159" spans="1:34" s="40" customFormat="1" ht="14.25">
      <c r="A159" s="36"/>
      <c r="B159" s="425"/>
      <c r="C159" s="425"/>
      <c r="D159" s="426"/>
      <c r="E159" s="427"/>
      <c r="F159" s="427"/>
      <c r="G159" s="428"/>
      <c r="H159" s="428"/>
      <c r="I159" s="427"/>
      <c r="J159" s="423"/>
      <c r="K159" s="423"/>
      <c r="L159" s="423"/>
      <c r="M159" s="423"/>
      <c r="N159" s="423"/>
      <c r="O159" s="423"/>
      <c r="P159" s="423"/>
      <c r="Q159" s="387"/>
      <c r="R159" s="343"/>
      <c r="Z159" s="393"/>
      <c r="AA159" s="393"/>
      <c r="AB159" s="393"/>
      <c r="AC159" s="393"/>
      <c r="AD159" s="393"/>
      <c r="AE159" s="393"/>
      <c r="AF159" s="393"/>
      <c r="AG159" s="393"/>
      <c r="AH159" s="393"/>
    </row>
    <row r="160" spans="1:34" s="40" customFormat="1" ht="14.25">
      <c r="A160" s="36"/>
      <c r="B160" s="425"/>
      <c r="C160" s="425"/>
      <c r="D160" s="426"/>
      <c r="E160" s="427"/>
      <c r="F160" s="427"/>
      <c r="G160" s="428"/>
      <c r="H160" s="428"/>
      <c r="I160" s="427"/>
      <c r="J160" s="423"/>
      <c r="K160" s="423"/>
      <c r="L160" s="423"/>
      <c r="M160" s="423"/>
      <c r="N160" s="423"/>
      <c r="O160" s="429"/>
      <c r="P160" s="423"/>
      <c r="Q160" s="387"/>
      <c r="R160" s="343"/>
      <c r="Z160" s="393"/>
      <c r="AA160" s="393"/>
      <c r="AB160" s="393"/>
      <c r="AC160" s="393"/>
      <c r="AD160" s="393"/>
      <c r="AE160" s="393"/>
      <c r="AF160" s="393"/>
      <c r="AG160" s="393"/>
      <c r="AH160" s="393"/>
    </row>
    <row r="161" spans="1:34" s="40" customFormat="1" ht="14.25">
      <c r="A161" s="377"/>
      <c r="B161" s="378"/>
      <c r="C161" s="378"/>
      <c r="D161" s="379"/>
      <c r="E161" s="377"/>
      <c r="F161" s="394"/>
      <c r="G161" s="377"/>
      <c r="H161" s="377"/>
      <c r="I161" s="377"/>
      <c r="J161" s="378"/>
      <c r="K161" s="395"/>
      <c r="L161" s="377"/>
      <c r="M161" s="377"/>
      <c r="N161" s="377"/>
      <c r="O161" s="396"/>
      <c r="P161" s="387"/>
      <c r="Q161" s="387"/>
      <c r="R161" s="343"/>
      <c r="Z161" s="393"/>
      <c r="AA161" s="393"/>
      <c r="AB161" s="393"/>
      <c r="AC161" s="393"/>
      <c r="AD161" s="393"/>
      <c r="AE161" s="393"/>
      <c r="AF161" s="393"/>
      <c r="AG161" s="393"/>
      <c r="AH161" s="393"/>
    </row>
    <row r="162" spans="1:34" ht="15">
      <c r="A162" s="99" t="s">
        <v>618</v>
      </c>
      <c r="B162" s="100"/>
      <c r="C162" s="100"/>
      <c r="D162" s="101"/>
      <c r="E162" s="34"/>
      <c r="F162" s="32"/>
      <c r="G162" s="32"/>
      <c r="H162" s="73"/>
      <c r="I162" s="119"/>
      <c r="J162" s="120"/>
      <c r="K162" s="17"/>
      <c r="L162" s="17"/>
      <c r="M162" s="17"/>
      <c r="N162" s="11"/>
      <c r="O162" s="53"/>
      <c r="Q162" s="95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34" ht="38.25">
      <c r="A163" s="20" t="s">
        <v>16</v>
      </c>
      <c r="B163" s="21" t="s">
        <v>575</v>
      </c>
      <c r="C163" s="21"/>
      <c r="D163" s="22" t="s">
        <v>588</v>
      </c>
      <c r="E163" s="21" t="s">
        <v>589</v>
      </c>
      <c r="F163" s="21" t="s">
        <v>590</v>
      </c>
      <c r="G163" s="21" t="s">
        <v>591</v>
      </c>
      <c r="H163" s="21" t="s">
        <v>592</v>
      </c>
      <c r="I163" s="21" t="s">
        <v>593</v>
      </c>
      <c r="J163" s="20" t="s">
        <v>594</v>
      </c>
      <c r="K163" s="62" t="s">
        <v>610</v>
      </c>
      <c r="L163" s="420" t="s">
        <v>3630</v>
      </c>
      <c r="M163" s="63" t="s">
        <v>3629</v>
      </c>
      <c r="N163" s="21" t="s">
        <v>597</v>
      </c>
      <c r="O163" s="78" t="s">
        <v>598</v>
      </c>
      <c r="P163" s="97"/>
      <c r="Q163" s="11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34" s="393" customFormat="1" ht="14.25">
      <c r="A164" s="557">
        <v>1</v>
      </c>
      <c r="B164" s="558">
        <v>44173</v>
      </c>
      <c r="C164" s="559"/>
      <c r="D164" s="560" t="s">
        <v>3705</v>
      </c>
      <c r="E164" s="561" t="s">
        <v>600</v>
      </c>
      <c r="F164" s="577">
        <v>1570</v>
      </c>
      <c r="G164" s="562">
        <v>1415</v>
      </c>
      <c r="H164" s="577">
        <v>1712.5</v>
      </c>
      <c r="I164" s="563">
        <v>1900</v>
      </c>
      <c r="J164" s="564" t="s">
        <v>3748</v>
      </c>
      <c r="K164" s="564">
        <f t="shared" ref="K164" si="168">H164-F164</f>
        <v>142.5</v>
      </c>
      <c r="L164" s="565">
        <f t="shared" ref="L164" si="169">(F164*-0.8)/100</f>
        <v>-12.56</v>
      </c>
      <c r="M164" s="566">
        <f t="shared" ref="M164" si="170">(K164+L164)/F164</f>
        <v>8.2764331210191083E-2</v>
      </c>
      <c r="N164" s="567" t="s">
        <v>599</v>
      </c>
      <c r="O164" s="576">
        <v>44181</v>
      </c>
      <c r="P164" s="98"/>
      <c r="Q164" s="444"/>
      <c r="R164" s="552" t="s">
        <v>602</v>
      </c>
      <c r="S164" s="438"/>
      <c r="T164" s="438"/>
      <c r="U164" s="438"/>
      <c r="V164" s="438"/>
      <c r="W164" s="438"/>
      <c r="X164" s="438"/>
      <c r="Y164" s="438"/>
      <c r="Z164" s="438"/>
    </row>
    <row r="165" spans="1:34" s="393" customFormat="1" ht="14.25">
      <c r="A165" s="507">
        <v>2</v>
      </c>
      <c r="B165" s="508">
        <v>44173</v>
      </c>
      <c r="C165" s="602"/>
      <c r="D165" s="603" t="s">
        <v>440</v>
      </c>
      <c r="E165" s="511" t="s">
        <v>600</v>
      </c>
      <c r="F165" s="493">
        <v>301</v>
      </c>
      <c r="G165" s="604">
        <v>265</v>
      </c>
      <c r="H165" s="493">
        <v>329</v>
      </c>
      <c r="I165" s="512" t="s">
        <v>3706</v>
      </c>
      <c r="J165" s="599" t="s">
        <v>3751</v>
      </c>
      <c r="K165" s="599">
        <f t="shared" ref="K165" si="171">H165-F165</f>
        <v>28</v>
      </c>
      <c r="L165" s="475">
        <f t="shared" ref="L165" si="172">(F165*-0.8)/100</f>
        <v>-2.4079999999999999</v>
      </c>
      <c r="M165" s="476">
        <f t="shared" ref="M165" si="173">(K165+L165)/F165</f>
        <v>8.502325581395348E-2</v>
      </c>
      <c r="N165" s="495" t="s">
        <v>599</v>
      </c>
      <c r="O165" s="477">
        <v>44183</v>
      </c>
      <c r="P165" s="98"/>
      <c r="Q165" s="444"/>
      <c r="R165" s="552" t="s">
        <v>602</v>
      </c>
      <c r="S165" s="438"/>
      <c r="T165" s="438"/>
      <c r="U165" s="438"/>
      <c r="V165" s="438"/>
      <c r="W165" s="438"/>
      <c r="X165" s="438"/>
      <c r="Y165" s="438"/>
      <c r="Z165" s="438"/>
    </row>
    <row r="166" spans="1:34" s="8" customFormat="1">
      <c r="A166" s="388"/>
      <c r="B166" s="389"/>
      <c r="C166" s="390"/>
      <c r="D166" s="391"/>
      <c r="E166" s="424"/>
      <c r="F166" s="424"/>
      <c r="G166" s="550"/>
      <c r="H166" s="550"/>
      <c r="I166" s="424"/>
      <c r="J166" s="551"/>
      <c r="K166" s="546"/>
      <c r="L166" s="547"/>
      <c r="M166" s="548"/>
      <c r="N166" s="549"/>
      <c r="O166" s="392"/>
      <c r="P166" s="123"/>
      <c r="Q166"/>
      <c r="R166" s="94"/>
      <c r="T166" s="57"/>
      <c r="U166" s="57"/>
      <c r="V166" s="57"/>
      <c r="W166" s="57"/>
      <c r="X166" s="57"/>
      <c r="Y166" s="57"/>
      <c r="Z166" s="57"/>
    </row>
    <row r="167" spans="1:34">
      <c r="A167" s="23" t="s">
        <v>603</v>
      </c>
      <c r="B167" s="23"/>
      <c r="C167" s="23"/>
      <c r="D167" s="23"/>
      <c r="E167" s="5"/>
      <c r="F167" s="30" t="s">
        <v>605</v>
      </c>
      <c r="G167" s="82"/>
      <c r="H167" s="82"/>
      <c r="I167" s="38"/>
      <c r="J167" s="85"/>
      <c r="K167" s="83"/>
      <c r="L167" s="84"/>
      <c r="M167" s="85"/>
      <c r="N167" s="86"/>
      <c r="O167" s="124"/>
      <c r="P167" s="11"/>
      <c r="Q167" s="16"/>
      <c r="R167" s="96"/>
      <c r="S167" s="16"/>
      <c r="T167" s="16"/>
      <c r="U167" s="16"/>
      <c r="V167" s="16"/>
      <c r="W167" s="16"/>
      <c r="X167" s="16"/>
      <c r="Y167" s="16"/>
    </row>
    <row r="168" spans="1:34">
      <c r="A168" s="29" t="s">
        <v>604</v>
      </c>
      <c r="B168" s="23"/>
      <c r="C168" s="23"/>
      <c r="D168" s="23"/>
      <c r="E168" s="32"/>
      <c r="F168" s="30" t="s">
        <v>607</v>
      </c>
      <c r="G168" s="12"/>
      <c r="H168" s="12"/>
      <c r="I168" s="12"/>
      <c r="J168" s="53"/>
      <c r="K168" s="12"/>
      <c r="L168" s="12"/>
      <c r="M168" s="12"/>
      <c r="N168" s="11"/>
      <c r="O168" s="53"/>
      <c r="Q168" s="7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34">
      <c r="A169" s="29"/>
      <c r="B169" s="23"/>
      <c r="C169" s="23"/>
      <c r="D169" s="23"/>
      <c r="E169" s="32"/>
      <c r="F169" s="30"/>
      <c r="G169" s="12"/>
      <c r="H169" s="12"/>
      <c r="I169" s="12"/>
      <c r="J169" s="53"/>
      <c r="K169" s="12"/>
      <c r="L169" s="12"/>
      <c r="M169" s="12"/>
      <c r="N169" s="11"/>
      <c r="O169" s="53"/>
      <c r="Q169" s="7"/>
      <c r="R169" s="82"/>
      <c r="S169" s="16"/>
      <c r="T169" s="16"/>
      <c r="U169" s="16"/>
      <c r="V169" s="16"/>
      <c r="W169" s="16"/>
      <c r="X169" s="16"/>
      <c r="Y169" s="16"/>
      <c r="Z169" s="16"/>
    </row>
    <row r="170" spans="1:34" ht="15">
      <c r="A170" s="11"/>
      <c r="B170" s="33" t="s">
        <v>3635</v>
      </c>
      <c r="C170" s="33"/>
      <c r="D170" s="33"/>
      <c r="E170" s="33"/>
      <c r="F170" s="34"/>
      <c r="G170" s="32"/>
      <c r="H170" s="32"/>
      <c r="I170" s="73"/>
      <c r="J170" s="74"/>
      <c r="K170" s="75"/>
      <c r="L170" s="419"/>
      <c r="M170" s="12"/>
      <c r="N170" s="11"/>
      <c r="O170" s="53"/>
      <c r="Q170" s="7"/>
      <c r="R170" s="82"/>
      <c r="S170" s="16"/>
      <c r="T170" s="16"/>
      <c r="U170" s="16"/>
      <c r="V170" s="16"/>
      <c r="W170" s="16"/>
      <c r="X170" s="16"/>
      <c r="Y170" s="16"/>
      <c r="Z170" s="16"/>
    </row>
    <row r="171" spans="1:34" ht="38.25">
      <c r="A171" s="20" t="s">
        <v>16</v>
      </c>
      <c r="B171" s="21" t="s">
        <v>575</v>
      </c>
      <c r="C171" s="21"/>
      <c r="D171" s="22" t="s">
        <v>588</v>
      </c>
      <c r="E171" s="21" t="s">
        <v>589</v>
      </c>
      <c r="F171" s="21" t="s">
        <v>590</v>
      </c>
      <c r="G171" s="21" t="s">
        <v>609</v>
      </c>
      <c r="H171" s="21" t="s">
        <v>592</v>
      </c>
      <c r="I171" s="21" t="s">
        <v>593</v>
      </c>
      <c r="J171" s="76" t="s">
        <v>594</v>
      </c>
      <c r="K171" s="62" t="s">
        <v>610</v>
      </c>
      <c r="L171" s="77" t="s">
        <v>611</v>
      </c>
      <c r="M171" s="21" t="s">
        <v>612</v>
      </c>
      <c r="N171" s="420" t="s">
        <v>3630</v>
      </c>
      <c r="O171" s="63" t="s">
        <v>3629</v>
      </c>
      <c r="P171" s="21" t="s">
        <v>597</v>
      </c>
      <c r="Q171" s="78" t="s">
        <v>598</v>
      </c>
      <c r="R171" s="82"/>
      <c r="S171" s="16"/>
      <c r="T171" s="16"/>
      <c r="U171" s="16"/>
      <c r="V171" s="16"/>
      <c r="W171" s="16"/>
      <c r="X171" s="16"/>
      <c r="Y171" s="16"/>
      <c r="Z171" s="16"/>
    </row>
    <row r="172" spans="1:34" ht="14.25">
      <c r="A172" s="382"/>
      <c r="B172" s="397"/>
      <c r="C172" s="401"/>
      <c r="D172" s="411"/>
      <c r="E172" s="402"/>
      <c r="F172" s="431"/>
      <c r="G172" s="409"/>
      <c r="H172" s="402"/>
      <c r="I172" s="399"/>
      <c r="J172" s="442"/>
      <c r="K172" s="442"/>
      <c r="L172" s="443"/>
      <c r="M172" s="441"/>
      <c r="N172" s="443"/>
      <c r="O172" s="430"/>
      <c r="P172" s="403"/>
      <c r="Q172" s="421"/>
      <c r="R172" s="439"/>
      <c r="S172" s="429"/>
      <c r="T172" s="16"/>
      <c r="U172" s="438"/>
      <c r="V172" s="438"/>
      <c r="W172" s="438"/>
      <c r="X172" s="438"/>
      <c r="Y172" s="438"/>
      <c r="Z172" s="438"/>
      <c r="AA172" s="393"/>
      <c r="AB172" s="393"/>
      <c r="AC172" s="393"/>
    </row>
    <row r="173" spans="1:34" ht="14.25">
      <c r="A173" s="382"/>
      <c r="B173" s="397"/>
      <c r="C173" s="401"/>
      <c r="D173" s="411"/>
      <c r="E173" s="402"/>
      <c r="F173" s="431"/>
      <c r="G173" s="409"/>
      <c r="H173" s="402"/>
      <c r="I173" s="399"/>
      <c r="J173" s="442"/>
      <c r="K173" s="442"/>
      <c r="L173" s="443"/>
      <c r="M173" s="441"/>
      <c r="N173" s="443"/>
      <c r="O173" s="430"/>
      <c r="P173" s="403"/>
      <c r="Q173" s="421"/>
      <c r="R173" s="439"/>
      <c r="S173" s="429"/>
      <c r="T173" s="16"/>
      <c r="U173" s="438"/>
      <c r="V173" s="438"/>
      <c r="W173" s="438"/>
      <c r="X173" s="438"/>
      <c r="Y173" s="438"/>
      <c r="Z173" s="438"/>
      <c r="AA173" s="393"/>
      <c r="AB173" s="393"/>
      <c r="AC173" s="393"/>
    </row>
    <row r="174" spans="1:34" s="393" customFormat="1" ht="14.25">
      <c r="A174" s="382"/>
      <c r="B174" s="397"/>
      <c r="C174" s="401"/>
      <c r="D174" s="411"/>
      <c r="E174" s="402"/>
      <c r="F174" s="431"/>
      <c r="G174" s="409"/>
      <c r="H174" s="402"/>
      <c r="I174" s="399"/>
      <c r="J174" s="442"/>
      <c r="K174" s="442"/>
      <c r="L174" s="443"/>
      <c r="M174" s="441"/>
      <c r="N174" s="443"/>
      <c r="O174" s="430"/>
      <c r="P174" s="403"/>
      <c r="Q174" s="421"/>
      <c r="R174" s="436"/>
      <c r="S174" s="438"/>
      <c r="T174" s="438"/>
      <c r="U174" s="438"/>
      <c r="V174" s="438"/>
      <c r="W174" s="438"/>
      <c r="X174" s="438"/>
      <c r="Y174" s="438"/>
      <c r="Z174" s="438"/>
    </row>
    <row r="175" spans="1:34" s="393" customFormat="1" ht="14.25">
      <c r="A175" s="382"/>
      <c r="B175" s="397"/>
      <c r="C175" s="401"/>
      <c r="D175" s="411"/>
      <c r="E175" s="402"/>
      <c r="F175" s="442"/>
      <c r="G175" s="415"/>
      <c r="H175" s="402"/>
      <c r="I175" s="399"/>
      <c r="J175" s="442"/>
      <c r="K175" s="442"/>
      <c r="L175" s="443"/>
      <c r="M175" s="441"/>
      <c r="N175" s="443"/>
      <c r="O175" s="430"/>
      <c r="P175" s="403"/>
      <c r="Q175" s="421"/>
      <c r="R175" s="436"/>
      <c r="S175" s="438"/>
      <c r="T175" s="438"/>
      <c r="U175" s="438"/>
      <c r="V175" s="438"/>
      <c r="W175" s="438"/>
      <c r="X175" s="438"/>
      <c r="Y175" s="438"/>
      <c r="Z175" s="438"/>
    </row>
    <row r="176" spans="1:34" s="393" customFormat="1" ht="14.25">
      <c r="A176" s="382"/>
      <c r="B176" s="397"/>
      <c r="C176" s="401"/>
      <c r="D176" s="411"/>
      <c r="E176" s="402"/>
      <c r="F176" s="442"/>
      <c r="G176" s="415"/>
      <c r="H176" s="402"/>
      <c r="I176" s="399"/>
      <c r="J176" s="442"/>
      <c r="K176" s="442"/>
      <c r="L176" s="443"/>
      <c r="M176" s="441"/>
      <c r="N176" s="443"/>
      <c r="O176" s="430"/>
      <c r="P176" s="403"/>
      <c r="Q176" s="421"/>
      <c r="R176" s="436"/>
      <c r="S176" s="438"/>
      <c r="T176" s="438"/>
      <c r="U176" s="438"/>
      <c r="V176" s="438"/>
      <c r="W176" s="438"/>
      <c r="X176" s="438"/>
      <c r="Y176" s="438"/>
      <c r="Z176" s="438"/>
    </row>
    <row r="177" spans="1:26" s="393" customFormat="1" ht="14.25">
      <c r="A177" s="382"/>
      <c r="B177" s="397"/>
      <c r="C177" s="401"/>
      <c r="D177" s="411"/>
      <c r="E177" s="402"/>
      <c r="F177" s="431"/>
      <c r="G177" s="409"/>
      <c r="H177" s="402"/>
      <c r="I177" s="399"/>
      <c r="J177" s="442"/>
      <c r="K177" s="433"/>
      <c r="L177" s="443"/>
      <c r="M177" s="441"/>
      <c r="N177" s="443"/>
      <c r="O177" s="430"/>
      <c r="P177" s="435"/>
      <c r="Q177" s="421"/>
      <c r="R177" s="436"/>
      <c r="S177" s="438"/>
      <c r="T177" s="438"/>
      <c r="U177" s="438"/>
      <c r="V177" s="438"/>
      <c r="W177" s="438"/>
      <c r="X177" s="438"/>
      <c r="Y177" s="438"/>
      <c r="Z177" s="438"/>
    </row>
    <row r="178" spans="1:26" s="393" customFormat="1" ht="14.25">
      <c r="A178" s="382"/>
      <c r="B178" s="397"/>
      <c r="C178" s="401"/>
      <c r="D178" s="411"/>
      <c r="E178" s="402"/>
      <c r="F178" s="431"/>
      <c r="G178" s="409"/>
      <c r="H178" s="402"/>
      <c r="I178" s="399"/>
      <c r="J178" s="433"/>
      <c r="K178" s="433"/>
      <c r="L178" s="433"/>
      <c r="M178" s="433"/>
      <c r="N178" s="434"/>
      <c r="O178" s="445"/>
      <c r="P178" s="435"/>
      <c r="Q178" s="421"/>
      <c r="R178" s="436"/>
      <c r="S178" s="438"/>
      <c r="T178" s="438"/>
      <c r="U178" s="438"/>
      <c r="V178" s="438"/>
      <c r="W178" s="438"/>
      <c r="X178" s="438"/>
      <c r="Y178" s="438"/>
      <c r="Z178" s="438"/>
    </row>
    <row r="179" spans="1:26" s="393" customFormat="1" ht="14.25">
      <c r="A179" s="382"/>
      <c r="B179" s="397"/>
      <c r="C179" s="401"/>
      <c r="D179" s="411"/>
      <c r="E179" s="402"/>
      <c r="F179" s="442"/>
      <c r="G179" s="415"/>
      <c r="H179" s="402"/>
      <c r="I179" s="399"/>
      <c r="J179" s="442"/>
      <c r="K179" s="442"/>
      <c r="L179" s="443"/>
      <c r="M179" s="441"/>
      <c r="N179" s="443"/>
      <c r="O179" s="430"/>
      <c r="P179" s="403"/>
      <c r="Q179" s="421"/>
      <c r="R179" s="439"/>
      <c r="S179" s="429"/>
      <c r="T179" s="438"/>
      <c r="U179" s="438"/>
      <c r="V179" s="438"/>
      <c r="W179" s="438"/>
      <c r="X179" s="438"/>
      <c r="Y179" s="438"/>
      <c r="Z179" s="438"/>
    </row>
    <row r="180" spans="1:26" s="393" customFormat="1" ht="14.25">
      <c r="A180" s="382"/>
      <c r="B180" s="397"/>
      <c r="C180" s="401"/>
      <c r="D180" s="411"/>
      <c r="E180" s="402"/>
      <c r="F180" s="431"/>
      <c r="G180" s="409"/>
      <c r="H180" s="402"/>
      <c r="I180" s="399"/>
      <c r="J180" s="376"/>
      <c r="K180" s="376"/>
      <c r="L180" s="376"/>
      <c r="M180" s="376"/>
      <c r="N180" s="432"/>
      <c r="O180" s="430"/>
      <c r="P180" s="404"/>
      <c r="Q180" s="421"/>
      <c r="R180" s="439"/>
      <c r="S180" s="429"/>
      <c r="T180" s="438"/>
      <c r="U180" s="438"/>
      <c r="V180" s="438"/>
      <c r="W180" s="438"/>
      <c r="X180" s="438"/>
      <c r="Y180" s="438"/>
      <c r="Z180" s="438"/>
    </row>
    <row r="181" spans="1:26">
      <c r="A181" s="29"/>
      <c r="B181" s="23"/>
      <c r="C181" s="23"/>
      <c r="D181" s="23"/>
      <c r="E181" s="32"/>
      <c r="F181" s="30"/>
      <c r="G181" s="12"/>
      <c r="H181" s="12"/>
      <c r="I181" s="12"/>
      <c r="J181" s="53"/>
      <c r="K181" s="12"/>
      <c r="L181" s="12"/>
      <c r="M181" s="12"/>
      <c r="N181" s="11"/>
      <c r="O181" s="53"/>
      <c r="P181" s="7"/>
      <c r="Q181" s="11"/>
      <c r="R181" s="141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9"/>
      <c r="B182" s="23"/>
      <c r="C182" s="23"/>
      <c r="D182" s="23"/>
      <c r="E182" s="32"/>
      <c r="F182" s="30"/>
      <c r="G182" s="41"/>
      <c r="H182" s="42"/>
      <c r="I182" s="82"/>
      <c r="J182" s="17"/>
      <c r="K182" s="83"/>
      <c r="L182" s="84"/>
      <c r="M182" s="85"/>
      <c r="N182" s="86"/>
      <c r="O182" s="87"/>
      <c r="P182" s="11"/>
      <c r="Q182" s="16"/>
      <c r="R182" s="141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37"/>
      <c r="B183" s="45"/>
      <c r="C183" s="102"/>
      <c r="D183" s="6"/>
      <c r="E183" s="38"/>
      <c r="F183" s="82"/>
      <c r="G183" s="41"/>
      <c r="H183" s="42"/>
      <c r="I183" s="82"/>
      <c r="J183" s="17"/>
      <c r="K183" s="83"/>
      <c r="L183" s="84"/>
      <c r="M183" s="85"/>
      <c r="N183" s="86"/>
      <c r="O183" s="87"/>
      <c r="P183" s="11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 ht="15">
      <c r="A184" s="5"/>
      <c r="B184" s="103" t="s">
        <v>619</v>
      </c>
      <c r="C184" s="103"/>
      <c r="D184" s="103"/>
      <c r="E184" s="103"/>
      <c r="F184" s="17"/>
      <c r="G184" s="17"/>
      <c r="H184" s="104"/>
      <c r="I184" s="17"/>
      <c r="J184" s="74"/>
      <c r="K184" s="75"/>
      <c r="L184" s="17"/>
      <c r="M184" s="17"/>
      <c r="N184" s="16"/>
      <c r="O184" s="98"/>
      <c r="P184" s="11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 ht="38.25">
      <c r="A185" s="20" t="s">
        <v>16</v>
      </c>
      <c r="B185" s="21" t="s">
        <v>575</v>
      </c>
      <c r="C185" s="21"/>
      <c r="D185" s="22" t="s">
        <v>588</v>
      </c>
      <c r="E185" s="21" t="s">
        <v>589</v>
      </c>
      <c r="F185" s="21" t="s">
        <v>590</v>
      </c>
      <c r="G185" s="21" t="s">
        <v>620</v>
      </c>
      <c r="H185" s="21" t="s">
        <v>621</v>
      </c>
      <c r="I185" s="21" t="s">
        <v>593</v>
      </c>
      <c r="J185" s="61" t="s">
        <v>594</v>
      </c>
      <c r="K185" s="21" t="s">
        <v>595</v>
      </c>
      <c r="L185" s="21" t="s">
        <v>596</v>
      </c>
      <c r="M185" s="21" t="s">
        <v>597</v>
      </c>
      <c r="N185" s="22" t="s">
        <v>598</v>
      </c>
      <c r="O185" s="98"/>
      <c r="P185" s="11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1</v>
      </c>
      <c r="B186" s="105">
        <v>41579</v>
      </c>
      <c r="C186" s="105"/>
      <c r="D186" s="106" t="s">
        <v>622</v>
      </c>
      <c r="E186" s="107" t="s">
        <v>623</v>
      </c>
      <c r="F186" s="108">
        <v>82</v>
      </c>
      <c r="G186" s="107" t="s">
        <v>624</v>
      </c>
      <c r="H186" s="107">
        <v>100</v>
      </c>
      <c r="I186" s="125">
        <v>100</v>
      </c>
      <c r="J186" s="126" t="s">
        <v>625</v>
      </c>
      <c r="K186" s="127">
        <f t="shared" ref="K186:K217" si="174">H186-F186</f>
        <v>18</v>
      </c>
      <c r="L186" s="128">
        <f t="shared" ref="L186:L217" si="175">K186/F186</f>
        <v>0.21951219512195122</v>
      </c>
      <c r="M186" s="129" t="s">
        <v>599</v>
      </c>
      <c r="N186" s="130">
        <v>42657</v>
      </c>
      <c r="O186" s="53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2</v>
      </c>
      <c r="B187" s="105">
        <v>41794</v>
      </c>
      <c r="C187" s="105"/>
      <c r="D187" s="106" t="s">
        <v>626</v>
      </c>
      <c r="E187" s="107" t="s">
        <v>600</v>
      </c>
      <c r="F187" s="108">
        <v>257</v>
      </c>
      <c r="G187" s="107" t="s">
        <v>624</v>
      </c>
      <c r="H187" s="107">
        <v>300</v>
      </c>
      <c r="I187" s="125">
        <v>300</v>
      </c>
      <c r="J187" s="126" t="s">
        <v>625</v>
      </c>
      <c r="K187" s="127">
        <f t="shared" si="174"/>
        <v>43</v>
      </c>
      <c r="L187" s="128">
        <f t="shared" si="175"/>
        <v>0.16731517509727625</v>
      </c>
      <c r="M187" s="129" t="s">
        <v>599</v>
      </c>
      <c r="N187" s="130">
        <v>41822</v>
      </c>
      <c r="O187" s="53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3</v>
      </c>
      <c r="B188" s="105">
        <v>41828</v>
      </c>
      <c r="C188" s="105"/>
      <c r="D188" s="106" t="s">
        <v>627</v>
      </c>
      <c r="E188" s="107" t="s">
        <v>600</v>
      </c>
      <c r="F188" s="108">
        <v>393</v>
      </c>
      <c r="G188" s="107" t="s">
        <v>624</v>
      </c>
      <c r="H188" s="107">
        <v>468</v>
      </c>
      <c r="I188" s="125">
        <v>468</v>
      </c>
      <c r="J188" s="126" t="s">
        <v>625</v>
      </c>
      <c r="K188" s="127">
        <f t="shared" si="174"/>
        <v>75</v>
      </c>
      <c r="L188" s="128">
        <f t="shared" si="175"/>
        <v>0.19083969465648856</v>
      </c>
      <c r="M188" s="129" t="s">
        <v>599</v>
      </c>
      <c r="N188" s="130">
        <v>41863</v>
      </c>
      <c r="O188" s="53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4</v>
      </c>
      <c r="B189" s="105">
        <v>41857</v>
      </c>
      <c r="C189" s="105"/>
      <c r="D189" s="106" t="s">
        <v>628</v>
      </c>
      <c r="E189" s="107" t="s">
        <v>600</v>
      </c>
      <c r="F189" s="108">
        <v>205</v>
      </c>
      <c r="G189" s="107" t="s">
        <v>624</v>
      </c>
      <c r="H189" s="107">
        <v>275</v>
      </c>
      <c r="I189" s="125">
        <v>250</v>
      </c>
      <c r="J189" s="126" t="s">
        <v>625</v>
      </c>
      <c r="K189" s="127">
        <f t="shared" si="174"/>
        <v>70</v>
      </c>
      <c r="L189" s="128">
        <f t="shared" si="175"/>
        <v>0.34146341463414637</v>
      </c>
      <c r="M189" s="129" t="s">
        <v>599</v>
      </c>
      <c r="N189" s="130">
        <v>41962</v>
      </c>
      <c r="O189" s="53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5</v>
      </c>
      <c r="B190" s="105">
        <v>41886</v>
      </c>
      <c r="C190" s="105"/>
      <c r="D190" s="106" t="s">
        <v>629</v>
      </c>
      <c r="E190" s="107" t="s">
        <v>600</v>
      </c>
      <c r="F190" s="108">
        <v>162</v>
      </c>
      <c r="G190" s="107" t="s">
        <v>624</v>
      </c>
      <c r="H190" s="107">
        <v>190</v>
      </c>
      <c r="I190" s="125">
        <v>190</v>
      </c>
      <c r="J190" s="126" t="s">
        <v>625</v>
      </c>
      <c r="K190" s="127">
        <f t="shared" si="174"/>
        <v>28</v>
      </c>
      <c r="L190" s="128">
        <f t="shared" si="175"/>
        <v>0.1728395061728395</v>
      </c>
      <c r="M190" s="129" t="s">
        <v>599</v>
      </c>
      <c r="N190" s="130">
        <v>42006</v>
      </c>
      <c r="O190" s="53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6</v>
      </c>
      <c r="B191" s="105">
        <v>41886</v>
      </c>
      <c r="C191" s="105"/>
      <c r="D191" s="106" t="s">
        <v>630</v>
      </c>
      <c r="E191" s="107" t="s">
        <v>600</v>
      </c>
      <c r="F191" s="108">
        <v>75</v>
      </c>
      <c r="G191" s="107" t="s">
        <v>624</v>
      </c>
      <c r="H191" s="107">
        <v>91.5</v>
      </c>
      <c r="I191" s="125" t="s">
        <v>631</v>
      </c>
      <c r="J191" s="126" t="s">
        <v>632</v>
      </c>
      <c r="K191" s="127">
        <f t="shared" si="174"/>
        <v>16.5</v>
      </c>
      <c r="L191" s="128">
        <f t="shared" si="175"/>
        <v>0.22</v>
      </c>
      <c r="M191" s="129" t="s">
        <v>599</v>
      </c>
      <c r="N191" s="130">
        <v>41954</v>
      </c>
      <c r="O191" s="53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7</v>
      </c>
      <c r="B192" s="105">
        <v>41913</v>
      </c>
      <c r="C192" s="105"/>
      <c r="D192" s="106" t="s">
        <v>633</v>
      </c>
      <c r="E192" s="107" t="s">
        <v>600</v>
      </c>
      <c r="F192" s="108">
        <v>850</v>
      </c>
      <c r="G192" s="107" t="s">
        <v>624</v>
      </c>
      <c r="H192" s="107">
        <v>982.5</v>
      </c>
      <c r="I192" s="125">
        <v>1050</v>
      </c>
      <c r="J192" s="126" t="s">
        <v>634</v>
      </c>
      <c r="K192" s="127">
        <f t="shared" si="174"/>
        <v>132.5</v>
      </c>
      <c r="L192" s="128">
        <f t="shared" si="175"/>
        <v>0.15588235294117647</v>
      </c>
      <c r="M192" s="129" t="s">
        <v>599</v>
      </c>
      <c r="N192" s="130">
        <v>42039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8</v>
      </c>
      <c r="B193" s="105">
        <v>41913</v>
      </c>
      <c r="C193" s="105"/>
      <c r="D193" s="106" t="s">
        <v>635</v>
      </c>
      <c r="E193" s="107" t="s">
        <v>600</v>
      </c>
      <c r="F193" s="108">
        <v>475</v>
      </c>
      <c r="G193" s="107" t="s">
        <v>624</v>
      </c>
      <c r="H193" s="107">
        <v>515</v>
      </c>
      <c r="I193" s="125">
        <v>600</v>
      </c>
      <c r="J193" s="126" t="s">
        <v>636</v>
      </c>
      <c r="K193" s="127">
        <f t="shared" si="174"/>
        <v>40</v>
      </c>
      <c r="L193" s="128">
        <f t="shared" si="175"/>
        <v>8.4210526315789472E-2</v>
      </c>
      <c r="M193" s="129" t="s">
        <v>599</v>
      </c>
      <c r="N193" s="130">
        <v>41939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9</v>
      </c>
      <c r="B194" s="105">
        <v>41913</v>
      </c>
      <c r="C194" s="105"/>
      <c r="D194" s="106" t="s">
        <v>637</v>
      </c>
      <c r="E194" s="107" t="s">
        <v>600</v>
      </c>
      <c r="F194" s="108">
        <v>86</v>
      </c>
      <c r="G194" s="107" t="s">
        <v>624</v>
      </c>
      <c r="H194" s="107">
        <v>99</v>
      </c>
      <c r="I194" s="125">
        <v>140</v>
      </c>
      <c r="J194" s="126" t="s">
        <v>638</v>
      </c>
      <c r="K194" s="127">
        <f t="shared" si="174"/>
        <v>13</v>
      </c>
      <c r="L194" s="128">
        <f t="shared" si="175"/>
        <v>0.15116279069767441</v>
      </c>
      <c r="M194" s="129" t="s">
        <v>599</v>
      </c>
      <c r="N194" s="130">
        <v>41939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10</v>
      </c>
      <c r="B195" s="105">
        <v>41926</v>
      </c>
      <c r="C195" s="105"/>
      <c r="D195" s="106" t="s">
        <v>639</v>
      </c>
      <c r="E195" s="107" t="s">
        <v>600</v>
      </c>
      <c r="F195" s="108">
        <v>496.6</v>
      </c>
      <c r="G195" s="107" t="s">
        <v>624</v>
      </c>
      <c r="H195" s="107">
        <v>621</v>
      </c>
      <c r="I195" s="125">
        <v>580</v>
      </c>
      <c r="J195" s="126" t="s">
        <v>625</v>
      </c>
      <c r="K195" s="127">
        <f t="shared" si="174"/>
        <v>124.39999999999998</v>
      </c>
      <c r="L195" s="128">
        <f t="shared" si="175"/>
        <v>0.25050342327829234</v>
      </c>
      <c r="M195" s="129" t="s">
        <v>599</v>
      </c>
      <c r="N195" s="130">
        <v>42605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11</v>
      </c>
      <c r="B196" s="105">
        <v>41926</v>
      </c>
      <c r="C196" s="105"/>
      <c r="D196" s="106" t="s">
        <v>640</v>
      </c>
      <c r="E196" s="107" t="s">
        <v>600</v>
      </c>
      <c r="F196" s="108">
        <v>2481.9</v>
      </c>
      <c r="G196" s="107" t="s">
        <v>624</v>
      </c>
      <c r="H196" s="107">
        <v>2840</v>
      </c>
      <c r="I196" s="125">
        <v>2870</v>
      </c>
      <c r="J196" s="126" t="s">
        <v>641</v>
      </c>
      <c r="K196" s="127">
        <f t="shared" si="174"/>
        <v>358.09999999999991</v>
      </c>
      <c r="L196" s="128">
        <f t="shared" si="175"/>
        <v>0.14428462065353154</v>
      </c>
      <c r="M196" s="129" t="s">
        <v>599</v>
      </c>
      <c r="N196" s="130">
        <v>42017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12</v>
      </c>
      <c r="B197" s="105">
        <v>41928</v>
      </c>
      <c r="C197" s="105"/>
      <c r="D197" s="106" t="s">
        <v>642</v>
      </c>
      <c r="E197" s="107" t="s">
        <v>600</v>
      </c>
      <c r="F197" s="108">
        <v>84.5</v>
      </c>
      <c r="G197" s="107" t="s">
        <v>624</v>
      </c>
      <c r="H197" s="107">
        <v>93</v>
      </c>
      <c r="I197" s="125">
        <v>110</v>
      </c>
      <c r="J197" s="126" t="s">
        <v>643</v>
      </c>
      <c r="K197" s="127">
        <f t="shared" si="174"/>
        <v>8.5</v>
      </c>
      <c r="L197" s="128">
        <f t="shared" si="175"/>
        <v>0.10059171597633136</v>
      </c>
      <c r="M197" s="129" t="s">
        <v>599</v>
      </c>
      <c r="N197" s="130">
        <v>41939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13</v>
      </c>
      <c r="B198" s="105">
        <v>41928</v>
      </c>
      <c r="C198" s="105"/>
      <c r="D198" s="106" t="s">
        <v>644</v>
      </c>
      <c r="E198" s="107" t="s">
        <v>600</v>
      </c>
      <c r="F198" s="108">
        <v>401</v>
      </c>
      <c r="G198" s="107" t="s">
        <v>624</v>
      </c>
      <c r="H198" s="107">
        <v>428</v>
      </c>
      <c r="I198" s="125">
        <v>450</v>
      </c>
      <c r="J198" s="126" t="s">
        <v>645</v>
      </c>
      <c r="K198" s="127">
        <f t="shared" si="174"/>
        <v>27</v>
      </c>
      <c r="L198" s="128">
        <f t="shared" si="175"/>
        <v>6.7331670822942641E-2</v>
      </c>
      <c r="M198" s="129" t="s">
        <v>599</v>
      </c>
      <c r="N198" s="130">
        <v>42020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14</v>
      </c>
      <c r="B199" s="105">
        <v>41928</v>
      </c>
      <c r="C199" s="105"/>
      <c r="D199" s="106" t="s">
        <v>646</v>
      </c>
      <c r="E199" s="107" t="s">
        <v>600</v>
      </c>
      <c r="F199" s="108">
        <v>101</v>
      </c>
      <c r="G199" s="107" t="s">
        <v>624</v>
      </c>
      <c r="H199" s="107">
        <v>112</v>
      </c>
      <c r="I199" s="125">
        <v>120</v>
      </c>
      <c r="J199" s="126" t="s">
        <v>647</v>
      </c>
      <c r="K199" s="127">
        <f t="shared" si="174"/>
        <v>11</v>
      </c>
      <c r="L199" s="128">
        <f t="shared" si="175"/>
        <v>0.10891089108910891</v>
      </c>
      <c r="M199" s="129" t="s">
        <v>599</v>
      </c>
      <c r="N199" s="130">
        <v>41939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15</v>
      </c>
      <c r="B200" s="105">
        <v>41954</v>
      </c>
      <c r="C200" s="105"/>
      <c r="D200" s="106" t="s">
        <v>648</v>
      </c>
      <c r="E200" s="107" t="s">
        <v>600</v>
      </c>
      <c r="F200" s="108">
        <v>59</v>
      </c>
      <c r="G200" s="107" t="s">
        <v>624</v>
      </c>
      <c r="H200" s="107">
        <v>76</v>
      </c>
      <c r="I200" s="125">
        <v>76</v>
      </c>
      <c r="J200" s="126" t="s">
        <v>625</v>
      </c>
      <c r="K200" s="127">
        <f t="shared" si="174"/>
        <v>17</v>
      </c>
      <c r="L200" s="128">
        <f t="shared" si="175"/>
        <v>0.28813559322033899</v>
      </c>
      <c r="M200" s="129" t="s">
        <v>599</v>
      </c>
      <c r="N200" s="130">
        <v>43032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16</v>
      </c>
      <c r="B201" s="105">
        <v>41954</v>
      </c>
      <c r="C201" s="105"/>
      <c r="D201" s="106" t="s">
        <v>637</v>
      </c>
      <c r="E201" s="107" t="s">
        <v>600</v>
      </c>
      <c r="F201" s="108">
        <v>99</v>
      </c>
      <c r="G201" s="107" t="s">
        <v>624</v>
      </c>
      <c r="H201" s="107">
        <v>120</v>
      </c>
      <c r="I201" s="125">
        <v>120</v>
      </c>
      <c r="J201" s="126" t="s">
        <v>649</v>
      </c>
      <c r="K201" s="127">
        <f t="shared" si="174"/>
        <v>21</v>
      </c>
      <c r="L201" s="128">
        <f t="shared" si="175"/>
        <v>0.21212121212121213</v>
      </c>
      <c r="M201" s="129" t="s">
        <v>599</v>
      </c>
      <c r="N201" s="130">
        <v>41960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17</v>
      </c>
      <c r="B202" s="105">
        <v>41956</v>
      </c>
      <c r="C202" s="105"/>
      <c r="D202" s="106" t="s">
        <v>650</v>
      </c>
      <c r="E202" s="107" t="s">
        <v>600</v>
      </c>
      <c r="F202" s="108">
        <v>22</v>
      </c>
      <c r="G202" s="107" t="s">
        <v>624</v>
      </c>
      <c r="H202" s="107">
        <v>33.549999999999997</v>
      </c>
      <c r="I202" s="125">
        <v>32</v>
      </c>
      <c r="J202" s="126" t="s">
        <v>651</v>
      </c>
      <c r="K202" s="127">
        <f t="shared" si="174"/>
        <v>11.549999999999997</v>
      </c>
      <c r="L202" s="128">
        <f t="shared" si="175"/>
        <v>0.52499999999999991</v>
      </c>
      <c r="M202" s="129" t="s">
        <v>599</v>
      </c>
      <c r="N202" s="130">
        <v>42188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18</v>
      </c>
      <c r="B203" s="105">
        <v>41976</v>
      </c>
      <c r="C203" s="105"/>
      <c r="D203" s="106" t="s">
        <v>652</v>
      </c>
      <c r="E203" s="107" t="s">
        <v>600</v>
      </c>
      <c r="F203" s="108">
        <v>440</v>
      </c>
      <c r="G203" s="107" t="s">
        <v>624</v>
      </c>
      <c r="H203" s="107">
        <v>520</v>
      </c>
      <c r="I203" s="125">
        <v>520</v>
      </c>
      <c r="J203" s="126" t="s">
        <v>653</v>
      </c>
      <c r="K203" s="127">
        <f t="shared" si="174"/>
        <v>80</v>
      </c>
      <c r="L203" s="128">
        <f t="shared" si="175"/>
        <v>0.18181818181818182</v>
      </c>
      <c r="M203" s="129" t="s">
        <v>599</v>
      </c>
      <c r="N203" s="130">
        <v>42208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19</v>
      </c>
      <c r="B204" s="105">
        <v>41976</v>
      </c>
      <c r="C204" s="105"/>
      <c r="D204" s="106" t="s">
        <v>654</v>
      </c>
      <c r="E204" s="107" t="s">
        <v>600</v>
      </c>
      <c r="F204" s="108">
        <v>360</v>
      </c>
      <c r="G204" s="107" t="s">
        <v>624</v>
      </c>
      <c r="H204" s="107">
        <v>427</v>
      </c>
      <c r="I204" s="125">
        <v>425</v>
      </c>
      <c r="J204" s="126" t="s">
        <v>655</v>
      </c>
      <c r="K204" s="127">
        <f t="shared" si="174"/>
        <v>67</v>
      </c>
      <c r="L204" s="128">
        <f t="shared" si="175"/>
        <v>0.18611111111111112</v>
      </c>
      <c r="M204" s="129" t="s">
        <v>599</v>
      </c>
      <c r="N204" s="130">
        <v>42058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20</v>
      </c>
      <c r="B205" s="105">
        <v>42012</v>
      </c>
      <c r="C205" s="105"/>
      <c r="D205" s="106" t="s">
        <v>656</v>
      </c>
      <c r="E205" s="107" t="s">
        <v>600</v>
      </c>
      <c r="F205" s="108">
        <v>360</v>
      </c>
      <c r="G205" s="107" t="s">
        <v>624</v>
      </c>
      <c r="H205" s="107">
        <v>455</v>
      </c>
      <c r="I205" s="125">
        <v>420</v>
      </c>
      <c r="J205" s="126" t="s">
        <v>657</v>
      </c>
      <c r="K205" s="127">
        <f t="shared" si="174"/>
        <v>95</v>
      </c>
      <c r="L205" s="128">
        <f t="shared" si="175"/>
        <v>0.2638888888888889</v>
      </c>
      <c r="M205" s="129" t="s">
        <v>599</v>
      </c>
      <c r="N205" s="130">
        <v>42024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21</v>
      </c>
      <c r="B206" s="105">
        <v>42012</v>
      </c>
      <c r="C206" s="105"/>
      <c r="D206" s="106" t="s">
        <v>658</v>
      </c>
      <c r="E206" s="107" t="s">
        <v>600</v>
      </c>
      <c r="F206" s="108">
        <v>130</v>
      </c>
      <c r="G206" s="107"/>
      <c r="H206" s="107">
        <v>175.5</v>
      </c>
      <c r="I206" s="125">
        <v>165</v>
      </c>
      <c r="J206" s="126" t="s">
        <v>659</v>
      </c>
      <c r="K206" s="127">
        <f t="shared" si="174"/>
        <v>45.5</v>
      </c>
      <c r="L206" s="128">
        <f t="shared" si="175"/>
        <v>0.35</v>
      </c>
      <c r="M206" s="129" t="s">
        <v>599</v>
      </c>
      <c r="N206" s="130">
        <v>43088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22</v>
      </c>
      <c r="B207" s="105">
        <v>42040</v>
      </c>
      <c r="C207" s="105"/>
      <c r="D207" s="106" t="s">
        <v>390</v>
      </c>
      <c r="E207" s="107" t="s">
        <v>623</v>
      </c>
      <c r="F207" s="108">
        <v>98</v>
      </c>
      <c r="G207" s="107"/>
      <c r="H207" s="107">
        <v>120</v>
      </c>
      <c r="I207" s="125">
        <v>120</v>
      </c>
      <c r="J207" s="126" t="s">
        <v>625</v>
      </c>
      <c r="K207" s="127">
        <f t="shared" si="174"/>
        <v>22</v>
      </c>
      <c r="L207" s="128">
        <f t="shared" si="175"/>
        <v>0.22448979591836735</v>
      </c>
      <c r="M207" s="129" t="s">
        <v>599</v>
      </c>
      <c r="N207" s="130">
        <v>42753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23</v>
      </c>
      <c r="B208" s="105">
        <v>42040</v>
      </c>
      <c r="C208" s="105"/>
      <c r="D208" s="106" t="s">
        <v>660</v>
      </c>
      <c r="E208" s="107" t="s">
        <v>623</v>
      </c>
      <c r="F208" s="108">
        <v>196</v>
      </c>
      <c r="G208" s="107"/>
      <c r="H208" s="107">
        <v>262</v>
      </c>
      <c r="I208" s="125">
        <v>255</v>
      </c>
      <c r="J208" s="126" t="s">
        <v>625</v>
      </c>
      <c r="K208" s="127">
        <f t="shared" si="174"/>
        <v>66</v>
      </c>
      <c r="L208" s="128">
        <f t="shared" si="175"/>
        <v>0.33673469387755101</v>
      </c>
      <c r="M208" s="129" t="s">
        <v>599</v>
      </c>
      <c r="N208" s="130">
        <v>42599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24</v>
      </c>
      <c r="B209" s="109">
        <v>42067</v>
      </c>
      <c r="C209" s="109"/>
      <c r="D209" s="110" t="s">
        <v>389</v>
      </c>
      <c r="E209" s="111" t="s">
        <v>623</v>
      </c>
      <c r="F209" s="112">
        <v>235</v>
      </c>
      <c r="G209" s="112"/>
      <c r="H209" s="113">
        <v>77</v>
      </c>
      <c r="I209" s="131" t="s">
        <v>661</v>
      </c>
      <c r="J209" s="132" t="s">
        <v>662</v>
      </c>
      <c r="K209" s="133">
        <f t="shared" si="174"/>
        <v>-158</v>
      </c>
      <c r="L209" s="134">
        <f t="shared" si="175"/>
        <v>-0.67234042553191486</v>
      </c>
      <c r="M209" s="135" t="s">
        <v>663</v>
      </c>
      <c r="N209" s="136">
        <v>43522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25</v>
      </c>
      <c r="B210" s="105">
        <v>42067</v>
      </c>
      <c r="C210" s="105"/>
      <c r="D210" s="106" t="s">
        <v>481</v>
      </c>
      <c r="E210" s="107" t="s">
        <v>623</v>
      </c>
      <c r="F210" s="108">
        <v>185</v>
      </c>
      <c r="G210" s="107"/>
      <c r="H210" s="107">
        <v>224</v>
      </c>
      <c r="I210" s="125" t="s">
        <v>664</v>
      </c>
      <c r="J210" s="126" t="s">
        <v>625</v>
      </c>
      <c r="K210" s="127">
        <f t="shared" si="174"/>
        <v>39</v>
      </c>
      <c r="L210" s="128">
        <f t="shared" si="175"/>
        <v>0.21081081081081082</v>
      </c>
      <c r="M210" s="129" t="s">
        <v>599</v>
      </c>
      <c r="N210" s="130">
        <v>42647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63">
        <v>26</v>
      </c>
      <c r="B211" s="114">
        <v>42090</v>
      </c>
      <c r="C211" s="114"/>
      <c r="D211" s="115" t="s">
        <v>665</v>
      </c>
      <c r="E211" s="116" t="s">
        <v>623</v>
      </c>
      <c r="F211" s="117">
        <v>49.5</v>
      </c>
      <c r="G211" s="118"/>
      <c r="H211" s="118">
        <v>15.85</v>
      </c>
      <c r="I211" s="118">
        <v>67</v>
      </c>
      <c r="J211" s="137" t="s">
        <v>666</v>
      </c>
      <c r="K211" s="118">
        <f t="shared" si="174"/>
        <v>-33.65</v>
      </c>
      <c r="L211" s="138">
        <f t="shared" si="175"/>
        <v>-0.67979797979797973</v>
      </c>
      <c r="M211" s="135" t="s">
        <v>663</v>
      </c>
      <c r="N211" s="139">
        <v>43627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27</v>
      </c>
      <c r="B212" s="105">
        <v>42093</v>
      </c>
      <c r="C212" s="105"/>
      <c r="D212" s="106" t="s">
        <v>667</v>
      </c>
      <c r="E212" s="107" t="s">
        <v>623</v>
      </c>
      <c r="F212" s="108">
        <v>183.5</v>
      </c>
      <c r="G212" s="107"/>
      <c r="H212" s="107">
        <v>219</v>
      </c>
      <c r="I212" s="125">
        <v>218</v>
      </c>
      <c r="J212" s="126" t="s">
        <v>668</v>
      </c>
      <c r="K212" s="127">
        <f t="shared" si="174"/>
        <v>35.5</v>
      </c>
      <c r="L212" s="128">
        <f t="shared" si="175"/>
        <v>0.19346049046321526</v>
      </c>
      <c r="M212" s="129" t="s">
        <v>599</v>
      </c>
      <c r="N212" s="130">
        <v>42103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28</v>
      </c>
      <c r="B213" s="105">
        <v>42114</v>
      </c>
      <c r="C213" s="105"/>
      <c r="D213" s="106" t="s">
        <v>669</v>
      </c>
      <c r="E213" s="107" t="s">
        <v>623</v>
      </c>
      <c r="F213" s="108">
        <f>(227+237)/2</f>
        <v>232</v>
      </c>
      <c r="G213" s="107"/>
      <c r="H213" s="107">
        <v>298</v>
      </c>
      <c r="I213" s="125">
        <v>298</v>
      </c>
      <c r="J213" s="126" t="s">
        <v>625</v>
      </c>
      <c r="K213" s="127">
        <f t="shared" si="174"/>
        <v>66</v>
      </c>
      <c r="L213" s="128">
        <f t="shared" si="175"/>
        <v>0.28448275862068967</v>
      </c>
      <c r="M213" s="129" t="s">
        <v>599</v>
      </c>
      <c r="N213" s="130">
        <v>42823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29</v>
      </c>
      <c r="B214" s="105">
        <v>42128</v>
      </c>
      <c r="C214" s="105"/>
      <c r="D214" s="106" t="s">
        <v>670</v>
      </c>
      <c r="E214" s="107" t="s">
        <v>600</v>
      </c>
      <c r="F214" s="108">
        <v>385</v>
      </c>
      <c r="G214" s="107"/>
      <c r="H214" s="107">
        <f>212.5+331</f>
        <v>543.5</v>
      </c>
      <c r="I214" s="125">
        <v>510</v>
      </c>
      <c r="J214" s="126" t="s">
        <v>671</v>
      </c>
      <c r="K214" s="127">
        <f t="shared" si="174"/>
        <v>158.5</v>
      </c>
      <c r="L214" s="128">
        <f t="shared" si="175"/>
        <v>0.41168831168831171</v>
      </c>
      <c r="M214" s="129" t="s">
        <v>599</v>
      </c>
      <c r="N214" s="130">
        <v>42235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30</v>
      </c>
      <c r="B215" s="105">
        <v>42128</v>
      </c>
      <c r="C215" s="105"/>
      <c r="D215" s="106" t="s">
        <v>672</v>
      </c>
      <c r="E215" s="107" t="s">
        <v>600</v>
      </c>
      <c r="F215" s="108">
        <v>115.5</v>
      </c>
      <c r="G215" s="107"/>
      <c r="H215" s="107">
        <v>146</v>
      </c>
      <c r="I215" s="125">
        <v>142</v>
      </c>
      <c r="J215" s="126" t="s">
        <v>673</v>
      </c>
      <c r="K215" s="127">
        <f t="shared" si="174"/>
        <v>30.5</v>
      </c>
      <c r="L215" s="128">
        <f t="shared" si="175"/>
        <v>0.26406926406926406</v>
      </c>
      <c r="M215" s="129" t="s">
        <v>599</v>
      </c>
      <c r="N215" s="130">
        <v>42202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31</v>
      </c>
      <c r="B216" s="105">
        <v>42151</v>
      </c>
      <c r="C216" s="105"/>
      <c r="D216" s="106" t="s">
        <v>674</v>
      </c>
      <c r="E216" s="107" t="s">
        <v>600</v>
      </c>
      <c r="F216" s="108">
        <v>237.5</v>
      </c>
      <c r="G216" s="107"/>
      <c r="H216" s="107">
        <v>279.5</v>
      </c>
      <c r="I216" s="125">
        <v>278</v>
      </c>
      <c r="J216" s="126" t="s">
        <v>625</v>
      </c>
      <c r="K216" s="127">
        <f t="shared" si="174"/>
        <v>42</v>
      </c>
      <c r="L216" s="128">
        <f t="shared" si="175"/>
        <v>0.17684210526315788</v>
      </c>
      <c r="M216" s="129" t="s">
        <v>599</v>
      </c>
      <c r="N216" s="130">
        <v>42222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32</v>
      </c>
      <c r="B217" s="105">
        <v>42174</v>
      </c>
      <c r="C217" s="105"/>
      <c r="D217" s="106" t="s">
        <v>644</v>
      </c>
      <c r="E217" s="107" t="s">
        <v>623</v>
      </c>
      <c r="F217" s="108">
        <v>340</v>
      </c>
      <c r="G217" s="107"/>
      <c r="H217" s="107">
        <v>448</v>
      </c>
      <c r="I217" s="125">
        <v>448</v>
      </c>
      <c r="J217" s="126" t="s">
        <v>625</v>
      </c>
      <c r="K217" s="127">
        <f t="shared" si="174"/>
        <v>108</v>
      </c>
      <c r="L217" s="128">
        <f t="shared" si="175"/>
        <v>0.31764705882352939</v>
      </c>
      <c r="M217" s="129" t="s">
        <v>599</v>
      </c>
      <c r="N217" s="130">
        <v>43018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33</v>
      </c>
      <c r="B218" s="105">
        <v>42191</v>
      </c>
      <c r="C218" s="105"/>
      <c r="D218" s="106" t="s">
        <v>675</v>
      </c>
      <c r="E218" s="107" t="s">
        <v>623</v>
      </c>
      <c r="F218" s="108">
        <v>390</v>
      </c>
      <c r="G218" s="107"/>
      <c r="H218" s="107">
        <v>460</v>
      </c>
      <c r="I218" s="125">
        <v>460</v>
      </c>
      <c r="J218" s="126" t="s">
        <v>625</v>
      </c>
      <c r="K218" s="127">
        <f t="shared" ref="K218:K238" si="176">H218-F218</f>
        <v>70</v>
      </c>
      <c r="L218" s="128">
        <f t="shared" ref="L218:L238" si="177">K218/F218</f>
        <v>0.17948717948717949</v>
      </c>
      <c r="M218" s="129" t="s">
        <v>599</v>
      </c>
      <c r="N218" s="130">
        <v>42478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34</v>
      </c>
      <c r="B219" s="109">
        <v>42195</v>
      </c>
      <c r="C219" s="109"/>
      <c r="D219" s="110" t="s">
        <v>676</v>
      </c>
      <c r="E219" s="111" t="s">
        <v>623</v>
      </c>
      <c r="F219" s="112">
        <v>122.5</v>
      </c>
      <c r="G219" s="112"/>
      <c r="H219" s="113">
        <v>61</v>
      </c>
      <c r="I219" s="131">
        <v>172</v>
      </c>
      <c r="J219" s="132" t="s">
        <v>677</v>
      </c>
      <c r="K219" s="133">
        <f t="shared" si="176"/>
        <v>-61.5</v>
      </c>
      <c r="L219" s="134">
        <f t="shared" si="177"/>
        <v>-0.50204081632653064</v>
      </c>
      <c r="M219" s="135" t="s">
        <v>663</v>
      </c>
      <c r="N219" s="136">
        <v>43333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35</v>
      </c>
      <c r="B220" s="105">
        <v>42219</v>
      </c>
      <c r="C220" s="105"/>
      <c r="D220" s="106" t="s">
        <v>678</v>
      </c>
      <c r="E220" s="107" t="s">
        <v>623</v>
      </c>
      <c r="F220" s="108">
        <v>297.5</v>
      </c>
      <c r="G220" s="107"/>
      <c r="H220" s="107">
        <v>350</v>
      </c>
      <c r="I220" s="125">
        <v>360</v>
      </c>
      <c r="J220" s="126" t="s">
        <v>679</v>
      </c>
      <c r="K220" s="127">
        <f t="shared" si="176"/>
        <v>52.5</v>
      </c>
      <c r="L220" s="128">
        <f t="shared" si="177"/>
        <v>0.17647058823529413</v>
      </c>
      <c r="M220" s="129" t="s">
        <v>599</v>
      </c>
      <c r="N220" s="130">
        <v>42232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36</v>
      </c>
      <c r="B221" s="105">
        <v>42219</v>
      </c>
      <c r="C221" s="105"/>
      <c r="D221" s="106" t="s">
        <v>680</v>
      </c>
      <c r="E221" s="107" t="s">
        <v>623</v>
      </c>
      <c r="F221" s="108">
        <v>115.5</v>
      </c>
      <c r="G221" s="107"/>
      <c r="H221" s="107">
        <v>149</v>
      </c>
      <c r="I221" s="125">
        <v>140</v>
      </c>
      <c r="J221" s="140" t="s">
        <v>681</v>
      </c>
      <c r="K221" s="127">
        <f t="shared" si="176"/>
        <v>33.5</v>
      </c>
      <c r="L221" s="128">
        <f t="shared" si="177"/>
        <v>0.29004329004329005</v>
      </c>
      <c r="M221" s="129" t="s">
        <v>599</v>
      </c>
      <c r="N221" s="130">
        <v>42740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37</v>
      </c>
      <c r="B222" s="105">
        <v>42251</v>
      </c>
      <c r="C222" s="105"/>
      <c r="D222" s="106" t="s">
        <v>674</v>
      </c>
      <c r="E222" s="107" t="s">
        <v>623</v>
      </c>
      <c r="F222" s="108">
        <v>226</v>
      </c>
      <c r="G222" s="107"/>
      <c r="H222" s="107">
        <v>292</v>
      </c>
      <c r="I222" s="125">
        <v>292</v>
      </c>
      <c r="J222" s="126" t="s">
        <v>682</v>
      </c>
      <c r="K222" s="127">
        <f t="shared" si="176"/>
        <v>66</v>
      </c>
      <c r="L222" s="128">
        <f t="shared" si="177"/>
        <v>0.29203539823008851</v>
      </c>
      <c r="M222" s="129" t="s">
        <v>599</v>
      </c>
      <c r="N222" s="130">
        <v>42286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38</v>
      </c>
      <c r="B223" s="105">
        <v>42254</v>
      </c>
      <c r="C223" s="105"/>
      <c r="D223" s="106" t="s">
        <v>669</v>
      </c>
      <c r="E223" s="107" t="s">
        <v>623</v>
      </c>
      <c r="F223" s="108">
        <v>232.5</v>
      </c>
      <c r="G223" s="107"/>
      <c r="H223" s="107">
        <v>312.5</v>
      </c>
      <c r="I223" s="125">
        <v>310</v>
      </c>
      <c r="J223" s="126" t="s">
        <v>625</v>
      </c>
      <c r="K223" s="127">
        <f t="shared" si="176"/>
        <v>80</v>
      </c>
      <c r="L223" s="128">
        <f t="shared" si="177"/>
        <v>0.34408602150537637</v>
      </c>
      <c r="M223" s="129" t="s">
        <v>599</v>
      </c>
      <c r="N223" s="130">
        <v>42823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39</v>
      </c>
      <c r="B224" s="105">
        <v>42268</v>
      </c>
      <c r="C224" s="105"/>
      <c r="D224" s="106" t="s">
        <v>683</v>
      </c>
      <c r="E224" s="107" t="s">
        <v>623</v>
      </c>
      <c r="F224" s="108">
        <v>196.5</v>
      </c>
      <c r="G224" s="107"/>
      <c r="H224" s="107">
        <v>238</v>
      </c>
      <c r="I224" s="125">
        <v>238</v>
      </c>
      <c r="J224" s="126" t="s">
        <v>682</v>
      </c>
      <c r="K224" s="127">
        <f t="shared" si="176"/>
        <v>41.5</v>
      </c>
      <c r="L224" s="128">
        <f t="shared" si="177"/>
        <v>0.21119592875318066</v>
      </c>
      <c r="M224" s="129" t="s">
        <v>599</v>
      </c>
      <c r="N224" s="130">
        <v>42291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40</v>
      </c>
      <c r="B225" s="105">
        <v>42271</v>
      </c>
      <c r="C225" s="105"/>
      <c r="D225" s="106" t="s">
        <v>622</v>
      </c>
      <c r="E225" s="107" t="s">
        <v>623</v>
      </c>
      <c r="F225" s="108">
        <v>65</v>
      </c>
      <c r="G225" s="107"/>
      <c r="H225" s="107">
        <v>82</v>
      </c>
      <c r="I225" s="125">
        <v>82</v>
      </c>
      <c r="J225" s="126" t="s">
        <v>682</v>
      </c>
      <c r="K225" s="127">
        <f t="shared" si="176"/>
        <v>17</v>
      </c>
      <c r="L225" s="128">
        <f t="shared" si="177"/>
        <v>0.26153846153846155</v>
      </c>
      <c r="M225" s="129" t="s">
        <v>599</v>
      </c>
      <c r="N225" s="130">
        <v>42578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41</v>
      </c>
      <c r="B226" s="105">
        <v>42291</v>
      </c>
      <c r="C226" s="105"/>
      <c r="D226" s="106" t="s">
        <v>684</v>
      </c>
      <c r="E226" s="107" t="s">
        <v>623</v>
      </c>
      <c r="F226" s="108">
        <v>144</v>
      </c>
      <c r="G226" s="107"/>
      <c r="H226" s="107">
        <v>182.5</v>
      </c>
      <c r="I226" s="125">
        <v>181</v>
      </c>
      <c r="J226" s="126" t="s">
        <v>682</v>
      </c>
      <c r="K226" s="127">
        <f t="shared" si="176"/>
        <v>38.5</v>
      </c>
      <c r="L226" s="128">
        <f t="shared" si="177"/>
        <v>0.2673611111111111</v>
      </c>
      <c r="M226" s="129" t="s">
        <v>599</v>
      </c>
      <c r="N226" s="130">
        <v>42817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42</v>
      </c>
      <c r="B227" s="105">
        <v>42291</v>
      </c>
      <c r="C227" s="105"/>
      <c r="D227" s="106" t="s">
        <v>685</v>
      </c>
      <c r="E227" s="107" t="s">
        <v>623</v>
      </c>
      <c r="F227" s="108">
        <v>264</v>
      </c>
      <c r="G227" s="107"/>
      <c r="H227" s="107">
        <v>311</v>
      </c>
      <c r="I227" s="125">
        <v>311</v>
      </c>
      <c r="J227" s="126" t="s">
        <v>682</v>
      </c>
      <c r="K227" s="127">
        <f t="shared" si="176"/>
        <v>47</v>
      </c>
      <c r="L227" s="128">
        <f t="shared" si="177"/>
        <v>0.17803030303030304</v>
      </c>
      <c r="M227" s="129" t="s">
        <v>599</v>
      </c>
      <c r="N227" s="130">
        <v>42604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43</v>
      </c>
      <c r="B228" s="105">
        <v>42318</v>
      </c>
      <c r="C228" s="105"/>
      <c r="D228" s="106" t="s">
        <v>686</v>
      </c>
      <c r="E228" s="107" t="s">
        <v>600</v>
      </c>
      <c r="F228" s="108">
        <v>549.5</v>
      </c>
      <c r="G228" s="107"/>
      <c r="H228" s="107">
        <v>630</v>
      </c>
      <c r="I228" s="125">
        <v>630</v>
      </c>
      <c r="J228" s="126" t="s">
        <v>682</v>
      </c>
      <c r="K228" s="127">
        <f t="shared" si="176"/>
        <v>80.5</v>
      </c>
      <c r="L228" s="128">
        <f t="shared" si="177"/>
        <v>0.1464968152866242</v>
      </c>
      <c r="M228" s="129" t="s">
        <v>599</v>
      </c>
      <c r="N228" s="130">
        <v>42419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44</v>
      </c>
      <c r="B229" s="105">
        <v>42342</v>
      </c>
      <c r="C229" s="105"/>
      <c r="D229" s="106" t="s">
        <v>687</v>
      </c>
      <c r="E229" s="107" t="s">
        <v>623</v>
      </c>
      <c r="F229" s="108">
        <v>1027.5</v>
      </c>
      <c r="G229" s="107"/>
      <c r="H229" s="107">
        <v>1315</v>
      </c>
      <c r="I229" s="125">
        <v>1250</v>
      </c>
      <c r="J229" s="126" t="s">
        <v>682</v>
      </c>
      <c r="K229" s="127">
        <f t="shared" si="176"/>
        <v>287.5</v>
      </c>
      <c r="L229" s="128">
        <f t="shared" si="177"/>
        <v>0.27980535279805352</v>
      </c>
      <c r="M229" s="129" t="s">
        <v>599</v>
      </c>
      <c r="N229" s="130">
        <v>43244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45</v>
      </c>
      <c r="B230" s="105">
        <v>42367</v>
      </c>
      <c r="C230" s="105"/>
      <c r="D230" s="106" t="s">
        <v>688</v>
      </c>
      <c r="E230" s="107" t="s">
        <v>623</v>
      </c>
      <c r="F230" s="108">
        <v>465</v>
      </c>
      <c r="G230" s="107"/>
      <c r="H230" s="107">
        <v>540</v>
      </c>
      <c r="I230" s="125">
        <v>540</v>
      </c>
      <c r="J230" s="126" t="s">
        <v>682</v>
      </c>
      <c r="K230" s="127">
        <f t="shared" si="176"/>
        <v>75</v>
      </c>
      <c r="L230" s="128">
        <f t="shared" si="177"/>
        <v>0.16129032258064516</v>
      </c>
      <c r="M230" s="129" t="s">
        <v>599</v>
      </c>
      <c r="N230" s="130">
        <v>42530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46</v>
      </c>
      <c r="B231" s="105">
        <v>42380</v>
      </c>
      <c r="C231" s="105"/>
      <c r="D231" s="106" t="s">
        <v>390</v>
      </c>
      <c r="E231" s="107" t="s">
        <v>600</v>
      </c>
      <c r="F231" s="108">
        <v>81</v>
      </c>
      <c r="G231" s="107"/>
      <c r="H231" s="107">
        <v>110</v>
      </c>
      <c r="I231" s="125">
        <v>110</v>
      </c>
      <c r="J231" s="126" t="s">
        <v>682</v>
      </c>
      <c r="K231" s="127">
        <f t="shared" si="176"/>
        <v>29</v>
      </c>
      <c r="L231" s="128">
        <f t="shared" si="177"/>
        <v>0.35802469135802467</v>
      </c>
      <c r="M231" s="129" t="s">
        <v>599</v>
      </c>
      <c r="N231" s="130">
        <v>42745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47</v>
      </c>
      <c r="B232" s="105">
        <v>42382</v>
      </c>
      <c r="C232" s="105"/>
      <c r="D232" s="106" t="s">
        <v>689</v>
      </c>
      <c r="E232" s="107" t="s">
        <v>600</v>
      </c>
      <c r="F232" s="108">
        <v>417.5</v>
      </c>
      <c r="G232" s="107"/>
      <c r="H232" s="107">
        <v>547</v>
      </c>
      <c r="I232" s="125">
        <v>535</v>
      </c>
      <c r="J232" s="126" t="s">
        <v>682</v>
      </c>
      <c r="K232" s="127">
        <f t="shared" si="176"/>
        <v>129.5</v>
      </c>
      <c r="L232" s="128">
        <f t="shared" si="177"/>
        <v>0.31017964071856285</v>
      </c>
      <c r="M232" s="129" t="s">
        <v>599</v>
      </c>
      <c r="N232" s="130">
        <v>42578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48</v>
      </c>
      <c r="B233" s="105">
        <v>42408</v>
      </c>
      <c r="C233" s="105"/>
      <c r="D233" s="106" t="s">
        <v>690</v>
      </c>
      <c r="E233" s="107" t="s">
        <v>623</v>
      </c>
      <c r="F233" s="108">
        <v>650</v>
      </c>
      <c r="G233" s="107"/>
      <c r="H233" s="107">
        <v>800</v>
      </c>
      <c r="I233" s="125">
        <v>800</v>
      </c>
      <c r="J233" s="126" t="s">
        <v>682</v>
      </c>
      <c r="K233" s="127">
        <f t="shared" si="176"/>
        <v>150</v>
      </c>
      <c r="L233" s="128">
        <f t="shared" si="177"/>
        <v>0.23076923076923078</v>
      </c>
      <c r="M233" s="129" t="s">
        <v>599</v>
      </c>
      <c r="N233" s="130">
        <v>43154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49</v>
      </c>
      <c r="B234" s="105">
        <v>42433</v>
      </c>
      <c r="C234" s="105"/>
      <c r="D234" s="106" t="s">
        <v>197</v>
      </c>
      <c r="E234" s="107" t="s">
        <v>623</v>
      </c>
      <c r="F234" s="108">
        <v>437.5</v>
      </c>
      <c r="G234" s="107"/>
      <c r="H234" s="107">
        <v>504.5</v>
      </c>
      <c r="I234" s="125">
        <v>522</v>
      </c>
      <c r="J234" s="126" t="s">
        <v>691</v>
      </c>
      <c r="K234" s="127">
        <f t="shared" si="176"/>
        <v>67</v>
      </c>
      <c r="L234" s="128">
        <f t="shared" si="177"/>
        <v>0.15314285714285714</v>
      </c>
      <c r="M234" s="129" t="s">
        <v>599</v>
      </c>
      <c r="N234" s="130">
        <v>42480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50</v>
      </c>
      <c r="B235" s="105">
        <v>42438</v>
      </c>
      <c r="C235" s="105"/>
      <c r="D235" s="106" t="s">
        <v>692</v>
      </c>
      <c r="E235" s="107" t="s">
        <v>623</v>
      </c>
      <c r="F235" s="108">
        <v>189.5</v>
      </c>
      <c r="G235" s="107"/>
      <c r="H235" s="107">
        <v>218</v>
      </c>
      <c r="I235" s="125">
        <v>218</v>
      </c>
      <c r="J235" s="126" t="s">
        <v>682</v>
      </c>
      <c r="K235" s="127">
        <f t="shared" si="176"/>
        <v>28.5</v>
      </c>
      <c r="L235" s="128">
        <f t="shared" si="177"/>
        <v>0.15039577836411611</v>
      </c>
      <c r="M235" s="129" t="s">
        <v>599</v>
      </c>
      <c r="N235" s="130">
        <v>43034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63">
        <v>51</v>
      </c>
      <c r="B236" s="114">
        <v>42471</v>
      </c>
      <c r="C236" s="114"/>
      <c r="D236" s="115" t="s">
        <v>693</v>
      </c>
      <c r="E236" s="116" t="s">
        <v>623</v>
      </c>
      <c r="F236" s="117">
        <v>36.5</v>
      </c>
      <c r="G236" s="118"/>
      <c r="H236" s="118">
        <v>15.85</v>
      </c>
      <c r="I236" s="118">
        <v>60</v>
      </c>
      <c r="J236" s="137" t="s">
        <v>694</v>
      </c>
      <c r="K236" s="133">
        <f t="shared" si="176"/>
        <v>-20.65</v>
      </c>
      <c r="L236" s="167">
        <f t="shared" si="177"/>
        <v>-0.5657534246575342</v>
      </c>
      <c r="M236" s="135" t="s">
        <v>663</v>
      </c>
      <c r="N236" s="168">
        <v>43627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52</v>
      </c>
      <c r="B237" s="105">
        <v>42472</v>
      </c>
      <c r="C237" s="105"/>
      <c r="D237" s="106" t="s">
        <v>695</v>
      </c>
      <c r="E237" s="107" t="s">
        <v>623</v>
      </c>
      <c r="F237" s="108">
        <v>93</v>
      </c>
      <c r="G237" s="107"/>
      <c r="H237" s="107">
        <v>149</v>
      </c>
      <c r="I237" s="125">
        <v>140</v>
      </c>
      <c r="J237" s="140" t="s">
        <v>696</v>
      </c>
      <c r="K237" s="127">
        <f t="shared" si="176"/>
        <v>56</v>
      </c>
      <c r="L237" s="128">
        <f t="shared" si="177"/>
        <v>0.60215053763440862</v>
      </c>
      <c r="M237" s="129" t="s">
        <v>599</v>
      </c>
      <c r="N237" s="130">
        <v>42740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53</v>
      </c>
      <c r="B238" s="105">
        <v>42472</v>
      </c>
      <c r="C238" s="105"/>
      <c r="D238" s="106" t="s">
        <v>697</v>
      </c>
      <c r="E238" s="107" t="s">
        <v>623</v>
      </c>
      <c r="F238" s="108">
        <v>130</v>
      </c>
      <c r="G238" s="107"/>
      <c r="H238" s="107">
        <v>150</v>
      </c>
      <c r="I238" s="125" t="s">
        <v>698</v>
      </c>
      <c r="J238" s="126" t="s">
        <v>682</v>
      </c>
      <c r="K238" s="127">
        <f t="shared" si="176"/>
        <v>20</v>
      </c>
      <c r="L238" s="128">
        <f t="shared" si="177"/>
        <v>0.15384615384615385</v>
      </c>
      <c r="M238" s="129" t="s">
        <v>599</v>
      </c>
      <c r="N238" s="130">
        <v>42564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54</v>
      </c>
      <c r="B239" s="105">
        <v>42473</v>
      </c>
      <c r="C239" s="105"/>
      <c r="D239" s="106" t="s">
        <v>354</v>
      </c>
      <c r="E239" s="107" t="s">
        <v>623</v>
      </c>
      <c r="F239" s="108">
        <v>196</v>
      </c>
      <c r="G239" s="107"/>
      <c r="H239" s="107">
        <v>299</v>
      </c>
      <c r="I239" s="125">
        <v>299</v>
      </c>
      <c r="J239" s="126" t="s">
        <v>682</v>
      </c>
      <c r="K239" s="127">
        <v>103</v>
      </c>
      <c r="L239" s="128">
        <v>0.52551020408163296</v>
      </c>
      <c r="M239" s="129" t="s">
        <v>599</v>
      </c>
      <c r="N239" s="130">
        <v>42620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55</v>
      </c>
      <c r="B240" s="105">
        <v>42473</v>
      </c>
      <c r="C240" s="105"/>
      <c r="D240" s="106" t="s">
        <v>756</v>
      </c>
      <c r="E240" s="107" t="s">
        <v>623</v>
      </c>
      <c r="F240" s="108">
        <v>88</v>
      </c>
      <c r="G240" s="107"/>
      <c r="H240" s="107">
        <v>103</v>
      </c>
      <c r="I240" s="125">
        <v>103</v>
      </c>
      <c r="J240" s="126" t="s">
        <v>682</v>
      </c>
      <c r="K240" s="127">
        <v>15</v>
      </c>
      <c r="L240" s="128">
        <v>0.170454545454545</v>
      </c>
      <c r="M240" s="129" t="s">
        <v>599</v>
      </c>
      <c r="N240" s="130">
        <v>42530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56</v>
      </c>
      <c r="B241" s="105">
        <v>42492</v>
      </c>
      <c r="C241" s="105"/>
      <c r="D241" s="106" t="s">
        <v>699</v>
      </c>
      <c r="E241" s="107" t="s">
        <v>623</v>
      </c>
      <c r="F241" s="108">
        <v>127.5</v>
      </c>
      <c r="G241" s="107"/>
      <c r="H241" s="107">
        <v>148</v>
      </c>
      <c r="I241" s="125" t="s">
        <v>700</v>
      </c>
      <c r="J241" s="126" t="s">
        <v>682</v>
      </c>
      <c r="K241" s="127">
        <f>H241-F241</f>
        <v>20.5</v>
      </c>
      <c r="L241" s="128">
        <f>K241/F241</f>
        <v>0.16078431372549021</v>
      </c>
      <c r="M241" s="129" t="s">
        <v>599</v>
      </c>
      <c r="N241" s="130">
        <v>42564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57</v>
      </c>
      <c r="B242" s="105">
        <v>42493</v>
      </c>
      <c r="C242" s="105"/>
      <c r="D242" s="106" t="s">
        <v>701</v>
      </c>
      <c r="E242" s="107" t="s">
        <v>623</v>
      </c>
      <c r="F242" s="108">
        <v>675</v>
      </c>
      <c r="G242" s="107"/>
      <c r="H242" s="107">
        <v>815</v>
      </c>
      <c r="I242" s="125" t="s">
        <v>702</v>
      </c>
      <c r="J242" s="126" t="s">
        <v>682</v>
      </c>
      <c r="K242" s="127">
        <f>H242-F242</f>
        <v>140</v>
      </c>
      <c r="L242" s="128">
        <f>K242/F242</f>
        <v>0.2074074074074074</v>
      </c>
      <c r="M242" s="129" t="s">
        <v>599</v>
      </c>
      <c r="N242" s="130">
        <v>43154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58</v>
      </c>
      <c r="B243" s="109">
        <v>42522</v>
      </c>
      <c r="C243" s="109"/>
      <c r="D243" s="110" t="s">
        <v>757</v>
      </c>
      <c r="E243" s="111" t="s">
        <v>623</v>
      </c>
      <c r="F243" s="112">
        <v>500</v>
      </c>
      <c r="G243" s="112"/>
      <c r="H243" s="113">
        <v>232.5</v>
      </c>
      <c r="I243" s="131" t="s">
        <v>758</v>
      </c>
      <c r="J243" s="132" t="s">
        <v>759</v>
      </c>
      <c r="K243" s="133">
        <f>H243-F243</f>
        <v>-267.5</v>
      </c>
      <c r="L243" s="134">
        <f>K243/F243</f>
        <v>-0.53500000000000003</v>
      </c>
      <c r="M243" s="135" t="s">
        <v>663</v>
      </c>
      <c r="N243" s="136">
        <v>43735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59</v>
      </c>
      <c r="B244" s="105">
        <v>42527</v>
      </c>
      <c r="C244" s="105"/>
      <c r="D244" s="106" t="s">
        <v>703</v>
      </c>
      <c r="E244" s="107" t="s">
        <v>623</v>
      </c>
      <c r="F244" s="108">
        <v>110</v>
      </c>
      <c r="G244" s="107"/>
      <c r="H244" s="107">
        <v>126.5</v>
      </c>
      <c r="I244" s="125">
        <v>125</v>
      </c>
      <c r="J244" s="126" t="s">
        <v>632</v>
      </c>
      <c r="K244" s="127">
        <f>H244-F244</f>
        <v>16.5</v>
      </c>
      <c r="L244" s="128">
        <f>K244/F244</f>
        <v>0.15</v>
      </c>
      <c r="M244" s="129" t="s">
        <v>599</v>
      </c>
      <c r="N244" s="130">
        <v>42552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60</v>
      </c>
      <c r="B245" s="105">
        <v>42538</v>
      </c>
      <c r="C245" s="105"/>
      <c r="D245" s="106" t="s">
        <v>704</v>
      </c>
      <c r="E245" s="107" t="s">
        <v>623</v>
      </c>
      <c r="F245" s="108">
        <v>44</v>
      </c>
      <c r="G245" s="107"/>
      <c r="H245" s="107">
        <v>69.5</v>
      </c>
      <c r="I245" s="125">
        <v>69.5</v>
      </c>
      <c r="J245" s="126" t="s">
        <v>705</v>
      </c>
      <c r="K245" s="127">
        <f>H245-F245</f>
        <v>25.5</v>
      </c>
      <c r="L245" s="128">
        <f>K245/F245</f>
        <v>0.57954545454545459</v>
      </c>
      <c r="M245" s="129" t="s">
        <v>599</v>
      </c>
      <c r="N245" s="130">
        <v>42977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61</v>
      </c>
      <c r="B246" s="105">
        <v>42549</v>
      </c>
      <c r="C246" s="105"/>
      <c r="D246" s="147" t="s">
        <v>760</v>
      </c>
      <c r="E246" s="107" t="s">
        <v>623</v>
      </c>
      <c r="F246" s="108">
        <v>262.5</v>
      </c>
      <c r="G246" s="107"/>
      <c r="H246" s="107">
        <v>340</v>
      </c>
      <c r="I246" s="125">
        <v>333</v>
      </c>
      <c r="J246" s="126" t="s">
        <v>761</v>
      </c>
      <c r="K246" s="127">
        <v>77.5</v>
      </c>
      <c r="L246" s="128">
        <v>0.29523809523809502</v>
      </c>
      <c r="M246" s="129" t="s">
        <v>599</v>
      </c>
      <c r="N246" s="130">
        <v>43017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62</v>
      </c>
      <c r="B247" s="105">
        <v>42549</v>
      </c>
      <c r="C247" s="105"/>
      <c r="D247" s="147" t="s">
        <v>762</v>
      </c>
      <c r="E247" s="107" t="s">
        <v>623</v>
      </c>
      <c r="F247" s="108">
        <v>840</v>
      </c>
      <c r="G247" s="107"/>
      <c r="H247" s="107">
        <v>1230</v>
      </c>
      <c r="I247" s="125">
        <v>1230</v>
      </c>
      <c r="J247" s="126" t="s">
        <v>682</v>
      </c>
      <c r="K247" s="127">
        <v>390</v>
      </c>
      <c r="L247" s="128">
        <v>0.46428571428571402</v>
      </c>
      <c r="M247" s="129" t="s">
        <v>599</v>
      </c>
      <c r="N247" s="130">
        <v>42649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64">
        <v>63</v>
      </c>
      <c r="B248" s="142">
        <v>42556</v>
      </c>
      <c r="C248" s="142"/>
      <c r="D248" s="143" t="s">
        <v>706</v>
      </c>
      <c r="E248" s="144" t="s">
        <v>623</v>
      </c>
      <c r="F248" s="145">
        <v>395</v>
      </c>
      <c r="G248" s="146"/>
      <c r="H248" s="146">
        <f>(468.5+342.5)/2</f>
        <v>405.5</v>
      </c>
      <c r="I248" s="146">
        <v>510</v>
      </c>
      <c r="J248" s="169" t="s">
        <v>707</v>
      </c>
      <c r="K248" s="170">
        <f t="shared" ref="K248:K254" si="178">H248-F248</f>
        <v>10.5</v>
      </c>
      <c r="L248" s="171">
        <f t="shared" ref="L248:L254" si="179">K248/F248</f>
        <v>2.6582278481012658E-2</v>
      </c>
      <c r="M248" s="172" t="s">
        <v>708</v>
      </c>
      <c r="N248" s="173">
        <v>43606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64</v>
      </c>
      <c r="B249" s="109">
        <v>42584</v>
      </c>
      <c r="C249" s="109"/>
      <c r="D249" s="110" t="s">
        <v>709</v>
      </c>
      <c r="E249" s="111" t="s">
        <v>600</v>
      </c>
      <c r="F249" s="112">
        <f>169.5-12.8</f>
        <v>156.69999999999999</v>
      </c>
      <c r="G249" s="112"/>
      <c r="H249" s="113">
        <v>77</v>
      </c>
      <c r="I249" s="131" t="s">
        <v>710</v>
      </c>
      <c r="J249" s="383" t="s">
        <v>3401</v>
      </c>
      <c r="K249" s="133">
        <f t="shared" si="178"/>
        <v>-79.699999999999989</v>
      </c>
      <c r="L249" s="134">
        <f t="shared" si="179"/>
        <v>-0.50861518825781749</v>
      </c>
      <c r="M249" s="135" t="s">
        <v>663</v>
      </c>
      <c r="N249" s="136">
        <v>43522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65</v>
      </c>
      <c r="B250" s="109">
        <v>42586</v>
      </c>
      <c r="C250" s="109"/>
      <c r="D250" s="110" t="s">
        <v>711</v>
      </c>
      <c r="E250" s="111" t="s">
        <v>623</v>
      </c>
      <c r="F250" s="112">
        <v>400</v>
      </c>
      <c r="G250" s="112"/>
      <c r="H250" s="113">
        <v>305</v>
      </c>
      <c r="I250" s="131">
        <v>475</v>
      </c>
      <c r="J250" s="132" t="s">
        <v>712</v>
      </c>
      <c r="K250" s="133">
        <f t="shared" si="178"/>
        <v>-95</v>
      </c>
      <c r="L250" s="134">
        <f t="shared" si="179"/>
        <v>-0.23749999999999999</v>
      </c>
      <c r="M250" s="135" t="s">
        <v>663</v>
      </c>
      <c r="N250" s="136">
        <v>43606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66</v>
      </c>
      <c r="B251" s="105">
        <v>42593</v>
      </c>
      <c r="C251" s="105"/>
      <c r="D251" s="106" t="s">
        <v>713</v>
      </c>
      <c r="E251" s="107" t="s">
        <v>623</v>
      </c>
      <c r="F251" s="108">
        <v>86.5</v>
      </c>
      <c r="G251" s="107"/>
      <c r="H251" s="107">
        <v>130</v>
      </c>
      <c r="I251" s="125">
        <v>130</v>
      </c>
      <c r="J251" s="140" t="s">
        <v>714</v>
      </c>
      <c r="K251" s="127">
        <f t="shared" si="178"/>
        <v>43.5</v>
      </c>
      <c r="L251" s="128">
        <f t="shared" si="179"/>
        <v>0.50289017341040465</v>
      </c>
      <c r="M251" s="129" t="s">
        <v>599</v>
      </c>
      <c r="N251" s="130">
        <v>43091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67</v>
      </c>
      <c r="B252" s="109">
        <v>42600</v>
      </c>
      <c r="C252" s="109"/>
      <c r="D252" s="110" t="s">
        <v>381</v>
      </c>
      <c r="E252" s="111" t="s">
        <v>623</v>
      </c>
      <c r="F252" s="112">
        <v>133.5</v>
      </c>
      <c r="G252" s="112"/>
      <c r="H252" s="113">
        <v>126.5</v>
      </c>
      <c r="I252" s="131">
        <v>178</v>
      </c>
      <c r="J252" s="132" t="s">
        <v>715</v>
      </c>
      <c r="K252" s="133">
        <f t="shared" si="178"/>
        <v>-7</v>
      </c>
      <c r="L252" s="134">
        <f t="shared" si="179"/>
        <v>-5.2434456928838954E-2</v>
      </c>
      <c r="M252" s="135" t="s">
        <v>663</v>
      </c>
      <c r="N252" s="136">
        <v>42615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68</v>
      </c>
      <c r="B253" s="105">
        <v>42613</v>
      </c>
      <c r="C253" s="105"/>
      <c r="D253" s="106" t="s">
        <v>716</v>
      </c>
      <c r="E253" s="107" t="s">
        <v>623</v>
      </c>
      <c r="F253" s="108">
        <v>560</v>
      </c>
      <c r="G253" s="107"/>
      <c r="H253" s="107">
        <v>725</v>
      </c>
      <c r="I253" s="125">
        <v>725</v>
      </c>
      <c r="J253" s="126" t="s">
        <v>625</v>
      </c>
      <c r="K253" s="127">
        <f t="shared" si="178"/>
        <v>165</v>
      </c>
      <c r="L253" s="128">
        <f t="shared" si="179"/>
        <v>0.29464285714285715</v>
      </c>
      <c r="M253" s="129" t="s">
        <v>599</v>
      </c>
      <c r="N253" s="130">
        <v>42456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69</v>
      </c>
      <c r="B254" s="105">
        <v>42614</v>
      </c>
      <c r="C254" s="105"/>
      <c r="D254" s="106" t="s">
        <v>717</v>
      </c>
      <c r="E254" s="107" t="s">
        <v>623</v>
      </c>
      <c r="F254" s="108">
        <v>160.5</v>
      </c>
      <c r="G254" s="107"/>
      <c r="H254" s="107">
        <v>210</v>
      </c>
      <c r="I254" s="125">
        <v>210</v>
      </c>
      <c r="J254" s="126" t="s">
        <v>625</v>
      </c>
      <c r="K254" s="127">
        <f t="shared" si="178"/>
        <v>49.5</v>
      </c>
      <c r="L254" s="128">
        <f t="shared" si="179"/>
        <v>0.30841121495327101</v>
      </c>
      <c r="M254" s="129" t="s">
        <v>599</v>
      </c>
      <c r="N254" s="130">
        <v>42871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70</v>
      </c>
      <c r="B255" s="105">
        <v>42646</v>
      </c>
      <c r="C255" s="105"/>
      <c r="D255" s="147" t="s">
        <v>405</v>
      </c>
      <c r="E255" s="107" t="s">
        <v>623</v>
      </c>
      <c r="F255" s="108">
        <v>430</v>
      </c>
      <c r="G255" s="107"/>
      <c r="H255" s="107">
        <v>596</v>
      </c>
      <c r="I255" s="125">
        <v>575</v>
      </c>
      <c r="J255" s="126" t="s">
        <v>763</v>
      </c>
      <c r="K255" s="127">
        <v>166</v>
      </c>
      <c r="L255" s="128">
        <v>0.38604651162790699</v>
      </c>
      <c r="M255" s="129" t="s">
        <v>599</v>
      </c>
      <c r="N255" s="130">
        <v>42769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71</v>
      </c>
      <c r="B256" s="105">
        <v>42657</v>
      </c>
      <c r="C256" s="105"/>
      <c r="D256" s="106" t="s">
        <v>718</v>
      </c>
      <c r="E256" s="107" t="s">
        <v>623</v>
      </c>
      <c r="F256" s="108">
        <v>280</v>
      </c>
      <c r="G256" s="107"/>
      <c r="H256" s="107">
        <v>345</v>
      </c>
      <c r="I256" s="125">
        <v>345</v>
      </c>
      <c r="J256" s="126" t="s">
        <v>625</v>
      </c>
      <c r="K256" s="127">
        <f t="shared" ref="K256:K261" si="180">H256-F256</f>
        <v>65</v>
      </c>
      <c r="L256" s="128">
        <f>K256/F256</f>
        <v>0.23214285714285715</v>
      </c>
      <c r="M256" s="129" t="s">
        <v>599</v>
      </c>
      <c r="N256" s="130">
        <v>42814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72</v>
      </c>
      <c r="B257" s="105">
        <v>42657</v>
      </c>
      <c r="C257" s="105"/>
      <c r="D257" s="106" t="s">
        <v>719</v>
      </c>
      <c r="E257" s="107" t="s">
        <v>623</v>
      </c>
      <c r="F257" s="108">
        <v>245</v>
      </c>
      <c r="G257" s="107"/>
      <c r="H257" s="107">
        <v>325.5</v>
      </c>
      <c r="I257" s="125">
        <v>330</v>
      </c>
      <c r="J257" s="126" t="s">
        <v>720</v>
      </c>
      <c r="K257" s="127">
        <f t="shared" si="180"/>
        <v>80.5</v>
      </c>
      <c r="L257" s="128">
        <f>K257/F257</f>
        <v>0.32857142857142857</v>
      </c>
      <c r="M257" s="129" t="s">
        <v>599</v>
      </c>
      <c r="N257" s="130">
        <v>42769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2">
        <v>73</v>
      </c>
      <c r="B258" s="105">
        <v>42660</v>
      </c>
      <c r="C258" s="105"/>
      <c r="D258" s="106" t="s">
        <v>349</v>
      </c>
      <c r="E258" s="107" t="s">
        <v>623</v>
      </c>
      <c r="F258" s="108">
        <v>125</v>
      </c>
      <c r="G258" s="107"/>
      <c r="H258" s="107">
        <v>160</v>
      </c>
      <c r="I258" s="125">
        <v>160</v>
      </c>
      <c r="J258" s="126" t="s">
        <v>682</v>
      </c>
      <c r="K258" s="127">
        <f t="shared" si="180"/>
        <v>35</v>
      </c>
      <c r="L258" s="128">
        <v>0.28000000000000003</v>
      </c>
      <c r="M258" s="129" t="s">
        <v>599</v>
      </c>
      <c r="N258" s="130">
        <v>42803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2">
        <v>74</v>
      </c>
      <c r="B259" s="105">
        <v>42660</v>
      </c>
      <c r="C259" s="105"/>
      <c r="D259" s="106" t="s">
        <v>483</v>
      </c>
      <c r="E259" s="107" t="s">
        <v>623</v>
      </c>
      <c r="F259" s="108">
        <v>114</v>
      </c>
      <c r="G259" s="107"/>
      <c r="H259" s="107">
        <v>145</v>
      </c>
      <c r="I259" s="125">
        <v>145</v>
      </c>
      <c r="J259" s="126" t="s">
        <v>682</v>
      </c>
      <c r="K259" s="127">
        <f t="shared" si="180"/>
        <v>31</v>
      </c>
      <c r="L259" s="128">
        <f>K259/F259</f>
        <v>0.27192982456140352</v>
      </c>
      <c r="M259" s="129" t="s">
        <v>599</v>
      </c>
      <c r="N259" s="130">
        <v>42859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75</v>
      </c>
      <c r="B260" s="105">
        <v>42660</v>
      </c>
      <c r="C260" s="105"/>
      <c r="D260" s="106" t="s">
        <v>721</v>
      </c>
      <c r="E260" s="107" t="s">
        <v>623</v>
      </c>
      <c r="F260" s="108">
        <v>212</v>
      </c>
      <c r="G260" s="107"/>
      <c r="H260" s="107">
        <v>280</v>
      </c>
      <c r="I260" s="125">
        <v>276</v>
      </c>
      <c r="J260" s="126" t="s">
        <v>722</v>
      </c>
      <c r="K260" s="127">
        <f t="shared" si="180"/>
        <v>68</v>
      </c>
      <c r="L260" s="128">
        <f>K260/F260</f>
        <v>0.32075471698113206</v>
      </c>
      <c r="M260" s="129" t="s">
        <v>599</v>
      </c>
      <c r="N260" s="130">
        <v>42858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2">
        <v>76</v>
      </c>
      <c r="B261" s="105">
        <v>42678</v>
      </c>
      <c r="C261" s="105"/>
      <c r="D261" s="106" t="s">
        <v>151</v>
      </c>
      <c r="E261" s="107" t="s">
        <v>623</v>
      </c>
      <c r="F261" s="108">
        <v>155</v>
      </c>
      <c r="G261" s="107"/>
      <c r="H261" s="107">
        <v>210</v>
      </c>
      <c r="I261" s="125">
        <v>210</v>
      </c>
      <c r="J261" s="126" t="s">
        <v>723</v>
      </c>
      <c r="K261" s="127">
        <f t="shared" si="180"/>
        <v>55</v>
      </c>
      <c r="L261" s="128">
        <f>K261/F261</f>
        <v>0.35483870967741937</v>
      </c>
      <c r="M261" s="129" t="s">
        <v>599</v>
      </c>
      <c r="N261" s="130">
        <v>42944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77</v>
      </c>
      <c r="B262" s="109">
        <v>42710</v>
      </c>
      <c r="C262" s="109"/>
      <c r="D262" s="110" t="s">
        <v>764</v>
      </c>
      <c r="E262" s="111" t="s">
        <v>623</v>
      </c>
      <c r="F262" s="112">
        <v>150.5</v>
      </c>
      <c r="G262" s="112"/>
      <c r="H262" s="113">
        <v>72.5</v>
      </c>
      <c r="I262" s="131">
        <v>174</v>
      </c>
      <c r="J262" s="132" t="s">
        <v>765</v>
      </c>
      <c r="K262" s="133">
        <v>-78</v>
      </c>
      <c r="L262" s="134">
        <v>-0.51827242524916906</v>
      </c>
      <c r="M262" s="135" t="s">
        <v>663</v>
      </c>
      <c r="N262" s="136">
        <v>43333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2">
        <v>78</v>
      </c>
      <c r="B263" s="105">
        <v>42712</v>
      </c>
      <c r="C263" s="105"/>
      <c r="D263" s="106" t="s">
        <v>125</v>
      </c>
      <c r="E263" s="107" t="s">
        <v>623</v>
      </c>
      <c r="F263" s="108">
        <v>380</v>
      </c>
      <c r="G263" s="107"/>
      <c r="H263" s="107">
        <v>478</v>
      </c>
      <c r="I263" s="125">
        <v>468</v>
      </c>
      <c r="J263" s="126" t="s">
        <v>682</v>
      </c>
      <c r="K263" s="127">
        <f>H263-F263</f>
        <v>98</v>
      </c>
      <c r="L263" s="128">
        <f>K263/F263</f>
        <v>0.25789473684210529</v>
      </c>
      <c r="M263" s="129" t="s">
        <v>599</v>
      </c>
      <c r="N263" s="130">
        <v>43025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2">
        <v>79</v>
      </c>
      <c r="B264" s="105">
        <v>42734</v>
      </c>
      <c r="C264" s="105"/>
      <c r="D264" s="106" t="s">
        <v>248</v>
      </c>
      <c r="E264" s="107" t="s">
        <v>623</v>
      </c>
      <c r="F264" s="108">
        <v>305</v>
      </c>
      <c r="G264" s="107"/>
      <c r="H264" s="107">
        <v>375</v>
      </c>
      <c r="I264" s="125">
        <v>375</v>
      </c>
      <c r="J264" s="126" t="s">
        <v>682</v>
      </c>
      <c r="K264" s="127">
        <f>H264-F264</f>
        <v>70</v>
      </c>
      <c r="L264" s="128">
        <f>K264/F264</f>
        <v>0.22950819672131148</v>
      </c>
      <c r="M264" s="129" t="s">
        <v>599</v>
      </c>
      <c r="N264" s="130">
        <v>42768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2">
        <v>80</v>
      </c>
      <c r="B265" s="105">
        <v>42739</v>
      </c>
      <c r="C265" s="105"/>
      <c r="D265" s="106" t="s">
        <v>351</v>
      </c>
      <c r="E265" s="107" t="s">
        <v>623</v>
      </c>
      <c r="F265" s="108">
        <v>99.5</v>
      </c>
      <c r="G265" s="107"/>
      <c r="H265" s="107">
        <v>158</v>
      </c>
      <c r="I265" s="125">
        <v>158</v>
      </c>
      <c r="J265" s="126" t="s">
        <v>682</v>
      </c>
      <c r="K265" s="127">
        <f>H265-F265</f>
        <v>58.5</v>
      </c>
      <c r="L265" s="128">
        <f>K265/F265</f>
        <v>0.5879396984924623</v>
      </c>
      <c r="M265" s="129" t="s">
        <v>599</v>
      </c>
      <c r="N265" s="130">
        <v>42898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2">
        <v>81</v>
      </c>
      <c r="B266" s="105">
        <v>42739</v>
      </c>
      <c r="C266" s="105"/>
      <c r="D266" s="106" t="s">
        <v>351</v>
      </c>
      <c r="E266" s="107" t="s">
        <v>623</v>
      </c>
      <c r="F266" s="108">
        <v>99.5</v>
      </c>
      <c r="G266" s="107"/>
      <c r="H266" s="107">
        <v>158</v>
      </c>
      <c r="I266" s="125">
        <v>158</v>
      </c>
      <c r="J266" s="126" t="s">
        <v>682</v>
      </c>
      <c r="K266" s="127">
        <v>58.5</v>
      </c>
      <c r="L266" s="128">
        <v>0.58793969849246197</v>
      </c>
      <c r="M266" s="129" t="s">
        <v>599</v>
      </c>
      <c r="N266" s="130">
        <v>42898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2">
        <v>82</v>
      </c>
      <c r="B267" s="105">
        <v>42786</v>
      </c>
      <c r="C267" s="105"/>
      <c r="D267" s="106" t="s">
        <v>169</v>
      </c>
      <c r="E267" s="107" t="s">
        <v>623</v>
      </c>
      <c r="F267" s="108">
        <v>140.5</v>
      </c>
      <c r="G267" s="107"/>
      <c r="H267" s="107">
        <v>220</v>
      </c>
      <c r="I267" s="125">
        <v>220</v>
      </c>
      <c r="J267" s="126" t="s">
        <v>682</v>
      </c>
      <c r="K267" s="127">
        <f>H267-F267</f>
        <v>79.5</v>
      </c>
      <c r="L267" s="128">
        <f>K267/F267</f>
        <v>0.5658362989323843</v>
      </c>
      <c r="M267" s="129" t="s">
        <v>599</v>
      </c>
      <c r="N267" s="130">
        <v>42864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2">
        <v>83</v>
      </c>
      <c r="B268" s="105">
        <v>42786</v>
      </c>
      <c r="C268" s="105"/>
      <c r="D268" s="106" t="s">
        <v>766</v>
      </c>
      <c r="E268" s="107" t="s">
        <v>623</v>
      </c>
      <c r="F268" s="108">
        <v>202.5</v>
      </c>
      <c r="G268" s="107"/>
      <c r="H268" s="107">
        <v>234</v>
      </c>
      <c r="I268" s="125">
        <v>234</v>
      </c>
      <c r="J268" s="126" t="s">
        <v>682</v>
      </c>
      <c r="K268" s="127">
        <v>31.5</v>
      </c>
      <c r="L268" s="128">
        <v>0.155555555555556</v>
      </c>
      <c r="M268" s="129" t="s">
        <v>599</v>
      </c>
      <c r="N268" s="130">
        <v>42836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2">
        <v>84</v>
      </c>
      <c r="B269" s="105">
        <v>42818</v>
      </c>
      <c r="C269" s="105"/>
      <c r="D269" s="106" t="s">
        <v>557</v>
      </c>
      <c r="E269" s="107" t="s">
        <v>623</v>
      </c>
      <c r="F269" s="108">
        <v>300.5</v>
      </c>
      <c r="G269" s="107"/>
      <c r="H269" s="107">
        <v>417.5</v>
      </c>
      <c r="I269" s="125">
        <v>420</v>
      </c>
      <c r="J269" s="126" t="s">
        <v>724</v>
      </c>
      <c r="K269" s="127">
        <f>H269-F269</f>
        <v>117</v>
      </c>
      <c r="L269" s="128">
        <f>K269/F269</f>
        <v>0.38935108153078202</v>
      </c>
      <c r="M269" s="129" t="s">
        <v>599</v>
      </c>
      <c r="N269" s="130">
        <v>43070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2">
        <v>85</v>
      </c>
      <c r="B270" s="105">
        <v>42818</v>
      </c>
      <c r="C270" s="105"/>
      <c r="D270" s="106" t="s">
        <v>762</v>
      </c>
      <c r="E270" s="107" t="s">
        <v>623</v>
      </c>
      <c r="F270" s="108">
        <v>850</v>
      </c>
      <c r="G270" s="107"/>
      <c r="H270" s="107">
        <v>1042.5</v>
      </c>
      <c r="I270" s="125">
        <v>1023</v>
      </c>
      <c r="J270" s="126" t="s">
        <v>767</v>
      </c>
      <c r="K270" s="127">
        <v>192.5</v>
      </c>
      <c r="L270" s="128">
        <v>0.22647058823529401</v>
      </c>
      <c r="M270" s="129" t="s">
        <v>599</v>
      </c>
      <c r="N270" s="130">
        <v>42830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2">
        <v>86</v>
      </c>
      <c r="B271" s="105">
        <v>42830</v>
      </c>
      <c r="C271" s="105"/>
      <c r="D271" s="106" t="s">
        <v>501</v>
      </c>
      <c r="E271" s="107" t="s">
        <v>623</v>
      </c>
      <c r="F271" s="108">
        <v>785</v>
      </c>
      <c r="G271" s="107"/>
      <c r="H271" s="107">
        <v>930</v>
      </c>
      <c r="I271" s="125">
        <v>920</v>
      </c>
      <c r="J271" s="126" t="s">
        <v>725</v>
      </c>
      <c r="K271" s="127">
        <f>H271-F271</f>
        <v>145</v>
      </c>
      <c r="L271" s="128">
        <f>K271/F271</f>
        <v>0.18471337579617833</v>
      </c>
      <c r="M271" s="129" t="s">
        <v>599</v>
      </c>
      <c r="N271" s="130">
        <v>42976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87</v>
      </c>
      <c r="B272" s="109">
        <v>42831</v>
      </c>
      <c r="C272" s="109"/>
      <c r="D272" s="110" t="s">
        <v>768</v>
      </c>
      <c r="E272" s="111" t="s">
        <v>623</v>
      </c>
      <c r="F272" s="112">
        <v>40</v>
      </c>
      <c r="G272" s="112"/>
      <c r="H272" s="113">
        <v>13.1</v>
      </c>
      <c r="I272" s="131">
        <v>60</v>
      </c>
      <c r="J272" s="137" t="s">
        <v>769</v>
      </c>
      <c r="K272" s="133">
        <v>-26.9</v>
      </c>
      <c r="L272" s="134">
        <v>-0.67249999999999999</v>
      </c>
      <c r="M272" s="135" t="s">
        <v>663</v>
      </c>
      <c r="N272" s="136">
        <v>43138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2">
        <v>88</v>
      </c>
      <c r="B273" s="105">
        <v>42837</v>
      </c>
      <c r="C273" s="105"/>
      <c r="D273" s="106" t="s">
        <v>88</v>
      </c>
      <c r="E273" s="107" t="s">
        <v>623</v>
      </c>
      <c r="F273" s="108">
        <v>289.5</v>
      </c>
      <c r="G273" s="107"/>
      <c r="H273" s="107">
        <v>354</v>
      </c>
      <c r="I273" s="125">
        <v>360</v>
      </c>
      <c r="J273" s="126" t="s">
        <v>726</v>
      </c>
      <c r="K273" s="127">
        <f t="shared" ref="K273:K281" si="181">H273-F273</f>
        <v>64.5</v>
      </c>
      <c r="L273" s="128">
        <f t="shared" ref="L273:L281" si="182">K273/F273</f>
        <v>0.22279792746113988</v>
      </c>
      <c r="M273" s="129" t="s">
        <v>599</v>
      </c>
      <c r="N273" s="130">
        <v>43040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2">
        <v>89</v>
      </c>
      <c r="B274" s="105">
        <v>42845</v>
      </c>
      <c r="C274" s="105"/>
      <c r="D274" s="106" t="s">
        <v>438</v>
      </c>
      <c r="E274" s="107" t="s">
        <v>623</v>
      </c>
      <c r="F274" s="108">
        <v>700</v>
      </c>
      <c r="G274" s="107"/>
      <c r="H274" s="107">
        <v>840</v>
      </c>
      <c r="I274" s="125">
        <v>840</v>
      </c>
      <c r="J274" s="126" t="s">
        <v>727</v>
      </c>
      <c r="K274" s="127">
        <f t="shared" si="181"/>
        <v>140</v>
      </c>
      <c r="L274" s="128">
        <f t="shared" si="182"/>
        <v>0.2</v>
      </c>
      <c r="M274" s="129" t="s">
        <v>599</v>
      </c>
      <c r="N274" s="130">
        <v>42893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2">
        <v>90</v>
      </c>
      <c r="B275" s="105">
        <v>42887</v>
      </c>
      <c r="C275" s="105"/>
      <c r="D275" s="147" t="s">
        <v>363</v>
      </c>
      <c r="E275" s="107" t="s">
        <v>623</v>
      </c>
      <c r="F275" s="108">
        <v>130</v>
      </c>
      <c r="G275" s="107"/>
      <c r="H275" s="107">
        <v>144.25</v>
      </c>
      <c r="I275" s="125">
        <v>170</v>
      </c>
      <c r="J275" s="126" t="s">
        <v>728</v>
      </c>
      <c r="K275" s="127">
        <f t="shared" si="181"/>
        <v>14.25</v>
      </c>
      <c r="L275" s="128">
        <f t="shared" si="182"/>
        <v>0.10961538461538461</v>
      </c>
      <c r="M275" s="129" t="s">
        <v>599</v>
      </c>
      <c r="N275" s="130">
        <v>43675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2">
        <v>91</v>
      </c>
      <c r="B276" s="105">
        <v>42901</v>
      </c>
      <c r="C276" s="105"/>
      <c r="D276" s="147" t="s">
        <v>729</v>
      </c>
      <c r="E276" s="107" t="s">
        <v>623</v>
      </c>
      <c r="F276" s="108">
        <v>214.5</v>
      </c>
      <c r="G276" s="107"/>
      <c r="H276" s="107">
        <v>262</v>
      </c>
      <c r="I276" s="125">
        <v>262</v>
      </c>
      <c r="J276" s="126" t="s">
        <v>730</v>
      </c>
      <c r="K276" s="127">
        <f t="shared" si="181"/>
        <v>47.5</v>
      </c>
      <c r="L276" s="128">
        <f t="shared" si="182"/>
        <v>0.22144522144522144</v>
      </c>
      <c r="M276" s="129" t="s">
        <v>599</v>
      </c>
      <c r="N276" s="130">
        <v>42977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4">
        <v>92</v>
      </c>
      <c r="B277" s="153">
        <v>42933</v>
      </c>
      <c r="C277" s="153"/>
      <c r="D277" s="154" t="s">
        <v>731</v>
      </c>
      <c r="E277" s="155" t="s">
        <v>623</v>
      </c>
      <c r="F277" s="156">
        <v>370</v>
      </c>
      <c r="G277" s="155"/>
      <c r="H277" s="155">
        <v>447.5</v>
      </c>
      <c r="I277" s="177">
        <v>450</v>
      </c>
      <c r="J277" s="230" t="s">
        <v>682</v>
      </c>
      <c r="K277" s="127">
        <f t="shared" si="181"/>
        <v>77.5</v>
      </c>
      <c r="L277" s="179">
        <f t="shared" si="182"/>
        <v>0.20945945945945946</v>
      </c>
      <c r="M277" s="180" t="s">
        <v>599</v>
      </c>
      <c r="N277" s="181">
        <v>43035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4">
        <v>93</v>
      </c>
      <c r="B278" s="153">
        <v>42943</v>
      </c>
      <c r="C278" s="153"/>
      <c r="D278" s="154" t="s">
        <v>167</v>
      </c>
      <c r="E278" s="155" t="s">
        <v>623</v>
      </c>
      <c r="F278" s="156">
        <v>657.5</v>
      </c>
      <c r="G278" s="155"/>
      <c r="H278" s="155">
        <v>825</v>
      </c>
      <c r="I278" s="177">
        <v>820</v>
      </c>
      <c r="J278" s="230" t="s">
        <v>682</v>
      </c>
      <c r="K278" s="127">
        <f t="shared" si="181"/>
        <v>167.5</v>
      </c>
      <c r="L278" s="179">
        <f t="shared" si="182"/>
        <v>0.25475285171102663</v>
      </c>
      <c r="M278" s="180" t="s">
        <v>599</v>
      </c>
      <c r="N278" s="181">
        <v>43090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2">
        <v>94</v>
      </c>
      <c r="B279" s="105">
        <v>42964</v>
      </c>
      <c r="C279" s="105"/>
      <c r="D279" s="106" t="s">
        <v>368</v>
      </c>
      <c r="E279" s="107" t="s">
        <v>623</v>
      </c>
      <c r="F279" s="108">
        <v>605</v>
      </c>
      <c r="G279" s="107"/>
      <c r="H279" s="107">
        <v>750</v>
      </c>
      <c r="I279" s="125">
        <v>750</v>
      </c>
      <c r="J279" s="126" t="s">
        <v>725</v>
      </c>
      <c r="K279" s="127">
        <f t="shared" si="181"/>
        <v>145</v>
      </c>
      <c r="L279" s="128">
        <f t="shared" si="182"/>
        <v>0.23966942148760331</v>
      </c>
      <c r="M279" s="129" t="s">
        <v>599</v>
      </c>
      <c r="N279" s="130">
        <v>43027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65">
        <v>95</v>
      </c>
      <c r="B280" s="148">
        <v>42979</v>
      </c>
      <c r="C280" s="148"/>
      <c r="D280" s="149" t="s">
        <v>509</v>
      </c>
      <c r="E280" s="150" t="s">
        <v>623</v>
      </c>
      <c r="F280" s="151">
        <v>255</v>
      </c>
      <c r="G280" s="152"/>
      <c r="H280" s="152">
        <v>217.25</v>
      </c>
      <c r="I280" s="152">
        <v>320</v>
      </c>
      <c r="J280" s="174" t="s">
        <v>732</v>
      </c>
      <c r="K280" s="133">
        <f t="shared" si="181"/>
        <v>-37.75</v>
      </c>
      <c r="L280" s="175">
        <f t="shared" si="182"/>
        <v>-0.14803921568627451</v>
      </c>
      <c r="M280" s="135" t="s">
        <v>663</v>
      </c>
      <c r="N280" s="176">
        <v>43661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2">
        <v>96</v>
      </c>
      <c r="B281" s="105">
        <v>42997</v>
      </c>
      <c r="C281" s="105"/>
      <c r="D281" s="106" t="s">
        <v>733</v>
      </c>
      <c r="E281" s="107" t="s">
        <v>623</v>
      </c>
      <c r="F281" s="108">
        <v>215</v>
      </c>
      <c r="G281" s="107"/>
      <c r="H281" s="107">
        <v>258</v>
      </c>
      <c r="I281" s="125">
        <v>258</v>
      </c>
      <c r="J281" s="126" t="s">
        <v>682</v>
      </c>
      <c r="K281" s="127">
        <f t="shared" si="181"/>
        <v>43</v>
      </c>
      <c r="L281" s="128">
        <f t="shared" si="182"/>
        <v>0.2</v>
      </c>
      <c r="M281" s="129" t="s">
        <v>599</v>
      </c>
      <c r="N281" s="130">
        <v>43040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2">
        <v>97</v>
      </c>
      <c r="B282" s="105">
        <v>42997</v>
      </c>
      <c r="C282" s="105"/>
      <c r="D282" s="106" t="s">
        <v>733</v>
      </c>
      <c r="E282" s="107" t="s">
        <v>623</v>
      </c>
      <c r="F282" s="108">
        <v>215</v>
      </c>
      <c r="G282" s="107"/>
      <c r="H282" s="107">
        <v>258</v>
      </c>
      <c r="I282" s="125">
        <v>258</v>
      </c>
      <c r="J282" s="230" t="s">
        <v>682</v>
      </c>
      <c r="K282" s="127">
        <v>43</v>
      </c>
      <c r="L282" s="128">
        <v>0.2</v>
      </c>
      <c r="M282" s="129" t="s">
        <v>599</v>
      </c>
      <c r="N282" s="130">
        <v>43040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5">
        <v>98</v>
      </c>
      <c r="B283" s="206">
        <v>42998</v>
      </c>
      <c r="C283" s="206"/>
      <c r="D283" s="374" t="s">
        <v>2979</v>
      </c>
      <c r="E283" s="207" t="s">
        <v>623</v>
      </c>
      <c r="F283" s="208">
        <v>75</v>
      </c>
      <c r="G283" s="207"/>
      <c r="H283" s="207">
        <v>90</v>
      </c>
      <c r="I283" s="231">
        <v>90</v>
      </c>
      <c r="J283" s="126" t="s">
        <v>734</v>
      </c>
      <c r="K283" s="127">
        <f t="shared" ref="K283:K288" si="183">H283-F283</f>
        <v>15</v>
      </c>
      <c r="L283" s="128">
        <f t="shared" ref="L283:L288" si="184">K283/F283</f>
        <v>0.2</v>
      </c>
      <c r="M283" s="129" t="s">
        <v>599</v>
      </c>
      <c r="N283" s="130">
        <v>43019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4">
        <v>99</v>
      </c>
      <c r="B284" s="153">
        <v>43011</v>
      </c>
      <c r="C284" s="153"/>
      <c r="D284" s="154" t="s">
        <v>735</v>
      </c>
      <c r="E284" s="155" t="s">
        <v>623</v>
      </c>
      <c r="F284" s="156">
        <v>315</v>
      </c>
      <c r="G284" s="155"/>
      <c r="H284" s="155">
        <v>392</v>
      </c>
      <c r="I284" s="177">
        <v>384</v>
      </c>
      <c r="J284" s="230" t="s">
        <v>736</v>
      </c>
      <c r="K284" s="127">
        <f t="shared" si="183"/>
        <v>77</v>
      </c>
      <c r="L284" s="179">
        <f t="shared" si="184"/>
        <v>0.24444444444444444</v>
      </c>
      <c r="M284" s="180" t="s">
        <v>599</v>
      </c>
      <c r="N284" s="181">
        <v>43017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4">
        <v>100</v>
      </c>
      <c r="B285" s="153">
        <v>43013</v>
      </c>
      <c r="C285" s="153"/>
      <c r="D285" s="154" t="s">
        <v>737</v>
      </c>
      <c r="E285" s="155" t="s">
        <v>623</v>
      </c>
      <c r="F285" s="156">
        <v>145</v>
      </c>
      <c r="G285" s="155"/>
      <c r="H285" s="155">
        <v>179</v>
      </c>
      <c r="I285" s="177">
        <v>180</v>
      </c>
      <c r="J285" s="230" t="s">
        <v>613</v>
      </c>
      <c r="K285" s="127">
        <f t="shared" si="183"/>
        <v>34</v>
      </c>
      <c r="L285" s="179">
        <f t="shared" si="184"/>
        <v>0.23448275862068965</v>
      </c>
      <c r="M285" s="180" t="s">
        <v>599</v>
      </c>
      <c r="N285" s="181">
        <v>43025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4">
        <v>101</v>
      </c>
      <c r="B286" s="153">
        <v>43014</v>
      </c>
      <c r="C286" s="153"/>
      <c r="D286" s="154" t="s">
        <v>339</v>
      </c>
      <c r="E286" s="155" t="s">
        <v>623</v>
      </c>
      <c r="F286" s="156">
        <v>256</v>
      </c>
      <c r="G286" s="155"/>
      <c r="H286" s="155">
        <v>323</v>
      </c>
      <c r="I286" s="177">
        <v>320</v>
      </c>
      <c r="J286" s="230" t="s">
        <v>682</v>
      </c>
      <c r="K286" s="127">
        <f t="shared" si="183"/>
        <v>67</v>
      </c>
      <c r="L286" s="179">
        <f t="shared" si="184"/>
        <v>0.26171875</v>
      </c>
      <c r="M286" s="180" t="s">
        <v>599</v>
      </c>
      <c r="N286" s="181">
        <v>43067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4">
        <v>102</v>
      </c>
      <c r="B287" s="153">
        <v>43017</v>
      </c>
      <c r="C287" s="153"/>
      <c r="D287" s="154" t="s">
        <v>360</v>
      </c>
      <c r="E287" s="155" t="s">
        <v>623</v>
      </c>
      <c r="F287" s="156">
        <v>137.5</v>
      </c>
      <c r="G287" s="155"/>
      <c r="H287" s="155">
        <v>184</v>
      </c>
      <c r="I287" s="177">
        <v>183</v>
      </c>
      <c r="J287" s="178" t="s">
        <v>738</v>
      </c>
      <c r="K287" s="127">
        <f t="shared" si="183"/>
        <v>46.5</v>
      </c>
      <c r="L287" s="179">
        <f t="shared" si="184"/>
        <v>0.33818181818181819</v>
      </c>
      <c r="M287" s="180" t="s">
        <v>599</v>
      </c>
      <c r="N287" s="181">
        <v>43108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4">
        <v>103</v>
      </c>
      <c r="B288" s="153">
        <v>43018</v>
      </c>
      <c r="C288" s="153"/>
      <c r="D288" s="154" t="s">
        <v>739</v>
      </c>
      <c r="E288" s="155" t="s">
        <v>623</v>
      </c>
      <c r="F288" s="156">
        <v>125.5</v>
      </c>
      <c r="G288" s="155"/>
      <c r="H288" s="155">
        <v>158</v>
      </c>
      <c r="I288" s="177">
        <v>155</v>
      </c>
      <c r="J288" s="178" t="s">
        <v>740</v>
      </c>
      <c r="K288" s="127">
        <f t="shared" si="183"/>
        <v>32.5</v>
      </c>
      <c r="L288" s="179">
        <f t="shared" si="184"/>
        <v>0.25896414342629481</v>
      </c>
      <c r="M288" s="180" t="s">
        <v>599</v>
      </c>
      <c r="N288" s="181">
        <v>43067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4">
        <v>104</v>
      </c>
      <c r="B289" s="153">
        <v>43018</v>
      </c>
      <c r="C289" s="153"/>
      <c r="D289" s="154" t="s">
        <v>770</v>
      </c>
      <c r="E289" s="155" t="s">
        <v>623</v>
      </c>
      <c r="F289" s="156">
        <v>895</v>
      </c>
      <c r="G289" s="155"/>
      <c r="H289" s="155">
        <v>1122.5</v>
      </c>
      <c r="I289" s="177">
        <v>1078</v>
      </c>
      <c r="J289" s="178" t="s">
        <v>771</v>
      </c>
      <c r="K289" s="127">
        <v>227.5</v>
      </c>
      <c r="L289" s="179">
        <v>0.25418994413407803</v>
      </c>
      <c r="M289" s="180" t="s">
        <v>599</v>
      </c>
      <c r="N289" s="181">
        <v>43117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4">
        <v>105</v>
      </c>
      <c r="B290" s="153">
        <v>43020</v>
      </c>
      <c r="C290" s="153"/>
      <c r="D290" s="154" t="s">
        <v>347</v>
      </c>
      <c r="E290" s="155" t="s">
        <v>623</v>
      </c>
      <c r="F290" s="156">
        <v>525</v>
      </c>
      <c r="G290" s="155"/>
      <c r="H290" s="155">
        <v>629</v>
      </c>
      <c r="I290" s="177">
        <v>629</v>
      </c>
      <c r="J290" s="230" t="s">
        <v>682</v>
      </c>
      <c r="K290" s="127">
        <v>104</v>
      </c>
      <c r="L290" s="179">
        <v>0.19809523809523799</v>
      </c>
      <c r="M290" s="180" t="s">
        <v>599</v>
      </c>
      <c r="N290" s="181">
        <v>43119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4">
        <v>106</v>
      </c>
      <c r="B291" s="153">
        <v>43046</v>
      </c>
      <c r="C291" s="153"/>
      <c r="D291" s="154" t="s">
        <v>393</v>
      </c>
      <c r="E291" s="155" t="s">
        <v>623</v>
      </c>
      <c r="F291" s="156">
        <v>740</v>
      </c>
      <c r="G291" s="155"/>
      <c r="H291" s="155">
        <v>892.5</v>
      </c>
      <c r="I291" s="177">
        <v>900</v>
      </c>
      <c r="J291" s="178" t="s">
        <v>741</v>
      </c>
      <c r="K291" s="127">
        <f>H291-F291</f>
        <v>152.5</v>
      </c>
      <c r="L291" s="179">
        <f>K291/F291</f>
        <v>0.20608108108108109</v>
      </c>
      <c r="M291" s="180" t="s">
        <v>599</v>
      </c>
      <c r="N291" s="181">
        <v>43052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2">
        <v>107</v>
      </c>
      <c r="B292" s="105">
        <v>43073</v>
      </c>
      <c r="C292" s="105"/>
      <c r="D292" s="106" t="s">
        <v>742</v>
      </c>
      <c r="E292" s="107" t="s">
        <v>623</v>
      </c>
      <c r="F292" s="108">
        <v>118.5</v>
      </c>
      <c r="G292" s="107"/>
      <c r="H292" s="107">
        <v>143.5</v>
      </c>
      <c r="I292" s="125">
        <v>145</v>
      </c>
      <c r="J292" s="140" t="s">
        <v>743</v>
      </c>
      <c r="K292" s="127">
        <f>H292-F292</f>
        <v>25</v>
      </c>
      <c r="L292" s="128">
        <f>K292/F292</f>
        <v>0.2109704641350211</v>
      </c>
      <c r="M292" s="129" t="s">
        <v>599</v>
      </c>
      <c r="N292" s="130">
        <v>43097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3">
        <v>108</v>
      </c>
      <c r="B293" s="109">
        <v>43090</v>
      </c>
      <c r="C293" s="109"/>
      <c r="D293" s="157" t="s">
        <v>443</v>
      </c>
      <c r="E293" s="111" t="s">
        <v>623</v>
      </c>
      <c r="F293" s="112">
        <v>715</v>
      </c>
      <c r="G293" s="112"/>
      <c r="H293" s="113">
        <v>500</v>
      </c>
      <c r="I293" s="131">
        <v>872</v>
      </c>
      <c r="J293" s="137" t="s">
        <v>744</v>
      </c>
      <c r="K293" s="133">
        <f>H293-F293</f>
        <v>-215</v>
      </c>
      <c r="L293" s="134">
        <f>K293/F293</f>
        <v>-0.30069930069930068</v>
      </c>
      <c r="M293" s="135" t="s">
        <v>663</v>
      </c>
      <c r="N293" s="136">
        <v>43670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2">
        <v>109</v>
      </c>
      <c r="B294" s="105">
        <v>43098</v>
      </c>
      <c r="C294" s="105"/>
      <c r="D294" s="106" t="s">
        <v>735</v>
      </c>
      <c r="E294" s="107" t="s">
        <v>623</v>
      </c>
      <c r="F294" s="108">
        <v>435</v>
      </c>
      <c r="G294" s="107"/>
      <c r="H294" s="107">
        <v>542.5</v>
      </c>
      <c r="I294" s="125">
        <v>539</v>
      </c>
      <c r="J294" s="140" t="s">
        <v>682</v>
      </c>
      <c r="K294" s="127">
        <v>107.5</v>
      </c>
      <c r="L294" s="128">
        <v>0.247126436781609</v>
      </c>
      <c r="M294" s="129" t="s">
        <v>599</v>
      </c>
      <c r="N294" s="130">
        <v>43206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2">
        <v>110</v>
      </c>
      <c r="B295" s="105">
        <v>43098</v>
      </c>
      <c r="C295" s="105"/>
      <c r="D295" s="106" t="s">
        <v>571</v>
      </c>
      <c r="E295" s="107" t="s">
        <v>623</v>
      </c>
      <c r="F295" s="108">
        <v>885</v>
      </c>
      <c r="G295" s="107"/>
      <c r="H295" s="107">
        <v>1090</v>
      </c>
      <c r="I295" s="125">
        <v>1084</v>
      </c>
      <c r="J295" s="140" t="s">
        <v>682</v>
      </c>
      <c r="K295" s="127">
        <v>205</v>
      </c>
      <c r="L295" s="128">
        <v>0.23163841807909599</v>
      </c>
      <c r="M295" s="129" t="s">
        <v>599</v>
      </c>
      <c r="N295" s="130">
        <v>43213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66">
        <v>111</v>
      </c>
      <c r="B296" s="347">
        <v>43192</v>
      </c>
      <c r="C296" s="347"/>
      <c r="D296" s="115" t="s">
        <v>752</v>
      </c>
      <c r="E296" s="350" t="s">
        <v>623</v>
      </c>
      <c r="F296" s="353">
        <v>478.5</v>
      </c>
      <c r="G296" s="350"/>
      <c r="H296" s="350">
        <v>442</v>
      </c>
      <c r="I296" s="356">
        <v>613</v>
      </c>
      <c r="J296" s="383" t="s">
        <v>3403</v>
      </c>
      <c r="K296" s="133">
        <f>H296-F296</f>
        <v>-36.5</v>
      </c>
      <c r="L296" s="134">
        <f>K296/F296</f>
        <v>-7.6280041797283177E-2</v>
      </c>
      <c r="M296" s="135" t="s">
        <v>663</v>
      </c>
      <c r="N296" s="136">
        <v>43762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3">
        <v>112</v>
      </c>
      <c r="B297" s="109">
        <v>43194</v>
      </c>
      <c r="C297" s="109"/>
      <c r="D297" s="373" t="s">
        <v>2978</v>
      </c>
      <c r="E297" s="111" t="s">
        <v>623</v>
      </c>
      <c r="F297" s="112">
        <f>141.5-7.3</f>
        <v>134.19999999999999</v>
      </c>
      <c r="G297" s="112"/>
      <c r="H297" s="113">
        <v>77</v>
      </c>
      <c r="I297" s="131">
        <v>180</v>
      </c>
      <c r="J297" s="383" t="s">
        <v>3402</v>
      </c>
      <c r="K297" s="133">
        <f>H297-F297</f>
        <v>-57.199999999999989</v>
      </c>
      <c r="L297" s="134">
        <f>K297/F297</f>
        <v>-0.42622950819672129</v>
      </c>
      <c r="M297" s="135" t="s">
        <v>663</v>
      </c>
      <c r="N297" s="136">
        <v>43522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3">
        <v>113</v>
      </c>
      <c r="B298" s="109">
        <v>43209</v>
      </c>
      <c r="C298" s="109"/>
      <c r="D298" s="110" t="s">
        <v>745</v>
      </c>
      <c r="E298" s="111" t="s">
        <v>623</v>
      </c>
      <c r="F298" s="112">
        <v>430</v>
      </c>
      <c r="G298" s="112"/>
      <c r="H298" s="113">
        <v>220</v>
      </c>
      <c r="I298" s="131">
        <v>537</v>
      </c>
      <c r="J298" s="137" t="s">
        <v>746</v>
      </c>
      <c r="K298" s="133">
        <f>H298-F298</f>
        <v>-210</v>
      </c>
      <c r="L298" s="134">
        <f>K298/F298</f>
        <v>-0.48837209302325579</v>
      </c>
      <c r="M298" s="135" t="s">
        <v>663</v>
      </c>
      <c r="N298" s="136">
        <v>43252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67">
        <v>114</v>
      </c>
      <c r="B299" s="158">
        <v>43220</v>
      </c>
      <c r="C299" s="158"/>
      <c r="D299" s="159" t="s">
        <v>394</v>
      </c>
      <c r="E299" s="160" t="s">
        <v>623</v>
      </c>
      <c r="F299" s="162">
        <v>153.5</v>
      </c>
      <c r="G299" s="162"/>
      <c r="H299" s="162">
        <v>196</v>
      </c>
      <c r="I299" s="162">
        <v>196</v>
      </c>
      <c r="J299" s="358" t="s">
        <v>3494</v>
      </c>
      <c r="K299" s="182">
        <f>H299-F299</f>
        <v>42.5</v>
      </c>
      <c r="L299" s="183">
        <f>K299/F299</f>
        <v>0.27687296416938112</v>
      </c>
      <c r="M299" s="161" t="s">
        <v>599</v>
      </c>
      <c r="N299" s="184">
        <v>43605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3">
        <v>115</v>
      </c>
      <c r="B300" s="109">
        <v>43306</v>
      </c>
      <c r="C300" s="109"/>
      <c r="D300" s="110" t="s">
        <v>768</v>
      </c>
      <c r="E300" s="111" t="s">
        <v>623</v>
      </c>
      <c r="F300" s="112">
        <v>27.5</v>
      </c>
      <c r="G300" s="112"/>
      <c r="H300" s="113">
        <v>13.1</v>
      </c>
      <c r="I300" s="131">
        <v>60</v>
      </c>
      <c r="J300" s="137" t="s">
        <v>772</v>
      </c>
      <c r="K300" s="133">
        <v>-14.4</v>
      </c>
      <c r="L300" s="134">
        <v>-0.52363636363636401</v>
      </c>
      <c r="M300" s="135" t="s">
        <v>663</v>
      </c>
      <c r="N300" s="136">
        <v>43138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66">
        <v>116</v>
      </c>
      <c r="B301" s="347">
        <v>43318</v>
      </c>
      <c r="C301" s="347"/>
      <c r="D301" s="115" t="s">
        <v>747</v>
      </c>
      <c r="E301" s="350" t="s">
        <v>623</v>
      </c>
      <c r="F301" s="350">
        <v>148.5</v>
      </c>
      <c r="G301" s="350"/>
      <c r="H301" s="350">
        <v>102</v>
      </c>
      <c r="I301" s="356">
        <v>182</v>
      </c>
      <c r="J301" s="137" t="s">
        <v>3493</v>
      </c>
      <c r="K301" s="133">
        <f>H301-F301</f>
        <v>-46.5</v>
      </c>
      <c r="L301" s="134">
        <f>K301/F301</f>
        <v>-0.31313131313131315</v>
      </c>
      <c r="M301" s="135" t="s">
        <v>663</v>
      </c>
      <c r="N301" s="136">
        <v>43661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2">
        <v>117</v>
      </c>
      <c r="B302" s="105">
        <v>43335</v>
      </c>
      <c r="C302" s="105"/>
      <c r="D302" s="106" t="s">
        <v>773</v>
      </c>
      <c r="E302" s="107" t="s">
        <v>623</v>
      </c>
      <c r="F302" s="155">
        <v>285</v>
      </c>
      <c r="G302" s="107"/>
      <c r="H302" s="107">
        <v>355</v>
      </c>
      <c r="I302" s="125">
        <v>364</v>
      </c>
      <c r="J302" s="140" t="s">
        <v>774</v>
      </c>
      <c r="K302" s="127">
        <v>70</v>
      </c>
      <c r="L302" s="128">
        <v>0.24561403508771901</v>
      </c>
      <c r="M302" s="129" t="s">
        <v>599</v>
      </c>
      <c r="N302" s="130">
        <v>43455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2">
        <v>118</v>
      </c>
      <c r="B303" s="105">
        <v>43341</v>
      </c>
      <c r="C303" s="105"/>
      <c r="D303" s="106" t="s">
        <v>384</v>
      </c>
      <c r="E303" s="107" t="s">
        <v>623</v>
      </c>
      <c r="F303" s="155">
        <v>525</v>
      </c>
      <c r="G303" s="107"/>
      <c r="H303" s="107">
        <v>585</v>
      </c>
      <c r="I303" s="125">
        <v>635</v>
      </c>
      <c r="J303" s="140" t="s">
        <v>748</v>
      </c>
      <c r="K303" s="127">
        <f t="shared" ref="K303:K315" si="185">H303-F303</f>
        <v>60</v>
      </c>
      <c r="L303" s="128">
        <f t="shared" ref="L303:L315" si="186">K303/F303</f>
        <v>0.11428571428571428</v>
      </c>
      <c r="M303" s="129" t="s">
        <v>599</v>
      </c>
      <c r="N303" s="130">
        <v>43662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2">
        <v>119</v>
      </c>
      <c r="B304" s="105">
        <v>43395</v>
      </c>
      <c r="C304" s="105"/>
      <c r="D304" s="106" t="s">
        <v>368</v>
      </c>
      <c r="E304" s="107" t="s">
        <v>623</v>
      </c>
      <c r="F304" s="155">
        <v>475</v>
      </c>
      <c r="G304" s="107"/>
      <c r="H304" s="107">
        <v>574</v>
      </c>
      <c r="I304" s="125">
        <v>570</v>
      </c>
      <c r="J304" s="140" t="s">
        <v>682</v>
      </c>
      <c r="K304" s="127">
        <f t="shared" si="185"/>
        <v>99</v>
      </c>
      <c r="L304" s="128">
        <f t="shared" si="186"/>
        <v>0.20842105263157895</v>
      </c>
      <c r="M304" s="129" t="s">
        <v>599</v>
      </c>
      <c r="N304" s="130">
        <v>43403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4">
        <v>120</v>
      </c>
      <c r="B305" s="153">
        <v>43397</v>
      </c>
      <c r="C305" s="153"/>
      <c r="D305" s="400" t="s">
        <v>391</v>
      </c>
      <c r="E305" s="155" t="s">
        <v>623</v>
      </c>
      <c r="F305" s="155">
        <v>707.5</v>
      </c>
      <c r="G305" s="155"/>
      <c r="H305" s="155">
        <v>872</v>
      </c>
      <c r="I305" s="177">
        <v>872</v>
      </c>
      <c r="J305" s="178" t="s">
        <v>682</v>
      </c>
      <c r="K305" s="127">
        <f t="shared" si="185"/>
        <v>164.5</v>
      </c>
      <c r="L305" s="179">
        <f t="shared" si="186"/>
        <v>0.23250883392226149</v>
      </c>
      <c r="M305" s="180" t="s">
        <v>599</v>
      </c>
      <c r="N305" s="181">
        <v>43482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4">
        <v>121</v>
      </c>
      <c r="B306" s="153">
        <v>43398</v>
      </c>
      <c r="C306" s="153"/>
      <c r="D306" s="400" t="s">
        <v>348</v>
      </c>
      <c r="E306" s="155" t="s">
        <v>623</v>
      </c>
      <c r="F306" s="155">
        <v>162</v>
      </c>
      <c r="G306" s="155"/>
      <c r="H306" s="155">
        <v>204</v>
      </c>
      <c r="I306" s="177">
        <v>209</v>
      </c>
      <c r="J306" s="178" t="s">
        <v>3492</v>
      </c>
      <c r="K306" s="127">
        <f t="shared" si="185"/>
        <v>42</v>
      </c>
      <c r="L306" s="179">
        <f t="shared" si="186"/>
        <v>0.25925925925925924</v>
      </c>
      <c r="M306" s="180" t="s">
        <v>599</v>
      </c>
      <c r="N306" s="181">
        <v>43539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5">
        <v>122</v>
      </c>
      <c r="B307" s="206">
        <v>43399</v>
      </c>
      <c r="C307" s="206"/>
      <c r="D307" s="154" t="s">
        <v>495</v>
      </c>
      <c r="E307" s="207" t="s">
        <v>623</v>
      </c>
      <c r="F307" s="207">
        <v>240</v>
      </c>
      <c r="G307" s="207"/>
      <c r="H307" s="207">
        <v>297</v>
      </c>
      <c r="I307" s="231">
        <v>297</v>
      </c>
      <c r="J307" s="178" t="s">
        <v>682</v>
      </c>
      <c r="K307" s="232">
        <f t="shared" si="185"/>
        <v>57</v>
      </c>
      <c r="L307" s="233">
        <f t="shared" si="186"/>
        <v>0.23749999999999999</v>
      </c>
      <c r="M307" s="234" t="s">
        <v>599</v>
      </c>
      <c r="N307" s="235">
        <v>43417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2">
        <v>123</v>
      </c>
      <c r="B308" s="105">
        <v>43439</v>
      </c>
      <c r="C308" s="105"/>
      <c r="D308" s="147" t="s">
        <v>749</v>
      </c>
      <c r="E308" s="107" t="s">
        <v>623</v>
      </c>
      <c r="F308" s="107">
        <v>202.5</v>
      </c>
      <c r="G308" s="107"/>
      <c r="H308" s="107">
        <v>255</v>
      </c>
      <c r="I308" s="125">
        <v>252</v>
      </c>
      <c r="J308" s="140" t="s">
        <v>682</v>
      </c>
      <c r="K308" s="127">
        <f t="shared" si="185"/>
        <v>52.5</v>
      </c>
      <c r="L308" s="128">
        <f t="shared" si="186"/>
        <v>0.25925925925925924</v>
      </c>
      <c r="M308" s="129" t="s">
        <v>599</v>
      </c>
      <c r="N308" s="130">
        <v>43542</v>
      </c>
      <c r="O308" s="57"/>
      <c r="P308" s="16"/>
      <c r="Q308" s="16"/>
      <c r="R308" s="93" t="s">
        <v>751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5">
        <v>124</v>
      </c>
      <c r="B309" s="206">
        <v>43465</v>
      </c>
      <c r="C309" s="105"/>
      <c r="D309" s="400" t="s">
        <v>423</v>
      </c>
      <c r="E309" s="207" t="s">
        <v>623</v>
      </c>
      <c r="F309" s="207">
        <v>710</v>
      </c>
      <c r="G309" s="207"/>
      <c r="H309" s="207">
        <v>866</v>
      </c>
      <c r="I309" s="231">
        <v>866</v>
      </c>
      <c r="J309" s="178" t="s">
        <v>682</v>
      </c>
      <c r="K309" s="127">
        <f t="shared" si="185"/>
        <v>156</v>
      </c>
      <c r="L309" s="128">
        <f t="shared" si="186"/>
        <v>0.21971830985915494</v>
      </c>
      <c r="M309" s="129" t="s">
        <v>599</v>
      </c>
      <c r="N309" s="361">
        <v>43553</v>
      </c>
      <c r="O309" s="57"/>
      <c r="P309" s="16"/>
      <c r="Q309" s="16"/>
      <c r="R309" s="17" t="s">
        <v>751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5">
        <v>125</v>
      </c>
      <c r="B310" s="206">
        <v>43522</v>
      </c>
      <c r="C310" s="206"/>
      <c r="D310" s="400" t="s">
        <v>141</v>
      </c>
      <c r="E310" s="207" t="s">
        <v>623</v>
      </c>
      <c r="F310" s="207">
        <v>337.25</v>
      </c>
      <c r="G310" s="207"/>
      <c r="H310" s="207">
        <v>398.5</v>
      </c>
      <c r="I310" s="231">
        <v>411</v>
      </c>
      <c r="J310" s="140" t="s">
        <v>3491</v>
      </c>
      <c r="K310" s="127">
        <f t="shared" si="185"/>
        <v>61.25</v>
      </c>
      <c r="L310" s="128">
        <f t="shared" si="186"/>
        <v>0.1816160118606375</v>
      </c>
      <c r="M310" s="129" t="s">
        <v>599</v>
      </c>
      <c r="N310" s="361">
        <v>43760</v>
      </c>
      <c r="O310" s="57"/>
      <c r="P310" s="16"/>
      <c r="Q310" s="16"/>
      <c r="R310" s="93" t="s">
        <v>751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68">
        <v>126</v>
      </c>
      <c r="B311" s="163">
        <v>43559</v>
      </c>
      <c r="C311" s="163"/>
      <c r="D311" s="164" t="s">
        <v>410</v>
      </c>
      <c r="E311" s="165" t="s">
        <v>623</v>
      </c>
      <c r="F311" s="165">
        <v>130</v>
      </c>
      <c r="G311" s="165"/>
      <c r="H311" s="165">
        <v>65</v>
      </c>
      <c r="I311" s="185">
        <v>158</v>
      </c>
      <c r="J311" s="137" t="s">
        <v>750</v>
      </c>
      <c r="K311" s="133">
        <f t="shared" si="185"/>
        <v>-65</v>
      </c>
      <c r="L311" s="134">
        <f t="shared" si="186"/>
        <v>-0.5</v>
      </c>
      <c r="M311" s="135" t="s">
        <v>663</v>
      </c>
      <c r="N311" s="136">
        <v>43726</v>
      </c>
      <c r="O311" s="57"/>
      <c r="P311" s="16"/>
      <c r="Q311" s="16"/>
      <c r="R311" s="17" t="s">
        <v>753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69">
        <v>127</v>
      </c>
      <c r="B312" s="186">
        <v>43017</v>
      </c>
      <c r="C312" s="186"/>
      <c r="D312" s="187" t="s">
        <v>169</v>
      </c>
      <c r="E312" s="188" t="s">
        <v>623</v>
      </c>
      <c r="F312" s="189">
        <v>141.5</v>
      </c>
      <c r="G312" s="190"/>
      <c r="H312" s="190">
        <v>183.5</v>
      </c>
      <c r="I312" s="190">
        <v>210</v>
      </c>
      <c r="J312" s="217" t="s">
        <v>3440</v>
      </c>
      <c r="K312" s="218">
        <f t="shared" si="185"/>
        <v>42</v>
      </c>
      <c r="L312" s="219">
        <f t="shared" si="186"/>
        <v>0.29681978798586572</v>
      </c>
      <c r="M312" s="189" t="s">
        <v>599</v>
      </c>
      <c r="N312" s="220">
        <v>43042</v>
      </c>
      <c r="O312" s="57"/>
      <c r="P312" s="16"/>
      <c r="Q312" s="16"/>
      <c r="R312" s="93" t="s">
        <v>753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368">
        <v>128</v>
      </c>
      <c r="B313" s="163">
        <v>43074</v>
      </c>
      <c r="C313" s="163"/>
      <c r="D313" s="164" t="s">
        <v>303</v>
      </c>
      <c r="E313" s="165" t="s">
        <v>623</v>
      </c>
      <c r="F313" s="166">
        <v>172</v>
      </c>
      <c r="G313" s="165"/>
      <c r="H313" s="165">
        <v>155.25</v>
      </c>
      <c r="I313" s="185">
        <v>230</v>
      </c>
      <c r="J313" s="383" t="s">
        <v>3400</v>
      </c>
      <c r="K313" s="133">
        <f t="shared" ref="K313" si="187">H313-F313</f>
        <v>-16.75</v>
      </c>
      <c r="L313" s="134">
        <f t="shared" ref="L313" si="188">K313/F313</f>
        <v>-9.7383720930232565E-2</v>
      </c>
      <c r="M313" s="135" t="s">
        <v>663</v>
      </c>
      <c r="N313" s="136">
        <v>43787</v>
      </c>
      <c r="O313" s="57"/>
      <c r="P313" s="16"/>
      <c r="Q313" s="16"/>
      <c r="R313" s="17" t="s">
        <v>753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69">
        <v>129</v>
      </c>
      <c r="B314" s="186">
        <v>43398</v>
      </c>
      <c r="C314" s="186"/>
      <c r="D314" s="187" t="s">
        <v>104</v>
      </c>
      <c r="E314" s="188" t="s">
        <v>623</v>
      </c>
      <c r="F314" s="190">
        <v>698.5</v>
      </c>
      <c r="G314" s="190"/>
      <c r="H314" s="190">
        <v>850</v>
      </c>
      <c r="I314" s="190">
        <v>890</v>
      </c>
      <c r="J314" s="221" t="s">
        <v>3488</v>
      </c>
      <c r="K314" s="218">
        <f t="shared" si="185"/>
        <v>151.5</v>
      </c>
      <c r="L314" s="219">
        <f t="shared" si="186"/>
        <v>0.21689334287759485</v>
      </c>
      <c r="M314" s="189" t="s">
        <v>599</v>
      </c>
      <c r="N314" s="220">
        <v>43453</v>
      </c>
      <c r="O314" s="57"/>
      <c r="P314" s="16"/>
      <c r="Q314" s="16"/>
      <c r="R314" s="17" t="s">
        <v>751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5">
        <v>130</v>
      </c>
      <c r="B315" s="158">
        <v>42877</v>
      </c>
      <c r="C315" s="158"/>
      <c r="D315" s="159" t="s">
        <v>383</v>
      </c>
      <c r="E315" s="160" t="s">
        <v>623</v>
      </c>
      <c r="F315" s="161">
        <v>127.6</v>
      </c>
      <c r="G315" s="162"/>
      <c r="H315" s="162">
        <v>138</v>
      </c>
      <c r="I315" s="162">
        <v>190</v>
      </c>
      <c r="J315" s="384" t="s">
        <v>3404</v>
      </c>
      <c r="K315" s="182">
        <f t="shared" si="185"/>
        <v>10.400000000000006</v>
      </c>
      <c r="L315" s="183">
        <f t="shared" si="186"/>
        <v>8.1504702194357417E-2</v>
      </c>
      <c r="M315" s="161" t="s">
        <v>599</v>
      </c>
      <c r="N315" s="184">
        <v>43774</v>
      </c>
      <c r="O315" s="57"/>
      <c r="P315" s="16"/>
      <c r="Q315" s="16"/>
      <c r="R315" s="93" t="s">
        <v>753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370">
        <v>131</v>
      </c>
      <c r="B316" s="194">
        <v>43158</v>
      </c>
      <c r="C316" s="194"/>
      <c r="D316" s="191" t="s">
        <v>754</v>
      </c>
      <c r="E316" s="195" t="s">
        <v>623</v>
      </c>
      <c r="F316" s="196">
        <v>317</v>
      </c>
      <c r="G316" s="195"/>
      <c r="H316" s="195"/>
      <c r="I316" s="224">
        <v>398</v>
      </c>
      <c r="J316" s="237" t="s">
        <v>601</v>
      </c>
      <c r="K316" s="193"/>
      <c r="L316" s="192"/>
      <c r="M316" s="223" t="s">
        <v>601</v>
      </c>
      <c r="N316" s="222"/>
      <c r="O316" s="57"/>
      <c r="P316" s="16"/>
      <c r="Q316" s="16"/>
      <c r="R316" s="341" t="s">
        <v>753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368">
        <v>132</v>
      </c>
      <c r="B317" s="163">
        <v>43164</v>
      </c>
      <c r="C317" s="163"/>
      <c r="D317" s="164" t="s">
        <v>135</v>
      </c>
      <c r="E317" s="165" t="s">
        <v>623</v>
      </c>
      <c r="F317" s="166">
        <f>510-14.4</f>
        <v>495.6</v>
      </c>
      <c r="G317" s="165"/>
      <c r="H317" s="165">
        <v>350</v>
      </c>
      <c r="I317" s="185">
        <v>672</v>
      </c>
      <c r="J317" s="383" t="s">
        <v>3461</v>
      </c>
      <c r="K317" s="133">
        <f t="shared" ref="K317" si="189">H317-F317</f>
        <v>-145.60000000000002</v>
      </c>
      <c r="L317" s="134">
        <f t="shared" ref="L317" si="190">K317/F317</f>
        <v>-0.29378531073446329</v>
      </c>
      <c r="M317" s="135" t="s">
        <v>663</v>
      </c>
      <c r="N317" s="136">
        <v>43887</v>
      </c>
      <c r="O317" s="57"/>
      <c r="P317" s="16"/>
      <c r="Q317" s="16"/>
      <c r="R317" s="17" t="s">
        <v>751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368">
        <v>133</v>
      </c>
      <c r="B318" s="163">
        <v>43237</v>
      </c>
      <c r="C318" s="163"/>
      <c r="D318" s="164" t="s">
        <v>489</v>
      </c>
      <c r="E318" s="165" t="s">
        <v>623</v>
      </c>
      <c r="F318" s="166">
        <v>230.3</v>
      </c>
      <c r="G318" s="165"/>
      <c r="H318" s="165">
        <v>102.5</v>
      </c>
      <c r="I318" s="185">
        <v>348</v>
      </c>
      <c r="J318" s="383" t="s">
        <v>3482</v>
      </c>
      <c r="K318" s="133">
        <f t="shared" ref="K318" si="191">H318-F318</f>
        <v>-127.80000000000001</v>
      </c>
      <c r="L318" s="134">
        <f t="shared" ref="L318" si="192">K318/F318</f>
        <v>-0.55492835432045162</v>
      </c>
      <c r="M318" s="135" t="s">
        <v>663</v>
      </c>
      <c r="N318" s="136">
        <v>43896</v>
      </c>
      <c r="O318" s="57"/>
      <c r="P318" s="16"/>
      <c r="Q318" s="16"/>
      <c r="R318" s="343" t="s">
        <v>751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14">
        <v>134</v>
      </c>
      <c r="B319" s="197">
        <v>43258</v>
      </c>
      <c r="C319" s="197"/>
      <c r="D319" s="200" t="s">
        <v>449</v>
      </c>
      <c r="E319" s="198" t="s">
        <v>623</v>
      </c>
      <c r="F319" s="196">
        <f>342.5-5.1</f>
        <v>337.4</v>
      </c>
      <c r="G319" s="198"/>
      <c r="H319" s="198"/>
      <c r="I319" s="225">
        <v>439</v>
      </c>
      <c r="J319" s="237" t="s">
        <v>601</v>
      </c>
      <c r="K319" s="227"/>
      <c r="L319" s="228"/>
      <c r="M319" s="226" t="s">
        <v>601</v>
      </c>
      <c r="N319" s="229"/>
      <c r="O319" s="57"/>
      <c r="P319" s="16"/>
      <c r="Q319" s="16"/>
      <c r="R319" s="341" t="s">
        <v>753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14">
        <v>135</v>
      </c>
      <c r="B320" s="197">
        <v>43285</v>
      </c>
      <c r="C320" s="197"/>
      <c r="D320" s="201" t="s">
        <v>49</v>
      </c>
      <c r="E320" s="198" t="s">
        <v>623</v>
      </c>
      <c r="F320" s="196">
        <f>127.5-5.53</f>
        <v>121.97</v>
      </c>
      <c r="G320" s="198"/>
      <c r="H320" s="198"/>
      <c r="I320" s="225">
        <v>170</v>
      </c>
      <c r="J320" s="237" t="s">
        <v>601</v>
      </c>
      <c r="K320" s="227"/>
      <c r="L320" s="228"/>
      <c r="M320" s="226" t="s">
        <v>601</v>
      </c>
      <c r="N320" s="229"/>
      <c r="O320" s="57"/>
      <c r="P320" s="16"/>
      <c r="Q320" s="16"/>
      <c r="R320" s="17" t="s">
        <v>751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368">
        <v>136</v>
      </c>
      <c r="B321" s="163">
        <v>43294</v>
      </c>
      <c r="C321" s="163"/>
      <c r="D321" s="164" t="s">
        <v>243</v>
      </c>
      <c r="E321" s="165" t="s">
        <v>623</v>
      </c>
      <c r="F321" s="166">
        <v>46.5</v>
      </c>
      <c r="G321" s="165"/>
      <c r="H321" s="165">
        <v>17</v>
      </c>
      <c r="I321" s="185">
        <v>59</v>
      </c>
      <c r="J321" s="383" t="s">
        <v>3460</v>
      </c>
      <c r="K321" s="133">
        <f t="shared" ref="K321" si="193">H321-F321</f>
        <v>-29.5</v>
      </c>
      <c r="L321" s="134">
        <f t="shared" ref="L321" si="194">K321/F321</f>
        <v>-0.63440860215053763</v>
      </c>
      <c r="M321" s="135" t="s">
        <v>663</v>
      </c>
      <c r="N321" s="136">
        <v>43887</v>
      </c>
      <c r="O321" s="57"/>
      <c r="P321" s="16"/>
      <c r="Q321" s="16"/>
      <c r="R321" s="17" t="s">
        <v>751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370">
        <v>137</v>
      </c>
      <c r="B322" s="194">
        <v>43396</v>
      </c>
      <c r="C322" s="194"/>
      <c r="D322" s="201" t="s">
        <v>425</v>
      </c>
      <c r="E322" s="198" t="s">
        <v>623</v>
      </c>
      <c r="F322" s="199">
        <v>156.5</v>
      </c>
      <c r="G322" s="198"/>
      <c r="H322" s="198"/>
      <c r="I322" s="225">
        <v>191</v>
      </c>
      <c r="J322" s="237" t="s">
        <v>601</v>
      </c>
      <c r="K322" s="227"/>
      <c r="L322" s="228"/>
      <c r="M322" s="226" t="s">
        <v>601</v>
      </c>
      <c r="N322" s="229"/>
      <c r="O322" s="57"/>
      <c r="P322" s="16"/>
      <c r="Q322" s="16"/>
      <c r="R322" s="17" t="s">
        <v>751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370">
        <v>138</v>
      </c>
      <c r="B323" s="194">
        <v>43439</v>
      </c>
      <c r="C323" s="194"/>
      <c r="D323" s="201" t="s">
        <v>330</v>
      </c>
      <c r="E323" s="198" t="s">
        <v>623</v>
      </c>
      <c r="F323" s="199">
        <v>259.5</v>
      </c>
      <c r="G323" s="198"/>
      <c r="H323" s="198"/>
      <c r="I323" s="225">
        <v>321</v>
      </c>
      <c r="J323" s="237" t="s">
        <v>601</v>
      </c>
      <c r="K323" s="227"/>
      <c r="L323" s="228"/>
      <c r="M323" s="226" t="s">
        <v>601</v>
      </c>
      <c r="N323" s="229"/>
      <c r="O323" s="16"/>
      <c r="P323" s="16"/>
      <c r="Q323" s="16"/>
      <c r="R323" s="17" t="s">
        <v>751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68">
        <v>139</v>
      </c>
      <c r="B324" s="163">
        <v>43439</v>
      </c>
      <c r="C324" s="163"/>
      <c r="D324" s="164" t="s">
        <v>775</v>
      </c>
      <c r="E324" s="165" t="s">
        <v>623</v>
      </c>
      <c r="F324" s="165">
        <v>715</v>
      </c>
      <c r="G324" s="165"/>
      <c r="H324" s="165">
        <v>445</v>
      </c>
      <c r="I324" s="185">
        <v>840</v>
      </c>
      <c r="J324" s="137" t="s">
        <v>2994</v>
      </c>
      <c r="K324" s="133">
        <f t="shared" ref="K324:K327" si="195">H324-F324</f>
        <v>-270</v>
      </c>
      <c r="L324" s="134">
        <f t="shared" ref="L324:L327" si="196">K324/F324</f>
        <v>-0.3776223776223776</v>
      </c>
      <c r="M324" s="135" t="s">
        <v>663</v>
      </c>
      <c r="N324" s="136">
        <v>43800</v>
      </c>
      <c r="O324" s="57"/>
      <c r="P324" s="16"/>
      <c r="Q324" s="16"/>
      <c r="R324" s="17" t="s">
        <v>751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5">
        <v>140</v>
      </c>
      <c r="B325" s="206">
        <v>43469</v>
      </c>
      <c r="C325" s="206"/>
      <c r="D325" s="154" t="s">
        <v>145</v>
      </c>
      <c r="E325" s="207" t="s">
        <v>623</v>
      </c>
      <c r="F325" s="207">
        <v>875</v>
      </c>
      <c r="G325" s="207"/>
      <c r="H325" s="207">
        <v>1165</v>
      </c>
      <c r="I325" s="231">
        <v>1185</v>
      </c>
      <c r="J325" s="140" t="s">
        <v>3489</v>
      </c>
      <c r="K325" s="127">
        <f t="shared" si="195"/>
        <v>290</v>
      </c>
      <c r="L325" s="128">
        <f t="shared" si="196"/>
        <v>0.33142857142857141</v>
      </c>
      <c r="M325" s="129" t="s">
        <v>599</v>
      </c>
      <c r="N325" s="361">
        <v>43847</v>
      </c>
      <c r="O325" s="57"/>
      <c r="P325" s="16"/>
      <c r="Q325" s="16"/>
      <c r="R325" s="343" t="s">
        <v>751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5">
        <v>141</v>
      </c>
      <c r="B326" s="206">
        <v>43559</v>
      </c>
      <c r="C326" s="206"/>
      <c r="D326" s="400" t="s">
        <v>345</v>
      </c>
      <c r="E326" s="207" t="s">
        <v>623</v>
      </c>
      <c r="F326" s="207">
        <f>387-14.63</f>
        <v>372.37</v>
      </c>
      <c r="G326" s="207"/>
      <c r="H326" s="207">
        <v>490</v>
      </c>
      <c r="I326" s="231">
        <v>490</v>
      </c>
      <c r="J326" s="140" t="s">
        <v>682</v>
      </c>
      <c r="K326" s="127">
        <f t="shared" si="195"/>
        <v>117.63</v>
      </c>
      <c r="L326" s="128">
        <f t="shared" si="196"/>
        <v>0.31589548030185027</v>
      </c>
      <c r="M326" s="129" t="s">
        <v>599</v>
      </c>
      <c r="N326" s="361">
        <v>43850</v>
      </c>
      <c r="O326" s="57"/>
      <c r="P326" s="16"/>
      <c r="Q326" s="16"/>
      <c r="R326" s="343" t="s">
        <v>751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368">
        <v>142</v>
      </c>
      <c r="B327" s="163">
        <v>43578</v>
      </c>
      <c r="C327" s="163"/>
      <c r="D327" s="164" t="s">
        <v>776</v>
      </c>
      <c r="E327" s="165" t="s">
        <v>600</v>
      </c>
      <c r="F327" s="165">
        <v>220</v>
      </c>
      <c r="G327" s="165"/>
      <c r="H327" s="165">
        <v>127.5</v>
      </c>
      <c r="I327" s="185">
        <v>284</v>
      </c>
      <c r="J327" s="383" t="s">
        <v>3483</v>
      </c>
      <c r="K327" s="133">
        <f t="shared" si="195"/>
        <v>-92.5</v>
      </c>
      <c r="L327" s="134">
        <f t="shared" si="196"/>
        <v>-0.42045454545454547</v>
      </c>
      <c r="M327" s="135" t="s">
        <v>663</v>
      </c>
      <c r="N327" s="136">
        <v>43896</v>
      </c>
      <c r="O327" s="57"/>
      <c r="P327" s="16"/>
      <c r="Q327" s="16"/>
      <c r="R327" s="17" t="s">
        <v>751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5">
        <v>143</v>
      </c>
      <c r="B328" s="206">
        <v>43622</v>
      </c>
      <c r="C328" s="206"/>
      <c r="D328" s="400" t="s">
        <v>496</v>
      </c>
      <c r="E328" s="207" t="s">
        <v>600</v>
      </c>
      <c r="F328" s="207">
        <v>332.8</v>
      </c>
      <c r="G328" s="207"/>
      <c r="H328" s="207">
        <v>405</v>
      </c>
      <c r="I328" s="231">
        <v>419</v>
      </c>
      <c r="J328" s="140" t="s">
        <v>3490</v>
      </c>
      <c r="K328" s="127">
        <f t="shared" ref="K328" si="197">H328-F328</f>
        <v>72.199999999999989</v>
      </c>
      <c r="L328" s="128">
        <f t="shared" ref="L328" si="198">K328/F328</f>
        <v>0.21694711538461534</v>
      </c>
      <c r="M328" s="129" t="s">
        <v>599</v>
      </c>
      <c r="N328" s="361">
        <v>43860</v>
      </c>
      <c r="O328" s="57"/>
      <c r="P328" s="16"/>
      <c r="Q328" s="16"/>
      <c r="R328" s="17" t="s">
        <v>753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143">
        <v>144</v>
      </c>
      <c r="B329" s="142">
        <v>43641</v>
      </c>
      <c r="C329" s="142"/>
      <c r="D329" s="143" t="s">
        <v>139</v>
      </c>
      <c r="E329" s="144" t="s">
        <v>623</v>
      </c>
      <c r="F329" s="145">
        <v>386</v>
      </c>
      <c r="G329" s="146"/>
      <c r="H329" s="146">
        <v>395</v>
      </c>
      <c r="I329" s="146">
        <v>452</v>
      </c>
      <c r="J329" s="169" t="s">
        <v>3405</v>
      </c>
      <c r="K329" s="170">
        <f t="shared" ref="K329" si="199">H329-F329</f>
        <v>9</v>
      </c>
      <c r="L329" s="171">
        <f t="shared" ref="L329" si="200">K329/F329</f>
        <v>2.3316062176165803E-2</v>
      </c>
      <c r="M329" s="172" t="s">
        <v>708</v>
      </c>
      <c r="N329" s="173">
        <v>43868</v>
      </c>
      <c r="O329" s="16"/>
      <c r="P329" s="16"/>
      <c r="Q329" s="16"/>
      <c r="R329" s="17" t="s">
        <v>753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371">
        <v>145</v>
      </c>
      <c r="B330" s="194">
        <v>43707</v>
      </c>
      <c r="C330" s="194"/>
      <c r="D330" s="201" t="s">
        <v>260</v>
      </c>
      <c r="E330" s="198" t="s">
        <v>623</v>
      </c>
      <c r="F330" s="198" t="s">
        <v>755</v>
      </c>
      <c r="G330" s="198"/>
      <c r="H330" s="198"/>
      <c r="I330" s="225">
        <v>190</v>
      </c>
      <c r="J330" s="237" t="s">
        <v>601</v>
      </c>
      <c r="K330" s="227"/>
      <c r="L330" s="228"/>
      <c r="M330" s="357" t="s">
        <v>601</v>
      </c>
      <c r="N330" s="229"/>
      <c r="O330" s="16"/>
      <c r="P330" s="16"/>
      <c r="Q330" s="16"/>
      <c r="R330" s="343" t="s">
        <v>751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5">
        <v>146</v>
      </c>
      <c r="B331" s="206">
        <v>43731</v>
      </c>
      <c r="C331" s="206"/>
      <c r="D331" s="154" t="s">
        <v>440</v>
      </c>
      <c r="E331" s="207" t="s">
        <v>623</v>
      </c>
      <c r="F331" s="207">
        <v>235</v>
      </c>
      <c r="G331" s="207"/>
      <c r="H331" s="207">
        <v>295</v>
      </c>
      <c r="I331" s="231">
        <v>296</v>
      </c>
      <c r="J331" s="140" t="s">
        <v>3147</v>
      </c>
      <c r="K331" s="127">
        <f t="shared" ref="K331" si="201">H331-F331</f>
        <v>60</v>
      </c>
      <c r="L331" s="128">
        <f t="shared" ref="L331" si="202">K331/F331</f>
        <v>0.25531914893617019</v>
      </c>
      <c r="M331" s="129" t="s">
        <v>599</v>
      </c>
      <c r="N331" s="361">
        <v>43844</v>
      </c>
      <c r="O331" s="57"/>
      <c r="P331" s="16"/>
      <c r="Q331" s="16"/>
      <c r="R331" s="17" t="s">
        <v>753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05">
        <v>147</v>
      </c>
      <c r="B332" s="206">
        <v>43752</v>
      </c>
      <c r="C332" s="206"/>
      <c r="D332" s="154" t="s">
        <v>2977</v>
      </c>
      <c r="E332" s="207" t="s">
        <v>623</v>
      </c>
      <c r="F332" s="207">
        <v>277.5</v>
      </c>
      <c r="G332" s="207"/>
      <c r="H332" s="207">
        <v>333</v>
      </c>
      <c r="I332" s="231">
        <v>333</v>
      </c>
      <c r="J332" s="140" t="s">
        <v>3148</v>
      </c>
      <c r="K332" s="127">
        <f t="shared" ref="K332" si="203">H332-F332</f>
        <v>55.5</v>
      </c>
      <c r="L332" s="128">
        <f t="shared" ref="L332" si="204">K332/F332</f>
        <v>0.2</v>
      </c>
      <c r="M332" s="129" t="s">
        <v>599</v>
      </c>
      <c r="N332" s="361">
        <v>43846</v>
      </c>
      <c r="O332" s="57"/>
      <c r="P332" s="16"/>
      <c r="Q332" s="16"/>
      <c r="R332" s="343" t="s">
        <v>751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05">
        <v>148</v>
      </c>
      <c r="B333" s="206">
        <v>43752</v>
      </c>
      <c r="C333" s="206"/>
      <c r="D333" s="154" t="s">
        <v>2976</v>
      </c>
      <c r="E333" s="207" t="s">
        <v>623</v>
      </c>
      <c r="F333" s="207">
        <v>930</v>
      </c>
      <c r="G333" s="207"/>
      <c r="H333" s="207">
        <v>1165</v>
      </c>
      <c r="I333" s="231">
        <v>1200</v>
      </c>
      <c r="J333" s="140" t="s">
        <v>3150</v>
      </c>
      <c r="K333" s="127">
        <f t="shared" ref="K333" si="205">H333-F333</f>
        <v>235</v>
      </c>
      <c r="L333" s="128">
        <f t="shared" ref="L333" si="206">K333/F333</f>
        <v>0.25268817204301075</v>
      </c>
      <c r="M333" s="129" t="s">
        <v>599</v>
      </c>
      <c r="N333" s="361">
        <v>43847</v>
      </c>
      <c r="O333" s="57"/>
      <c r="P333" s="16"/>
      <c r="Q333" s="16"/>
      <c r="R333" s="343" t="s">
        <v>753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370">
        <v>149</v>
      </c>
      <c r="B334" s="346">
        <v>43753</v>
      </c>
      <c r="C334" s="211"/>
      <c r="D334" s="372" t="s">
        <v>2975</v>
      </c>
      <c r="E334" s="349" t="s">
        <v>623</v>
      </c>
      <c r="F334" s="352">
        <v>111</v>
      </c>
      <c r="G334" s="349"/>
      <c r="H334" s="349"/>
      <c r="I334" s="355">
        <v>141</v>
      </c>
      <c r="J334" s="237" t="s">
        <v>601</v>
      </c>
      <c r="K334" s="237"/>
      <c r="L334" s="122"/>
      <c r="M334" s="360" t="s">
        <v>601</v>
      </c>
      <c r="N334" s="239"/>
      <c r="O334" s="16"/>
      <c r="P334" s="16"/>
      <c r="Q334" s="16"/>
      <c r="R334" s="343" t="s">
        <v>753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05">
        <v>150</v>
      </c>
      <c r="B335" s="206">
        <v>43753</v>
      </c>
      <c r="C335" s="206"/>
      <c r="D335" s="154" t="s">
        <v>2974</v>
      </c>
      <c r="E335" s="207" t="s">
        <v>623</v>
      </c>
      <c r="F335" s="208">
        <v>296</v>
      </c>
      <c r="G335" s="207"/>
      <c r="H335" s="207">
        <v>370</v>
      </c>
      <c r="I335" s="231">
        <v>370</v>
      </c>
      <c r="J335" s="140" t="s">
        <v>682</v>
      </c>
      <c r="K335" s="127">
        <f t="shared" ref="K335" si="207">H335-F335</f>
        <v>74</v>
      </c>
      <c r="L335" s="128">
        <f t="shared" ref="L335" si="208">K335/F335</f>
        <v>0.25</v>
      </c>
      <c r="M335" s="129" t="s">
        <v>599</v>
      </c>
      <c r="N335" s="361">
        <v>43853</v>
      </c>
      <c r="O335" s="57"/>
      <c r="P335" s="16"/>
      <c r="Q335" s="16"/>
      <c r="R335" s="343" t="s">
        <v>753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371">
        <v>151</v>
      </c>
      <c r="B336" s="210">
        <v>43754</v>
      </c>
      <c r="C336" s="210"/>
      <c r="D336" s="191" t="s">
        <v>2973</v>
      </c>
      <c r="E336" s="348" t="s">
        <v>623</v>
      </c>
      <c r="F336" s="351" t="s">
        <v>2939</v>
      </c>
      <c r="G336" s="348"/>
      <c r="H336" s="348"/>
      <c r="I336" s="354">
        <v>344</v>
      </c>
      <c r="J336" s="237" t="s">
        <v>601</v>
      </c>
      <c r="K336" s="240"/>
      <c r="L336" s="359"/>
      <c r="M336" s="342" t="s">
        <v>601</v>
      </c>
      <c r="N336" s="362"/>
      <c r="O336" s="16"/>
      <c r="P336" s="16"/>
      <c r="Q336" s="16"/>
      <c r="R336" s="343" t="s">
        <v>753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345">
        <v>152</v>
      </c>
      <c r="B337" s="211">
        <v>43832</v>
      </c>
      <c r="C337" s="211"/>
      <c r="D337" s="215" t="s">
        <v>2253</v>
      </c>
      <c r="E337" s="212" t="s">
        <v>623</v>
      </c>
      <c r="F337" s="213" t="s">
        <v>3135</v>
      </c>
      <c r="G337" s="212"/>
      <c r="H337" s="212"/>
      <c r="I337" s="236">
        <v>590</v>
      </c>
      <c r="J337" s="237" t="s">
        <v>601</v>
      </c>
      <c r="K337" s="237"/>
      <c r="L337" s="122"/>
      <c r="M337" s="342" t="s">
        <v>601</v>
      </c>
      <c r="N337" s="239"/>
      <c r="O337" s="16"/>
      <c r="P337" s="16"/>
      <c r="Q337" s="16"/>
      <c r="R337" s="343" t="s">
        <v>753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05">
        <v>153</v>
      </c>
      <c r="B338" s="206">
        <v>43966</v>
      </c>
      <c r="C338" s="206"/>
      <c r="D338" s="154" t="s">
        <v>65</v>
      </c>
      <c r="E338" s="207" t="s">
        <v>623</v>
      </c>
      <c r="F338" s="208">
        <v>67.5</v>
      </c>
      <c r="G338" s="207"/>
      <c r="H338" s="207">
        <v>86</v>
      </c>
      <c r="I338" s="231">
        <v>86</v>
      </c>
      <c r="J338" s="140" t="s">
        <v>3628</v>
      </c>
      <c r="K338" s="127">
        <f t="shared" ref="K338" si="209">H338-F338</f>
        <v>18.5</v>
      </c>
      <c r="L338" s="128">
        <f t="shared" ref="L338" si="210">K338/F338</f>
        <v>0.27407407407407408</v>
      </c>
      <c r="M338" s="129" t="s">
        <v>599</v>
      </c>
      <c r="N338" s="361">
        <v>44008</v>
      </c>
      <c r="O338" s="57"/>
      <c r="P338" s="16"/>
      <c r="Q338" s="16"/>
      <c r="R338" s="343" t="s">
        <v>753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09">
        <v>154</v>
      </c>
      <c r="B339" s="211">
        <v>44035</v>
      </c>
      <c r="C339" s="211"/>
      <c r="D339" s="215" t="s">
        <v>495</v>
      </c>
      <c r="E339" s="212" t="s">
        <v>623</v>
      </c>
      <c r="F339" s="213" t="s">
        <v>3631</v>
      </c>
      <c r="G339" s="212"/>
      <c r="H339" s="212"/>
      <c r="I339" s="236">
        <v>296</v>
      </c>
      <c r="J339" s="237" t="s">
        <v>601</v>
      </c>
      <c r="K339" s="237"/>
      <c r="L339" s="122"/>
      <c r="M339" s="238"/>
      <c r="N339" s="239"/>
      <c r="O339" s="16"/>
      <c r="P339" s="16"/>
      <c r="Q339" s="16"/>
      <c r="R339" s="343" t="s">
        <v>753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09">
        <v>155</v>
      </c>
      <c r="B340" s="211">
        <v>44092</v>
      </c>
      <c r="C340" s="211"/>
      <c r="D340" s="215" t="s">
        <v>416</v>
      </c>
      <c r="E340" s="212" t="s">
        <v>623</v>
      </c>
      <c r="F340" s="213" t="s">
        <v>3636</v>
      </c>
      <c r="G340" s="212"/>
      <c r="H340" s="212"/>
      <c r="I340" s="236">
        <v>248</v>
      </c>
      <c r="J340" s="237" t="s">
        <v>601</v>
      </c>
      <c r="K340" s="237"/>
      <c r="L340" s="122"/>
      <c r="M340" s="238"/>
      <c r="N340" s="239"/>
      <c r="O340" s="16"/>
      <c r="P340" s="16"/>
      <c r="Q340" s="16"/>
      <c r="R340" s="343" t="s">
        <v>753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369">
        <v>156</v>
      </c>
      <c r="B341" s="186">
        <v>44140</v>
      </c>
      <c r="C341" s="186"/>
      <c r="D341" s="187" t="s">
        <v>416</v>
      </c>
      <c r="E341" s="188" t="s">
        <v>623</v>
      </c>
      <c r="F341" s="190">
        <v>182.5</v>
      </c>
      <c r="G341" s="190"/>
      <c r="H341" s="190">
        <v>221</v>
      </c>
      <c r="I341" s="190">
        <v>248</v>
      </c>
      <c r="J341" s="506" t="s">
        <v>3657</v>
      </c>
      <c r="K341" s="218">
        <f t="shared" ref="K341" si="211">H341-F341</f>
        <v>38.5</v>
      </c>
      <c r="L341" s="219">
        <f t="shared" ref="L341" si="212">K341/F341</f>
        <v>0.21095890410958903</v>
      </c>
      <c r="M341" s="189" t="s">
        <v>599</v>
      </c>
      <c r="N341" s="220">
        <v>44167</v>
      </c>
      <c r="O341" s="16"/>
      <c r="P341" s="16"/>
      <c r="Q341" s="16"/>
      <c r="R341" s="343" t="s">
        <v>753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09">
        <v>157</v>
      </c>
      <c r="B342" s="211">
        <v>44140</v>
      </c>
      <c r="C342" s="211"/>
      <c r="D342" s="215" t="s">
        <v>330</v>
      </c>
      <c r="E342" s="212" t="s">
        <v>623</v>
      </c>
      <c r="F342" s="213" t="s">
        <v>3637</v>
      </c>
      <c r="G342" s="212"/>
      <c r="H342" s="212"/>
      <c r="I342" s="236">
        <v>320</v>
      </c>
      <c r="J342" s="237" t="s">
        <v>601</v>
      </c>
      <c r="K342" s="237"/>
      <c r="L342" s="122"/>
      <c r="M342" s="238"/>
      <c r="N342" s="239"/>
      <c r="O342" s="16"/>
      <c r="P342" s="16"/>
      <c r="Q342" s="16"/>
      <c r="R342" s="343" t="s">
        <v>753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09">
        <v>158</v>
      </c>
      <c r="B343" s="211">
        <v>44140</v>
      </c>
      <c r="C343" s="211"/>
      <c r="D343" s="215" t="s">
        <v>491</v>
      </c>
      <c r="E343" s="212" t="s">
        <v>623</v>
      </c>
      <c r="F343" s="213" t="s">
        <v>3638</v>
      </c>
      <c r="G343" s="212"/>
      <c r="H343" s="212"/>
      <c r="I343" s="236">
        <v>1093</v>
      </c>
      <c r="J343" s="237" t="s">
        <v>601</v>
      </c>
      <c r="K343" s="237"/>
      <c r="L343" s="122"/>
      <c r="M343" s="238"/>
      <c r="N343" s="239"/>
      <c r="O343" s="16"/>
      <c r="P343" s="16"/>
      <c r="Q343" s="16"/>
      <c r="R343" s="343" t="s">
        <v>753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09">
        <v>159</v>
      </c>
      <c r="B344" s="211">
        <v>44140</v>
      </c>
      <c r="C344" s="211"/>
      <c r="D344" s="215" t="s">
        <v>345</v>
      </c>
      <c r="E344" s="212" t="s">
        <v>623</v>
      </c>
      <c r="F344" s="213" t="s">
        <v>3639</v>
      </c>
      <c r="G344" s="212"/>
      <c r="H344" s="212"/>
      <c r="I344" s="236">
        <v>406</v>
      </c>
      <c r="J344" s="237" t="s">
        <v>601</v>
      </c>
      <c r="K344" s="237"/>
      <c r="L344" s="122"/>
      <c r="M344" s="238"/>
      <c r="N344" s="239"/>
      <c r="O344" s="16"/>
      <c r="P344" s="16"/>
      <c r="Q344" s="16"/>
      <c r="R344" s="343" t="s">
        <v>753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09">
        <v>160</v>
      </c>
      <c r="B345" s="211">
        <v>44141</v>
      </c>
      <c r="C345" s="211"/>
      <c r="D345" s="215" t="s">
        <v>495</v>
      </c>
      <c r="E345" s="212" t="s">
        <v>623</v>
      </c>
      <c r="F345" s="213" t="s">
        <v>3640</v>
      </c>
      <c r="G345" s="212"/>
      <c r="H345" s="212"/>
      <c r="I345" s="236">
        <v>290</v>
      </c>
      <c r="J345" s="237" t="s">
        <v>601</v>
      </c>
      <c r="K345" s="237"/>
      <c r="L345" s="122"/>
      <c r="M345" s="238"/>
      <c r="N345" s="239"/>
      <c r="O345" s="16"/>
      <c r="P345" s="16"/>
      <c r="Q345" s="16"/>
      <c r="R345" s="343" t="s">
        <v>753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09"/>
      <c r="B346" s="211">
        <v>44187</v>
      </c>
      <c r="C346" s="211"/>
      <c r="D346" s="215" t="s">
        <v>1975</v>
      </c>
      <c r="E346" s="212" t="s">
        <v>623</v>
      </c>
      <c r="F346" s="644" t="s">
        <v>3803</v>
      </c>
      <c r="G346" s="212"/>
      <c r="H346" s="212"/>
      <c r="I346" s="236">
        <v>239</v>
      </c>
      <c r="J346" s="645" t="s">
        <v>601</v>
      </c>
      <c r="K346" s="237"/>
      <c r="L346" s="122"/>
      <c r="M346" s="238"/>
      <c r="N346" s="239"/>
      <c r="O346" s="16"/>
      <c r="P346" s="16"/>
      <c r="Q346" s="16"/>
      <c r="R346" s="343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09"/>
      <c r="B347" s="211"/>
      <c r="C347" s="211"/>
      <c r="D347" s="215"/>
      <c r="E347" s="212"/>
      <c r="F347" s="213"/>
      <c r="G347" s="212"/>
      <c r="H347" s="212"/>
      <c r="I347" s="236"/>
      <c r="J347" s="237"/>
      <c r="K347" s="237"/>
      <c r="L347" s="122"/>
      <c r="M347" s="238"/>
      <c r="N347" s="239"/>
      <c r="O347" s="16"/>
      <c r="P347" s="16"/>
      <c r="R347" s="343"/>
    </row>
    <row r="348" spans="1:26">
      <c r="A348" s="209"/>
      <c r="B348" s="211"/>
      <c r="C348" s="211"/>
      <c r="D348" s="215"/>
      <c r="E348" s="212"/>
      <c r="F348" s="213"/>
      <c r="G348" s="212"/>
      <c r="H348" s="212"/>
      <c r="I348" s="236"/>
      <c r="J348" s="237"/>
      <c r="K348" s="237"/>
      <c r="L348" s="122"/>
      <c r="M348" s="238"/>
      <c r="N348" s="239"/>
      <c r="O348" s="16"/>
      <c r="R348" s="241"/>
    </row>
    <row r="349" spans="1:26">
      <c r="A349" s="209"/>
      <c r="B349" s="211"/>
      <c r="C349" s="211"/>
      <c r="D349" s="215"/>
      <c r="E349" s="212"/>
      <c r="F349" s="213"/>
      <c r="G349" s="212"/>
      <c r="H349" s="212"/>
      <c r="I349" s="236"/>
      <c r="J349" s="237"/>
      <c r="K349" s="237"/>
      <c r="L349" s="122"/>
      <c r="M349" s="238"/>
      <c r="N349" s="239"/>
      <c r="O349" s="16"/>
      <c r="R349" s="241"/>
    </row>
    <row r="350" spans="1:26">
      <c r="A350" s="209"/>
      <c r="B350" s="211"/>
      <c r="C350" s="211"/>
      <c r="D350" s="215"/>
      <c r="E350" s="212"/>
      <c r="F350" s="213"/>
      <c r="G350" s="212"/>
      <c r="H350" s="212"/>
      <c r="I350" s="236"/>
      <c r="J350" s="237"/>
      <c r="K350" s="237"/>
      <c r="L350" s="122"/>
      <c r="M350" s="238"/>
      <c r="N350" s="239"/>
      <c r="O350" s="16"/>
      <c r="R350" s="241"/>
    </row>
    <row r="351" spans="1:26">
      <c r="A351" s="209"/>
      <c r="B351" s="199" t="s">
        <v>2980</v>
      </c>
      <c r="O351" s="16"/>
      <c r="R351" s="241"/>
    </row>
    <row r="352" spans="1:26">
      <c r="R352" s="241"/>
    </row>
    <row r="353" spans="1:18">
      <c r="R353" s="241"/>
    </row>
    <row r="354" spans="1:18">
      <c r="R354" s="241"/>
    </row>
    <row r="355" spans="1:18">
      <c r="R355" s="241"/>
    </row>
    <row r="356" spans="1:18">
      <c r="R356" s="241"/>
    </row>
    <row r="357" spans="1:18">
      <c r="R357" s="241"/>
    </row>
    <row r="358" spans="1:18">
      <c r="R358" s="241"/>
    </row>
    <row r="368" spans="1:18">
      <c r="A368" s="216"/>
    </row>
    <row r="369" spans="1:1">
      <c r="A369" s="216"/>
    </row>
    <row r="370" spans="1:1">
      <c r="A370" s="212"/>
    </row>
  </sheetData>
  <autoFilter ref="R1:R366"/>
  <mergeCells count="28">
    <mergeCell ref="M143:M144"/>
    <mergeCell ref="N143:N144"/>
    <mergeCell ref="O143:O144"/>
    <mergeCell ref="P143:P144"/>
    <mergeCell ref="O102:O103"/>
    <mergeCell ref="P102:P103"/>
    <mergeCell ref="P83:P84"/>
    <mergeCell ref="A102:A103"/>
    <mergeCell ref="B102:B103"/>
    <mergeCell ref="J102:J103"/>
    <mergeCell ref="M102:M103"/>
    <mergeCell ref="N102:N103"/>
    <mergeCell ref="A83:A84"/>
    <mergeCell ref="B83:B84"/>
    <mergeCell ref="J83:J84"/>
    <mergeCell ref="M83:M84"/>
    <mergeCell ref="N83:N84"/>
    <mergeCell ref="G83:G84"/>
    <mergeCell ref="I83:I84"/>
    <mergeCell ref="G102:G103"/>
    <mergeCell ref="I102:I103"/>
    <mergeCell ref="O83:O84"/>
    <mergeCell ref="A146:A147"/>
    <mergeCell ref="B146:B147"/>
    <mergeCell ref="J146:J147"/>
    <mergeCell ref="B143:B144"/>
    <mergeCell ref="A143:A144"/>
    <mergeCell ref="J143:J14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2020-12-24T02:41:08Z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