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FEA65ED5-4CC4-4515-9249-B2B323AAB8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F&amp;O)'!$S$1:$S$339</definedName>
  </definedNames>
  <calcPr calcId="191029"/>
</workbook>
</file>

<file path=xl/calcChain.xml><?xml version="1.0" encoding="utf-8"?>
<calcChain xmlns="http://schemas.openxmlformats.org/spreadsheetml/2006/main">
  <c r="L73" i="6" l="1"/>
  <c r="M73" i="6" s="1"/>
  <c r="K73" i="6"/>
  <c r="L10" i="6"/>
  <c r="M10" i="6" s="1"/>
  <c r="K10" i="6"/>
  <c r="L72" i="6"/>
  <c r="K72" i="6"/>
  <c r="L28" i="6"/>
  <c r="M28" i="6" s="1"/>
  <c r="K28" i="6"/>
  <c r="L56" i="6"/>
  <c r="L57" i="6"/>
  <c r="L58" i="6"/>
  <c r="L59" i="6"/>
  <c r="L60" i="6"/>
  <c r="L61" i="6"/>
  <c r="L62" i="6"/>
  <c r="L63" i="6"/>
  <c r="L64" i="6"/>
  <c r="L66" i="6"/>
  <c r="L67" i="6"/>
  <c r="L68" i="6"/>
  <c r="L69" i="6"/>
  <c r="L70" i="6"/>
  <c r="K115" i="6"/>
  <c r="M115" i="6" s="1"/>
  <c r="P29" i="6"/>
  <c r="K69" i="6"/>
  <c r="M69" i="6" s="1"/>
  <c r="K70" i="6"/>
  <c r="M70" i="6" s="1"/>
  <c r="M72" i="6" l="1"/>
  <c r="K114" i="6"/>
  <c r="M114" i="6" s="1"/>
  <c r="K68" i="6"/>
  <c r="M68" i="6" s="1"/>
  <c r="K66" i="6"/>
  <c r="M66" i="6" s="1"/>
  <c r="L121" i="6"/>
  <c r="K121" i="6"/>
  <c r="K113" i="6"/>
  <c r="K112" i="6"/>
  <c r="M121" i="6" l="1"/>
  <c r="P26" i="6"/>
  <c r="P27" i="6"/>
  <c r="K67" i="6"/>
  <c r="M67" i="6" s="1"/>
  <c r="L122" i="6"/>
  <c r="K122" i="6"/>
  <c r="K65" i="6"/>
  <c r="K64" i="6"/>
  <c r="K61" i="6"/>
  <c r="M61" i="6" s="1"/>
  <c r="M122" i="6" l="1"/>
  <c r="P25" i="6"/>
  <c r="P24" i="6"/>
  <c r="K63" i="6"/>
  <c r="M63" i="6" s="1"/>
  <c r="L18" i="6"/>
  <c r="K18" i="6"/>
  <c r="M18" i="6" l="1"/>
  <c r="K62" i="6"/>
  <c r="M62" i="6" s="1"/>
  <c r="K336" i="6"/>
  <c r="L336" i="6" s="1"/>
  <c r="K107" i="6"/>
  <c r="K106" i="6"/>
  <c r="K82" i="6"/>
  <c r="K83" i="6"/>
  <c r="K59" i="6"/>
  <c r="M59" i="6" s="1"/>
  <c r="K105" i="6"/>
  <c r="M105" i="6" s="1"/>
  <c r="K104" i="6"/>
  <c r="M104" i="6" s="1"/>
  <c r="K60" i="6" l="1"/>
  <c r="M60" i="6" s="1"/>
  <c r="K103" i="6"/>
  <c r="M103" i="6" s="1"/>
  <c r="K58" i="6"/>
  <c r="M58" i="6" s="1"/>
  <c r="K57" i="6"/>
  <c r="M57" i="6" s="1"/>
  <c r="K98" i="6"/>
  <c r="K102" i="6"/>
  <c r="K101" i="6"/>
  <c r="L15" i="6"/>
  <c r="K15" i="6"/>
  <c r="L20" i="6"/>
  <c r="K20" i="6"/>
  <c r="K90" i="6"/>
  <c r="K91" i="6"/>
  <c r="M15" i="6" l="1"/>
  <c r="M20" i="6"/>
  <c r="K100" i="6"/>
  <c r="M100" i="6" s="1"/>
  <c r="L50" i="6"/>
  <c r="K50" i="6"/>
  <c r="M50" i="6" l="1"/>
  <c r="L53" i="6"/>
  <c r="K53" i="6"/>
  <c r="K56" i="6"/>
  <c r="M56" i="6" s="1"/>
  <c r="K54" i="6"/>
  <c r="L54" i="6"/>
  <c r="K55" i="6"/>
  <c r="L55" i="6"/>
  <c r="K97" i="6"/>
  <c r="M97" i="6" s="1"/>
  <c r="K99" i="6"/>
  <c r="L52" i="6"/>
  <c r="K52" i="6"/>
  <c r="L49" i="6"/>
  <c r="K49" i="6"/>
  <c r="M53" i="6" l="1"/>
  <c r="M54" i="6"/>
  <c r="M55" i="6"/>
  <c r="M52" i="6"/>
  <c r="M49" i="6"/>
  <c r="P23" i="6" l="1"/>
  <c r="L16" i="6"/>
  <c r="K16" i="6"/>
  <c r="K96" i="6"/>
  <c r="K95" i="6"/>
  <c r="L21" i="6"/>
  <c r="K21" i="6"/>
  <c r="M21" i="6" l="1"/>
  <c r="M16" i="6"/>
  <c r="K94" i="6"/>
  <c r="M94" i="6" s="1"/>
  <c r="L51" i="6"/>
  <c r="K51" i="6"/>
  <c r="L19" i="6"/>
  <c r="K19" i="6"/>
  <c r="K93" i="6"/>
  <c r="K92" i="6"/>
  <c r="M19" i="6" l="1"/>
  <c r="M51" i="6"/>
  <c r="K89" i="6" l="1"/>
  <c r="K88" i="6"/>
  <c r="K86" i="6"/>
  <c r="K85" i="6"/>
  <c r="L47" i="6"/>
  <c r="K47" i="6"/>
  <c r="L48" i="6"/>
  <c r="K48" i="6"/>
  <c r="L45" i="6"/>
  <c r="K45" i="6"/>
  <c r="M47" i="6" l="1"/>
  <c r="M45" i="6"/>
  <c r="M48" i="6"/>
  <c r="K44" i="6" l="1"/>
  <c r="L44" i="6"/>
  <c r="L43" i="6"/>
  <c r="K43" i="6"/>
  <c r="L46" i="6" l="1"/>
  <c r="K46" i="6"/>
  <c r="M46" i="6" l="1"/>
  <c r="K87" i="6"/>
  <c r="M87" i="6" s="1"/>
  <c r="L13" i="6"/>
  <c r="K13" i="6"/>
  <c r="M13" i="6" l="1"/>
  <c r="K80" i="6"/>
  <c r="K84" i="6"/>
  <c r="M84" i="6" s="1"/>
  <c r="L42" i="6"/>
  <c r="K42" i="6"/>
  <c r="M42" i="6" l="1"/>
  <c r="P17" i="6" l="1"/>
  <c r="P14" i="6" l="1"/>
  <c r="P12" i="6" l="1"/>
  <c r="P11" i="6" l="1"/>
  <c r="K328" i="6" l="1"/>
  <c r="L328" i="6" s="1"/>
  <c r="K322" i="6"/>
  <c r="L322" i="6" s="1"/>
  <c r="K330" i="6" l="1"/>
  <c r="L330" i="6" s="1"/>
  <c r="K318" i="6" l="1"/>
  <c r="L318" i="6" s="1"/>
  <c r="K319" i="6" l="1"/>
  <c r="L319" i="6" s="1"/>
  <c r="K312" i="6"/>
  <c r="L312" i="6" s="1"/>
  <c r="K329" i="6" l="1"/>
  <c r="L329" i="6" s="1"/>
  <c r="K323" i="6"/>
  <c r="L323" i="6" s="1"/>
  <c r="K325" i="6" l="1"/>
  <c r="L325" i="6" s="1"/>
  <c r="L6" i="2" l="1"/>
  <c r="K6" i="3"/>
  <c r="D7" i="5" l="1"/>
  <c r="M7" i="6"/>
  <c r="K320" i="6" l="1"/>
  <c r="L320" i="6" s="1"/>
  <c r="K317" i="6" l="1"/>
  <c r="L317" i="6" s="1"/>
  <c r="K321" i="6" l="1"/>
  <c r="L321" i="6" s="1"/>
  <c r="K316" i="6"/>
  <c r="L316" i="6" s="1"/>
  <c r="K315" i="6"/>
  <c r="L315" i="6" s="1"/>
  <c r="K313" i="6"/>
  <c r="L313" i="6" s="1"/>
  <c r="H311" i="6"/>
  <c r="K311" i="6" s="1"/>
  <c r="L311" i="6" s="1"/>
  <c r="K310" i="6"/>
  <c r="L310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F279" i="6"/>
  <c r="K279" i="6" s="1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F273" i="6"/>
  <c r="K273" i="6" s="1"/>
  <c r="L273" i="6" s="1"/>
  <c r="F272" i="6"/>
  <c r="K272" i="6" s="1"/>
  <c r="L272" i="6" s="1"/>
  <c r="K271" i="6"/>
  <c r="L271" i="6" s="1"/>
  <c r="F270" i="6"/>
  <c r="K270" i="6" s="1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4" i="6"/>
  <c r="L254" i="6" s="1"/>
  <c r="K252" i="6"/>
  <c r="L252" i="6" s="1"/>
  <c r="K251" i="6"/>
  <c r="L251" i="6" s="1"/>
  <c r="F250" i="6"/>
  <c r="K250" i="6" s="1"/>
  <c r="L250" i="6" s="1"/>
  <c r="K249" i="6"/>
  <c r="L249" i="6" s="1"/>
  <c r="K246" i="6"/>
  <c r="L246" i="6" s="1"/>
  <c r="K245" i="6"/>
  <c r="L245" i="6" s="1"/>
  <c r="K244" i="6"/>
  <c r="L244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4" i="6"/>
  <c r="L224" i="6" s="1"/>
  <c r="K222" i="6"/>
  <c r="L222" i="6" s="1"/>
  <c r="K220" i="6"/>
  <c r="L220" i="6" s="1"/>
  <c r="K218" i="6"/>
  <c r="L218" i="6" s="1"/>
  <c r="K217" i="6"/>
  <c r="L217" i="6" s="1"/>
  <c r="K216" i="6"/>
  <c r="L216" i="6" s="1"/>
  <c r="K214" i="6"/>
  <c r="L214" i="6" s="1"/>
  <c r="K213" i="6"/>
  <c r="L213" i="6" s="1"/>
  <c r="K212" i="6"/>
  <c r="L212" i="6" s="1"/>
  <c r="K211" i="6"/>
  <c r="K210" i="6"/>
  <c r="L210" i="6" s="1"/>
  <c r="K209" i="6"/>
  <c r="L209" i="6" s="1"/>
  <c r="K207" i="6"/>
  <c r="L207" i="6" s="1"/>
  <c r="K206" i="6"/>
  <c r="L206" i="6" s="1"/>
  <c r="K205" i="6"/>
  <c r="L205" i="6" s="1"/>
  <c r="K204" i="6"/>
  <c r="L204" i="6" s="1"/>
  <c r="K203" i="6"/>
  <c r="L203" i="6" s="1"/>
  <c r="F202" i="6"/>
  <c r="K202" i="6" s="1"/>
  <c r="L202" i="6" s="1"/>
  <c r="H201" i="6"/>
  <c r="K201" i="6" s="1"/>
  <c r="L201" i="6" s="1"/>
  <c r="K198" i="6"/>
  <c r="L198" i="6" s="1"/>
  <c r="K197" i="6"/>
  <c r="L197" i="6" s="1"/>
  <c r="K196" i="6"/>
  <c r="L196" i="6" s="1"/>
  <c r="K195" i="6"/>
  <c r="L195" i="6" s="1"/>
  <c r="K194" i="6"/>
  <c r="L194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H167" i="6"/>
  <c r="K167" i="6" s="1"/>
  <c r="L167" i="6" s="1"/>
  <c r="F166" i="6"/>
  <c r="K166" i="6" s="1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6" i="4"/>
</calcChain>
</file>

<file path=xl/sharedStrings.xml><?xml version="1.0" encoding="utf-8"?>
<sst xmlns="http://schemas.openxmlformats.org/spreadsheetml/2006/main" count="3652" uniqueCount="1307">
  <si>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</si>
  <si>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</si>
  <si>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</si>
  <si>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</si>
  <si>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</si>
  <si>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</si>
  <si>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</si>
  <si>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</si>
  <si>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</si>
  <si>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</si>
  <si>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</si>
  <si>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</si>
  <si>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</si>
  <si>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</si>
  <si>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</si>
  <si>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</si>
  <si>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</si>
  <si>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</si>
  <si>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</si>
  <si>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</si>
  <si>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</si>
  <si>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</si>
  <si>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</si>
  <si>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</si>
  <si>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</si>
  <si>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</si>
  <si>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</si>
  <si>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</si>
  <si>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</si>
  <si>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</si>
  <si>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</si>
  <si>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</si>
  <si>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</si>
  <si>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</si>
  <si>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</si>
  <si>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</si>
  <si>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</si>
  <si>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</si>
  <si>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</si>
  <si>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</si>
  <si>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</si>
  <si>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</si>
  <si>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</si>
  <si>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</si>
  <si>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</si>
  <si>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</si>
  <si>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</si>
  <si>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</si>
  <si>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</si>
  <si>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</si>
  <si>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</si>
  <si>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</si>
  <si>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</si>
  <si>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</si>
  <si>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</si>
  <si>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</si>
  <si>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</si>
  <si>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</si>
  <si>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</si>
  <si>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</si>
  <si>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</si>
  <si>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</si>
  <si>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</si>
  <si>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</si>
  <si>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</si>
  <si>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</si>
  <si>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</si>
  <si>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</si>
  <si>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</si>
  <si>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</si>
  <si>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</si>
  <si>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</si>
  <si>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</si>
  <si>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</si>
  <si>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</si>
  <si>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</si>
  <si>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</si>
  <si>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</si>
  <si>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</si>
  <si>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</si>
  <si>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</si>
  <si>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</si>
  <si>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</si>
  <si>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</si>
  <si>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</si>
  <si>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</si>
  <si>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</si>
  <si>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</si>
  <si>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</si>
  <si>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</si>
  <si>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</si>
  <si>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</si>
  <si>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</si>
  <si>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</si>
  <si>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</si>
  <si>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</si>
  <si>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</si>
  <si>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</si>
  <si>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</si>
  <si>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</si>
  <si>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</si>
  <si>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</si>
  <si>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</si>
  <si>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</si>
  <si>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</si>
  <si>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</si>
  <si>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</si>
  <si>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</si>
  <si>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</si>
  <si>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</si>
  <si>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</si>
  <si>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</si>
  <si>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</si>
  <si>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</si>
  <si>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</si>
  <si>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</si>
  <si>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</si>
  <si>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</si>
  <si>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</si>
  <si>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</si>
  <si>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</si>
  <si>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</si>
  <si>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</si>
  <si>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</si>
  <si>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</si>
  <si>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</si>
  <si>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</si>
  <si>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</si>
  <si>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</si>
  <si>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</si>
  <si>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</si>
  <si>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</si>
  <si>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</si>
  <si>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</si>
  <si>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</si>
  <si>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</si>
  <si>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</si>
  <si>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</si>
  <si>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</si>
  <si>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</si>
  <si>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</si>
  <si>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</si>
  <si>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</si>
  <si>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</si>
  <si>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</si>
  <si>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</si>
  <si>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</si>
  <si>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</si>
  <si>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</si>
  <si>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</si>
  <si>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</si>
  <si>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</si>
  <si>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</si>
  <si>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</si>
  <si>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</si>
  <si>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</si>
  <si>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</si>
  <si>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</si>
  <si>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</si>
  <si>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</si>
  <si>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</si>
  <si>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</si>
  <si>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</si>
  <si>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</si>
  <si>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</si>
  <si>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</si>
  <si>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</si>
  <si>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</si>
  <si>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</si>
  <si>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</si>
  <si>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</si>
  <si>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</si>
  <si>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</si>
  <si>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</si>
  <si>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</si>
  <si>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</si>
  <si>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</si>
  <si>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</si>
  <si>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</si>
  <si>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</si>
  <si>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</si>
  <si>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</si>
  <si>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</si>
  <si>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</si>
  <si>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</si>
  <si>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</si>
  <si>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</si>
  <si>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</si>
  <si>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</si>
  <si>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</si>
  <si>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</si>
  <si>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</si>
  <si>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</si>
  <si>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</si>
  <si>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</si>
  <si>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</si>
  <si>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</si>
  <si>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</si>
  <si>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</si>
  <si>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</si>
  <si>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</si>
  <si>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</si>
  <si>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</si>
  <si>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</si>
  <si>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</si>
  <si>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</si>
  <si>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</si>
  <si>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</si>
  <si>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</si>
  <si>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</si>
  <si>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</si>
  <si>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</si>
  <si>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</si>
  <si>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</si>
  <si>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</si>
  <si>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</si>
  <si>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</si>
  <si>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</si>
  <si>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</si>
  <si>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</si>
  <si>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</si>
  <si>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</si>
  <si>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</si>
  <si>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</si>
  <si>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</si>
  <si>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</si>
  <si>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</si>
  <si>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</si>
  <si>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</si>
  <si>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</si>
  <si>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</si>
  <si>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</si>
  <si>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</si>
  <si>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</si>
  <si>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</si>
  <si>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</si>
  <si>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</si>
  <si>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</si>
  <si>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</si>
  <si>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</si>
  <si>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</si>
  <si>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</si>
  <si>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</si>
  <si>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</si>
  <si>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</si>
  <si>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</si>
  <si>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</si>
  <si>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</si>
  <si>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</si>
  <si>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</si>
  <si>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</si>
  <si>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</si>
  <si>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</si>
  <si>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</si>
  <si>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</si>
  <si>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</si>
  <si>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</si>
  <si>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</si>
  <si>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</si>
  <si>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</si>
  <si>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</si>
  <si>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</si>
  <si>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</si>
  <si>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</si>
  <si>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</si>
  <si>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</si>
  <si>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</si>
  <si>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</si>
  <si>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</si>
  <si>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</si>
  <si>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</si>
  <si>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</si>
  <si>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</si>
  <si>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</si>
  <si>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</si>
  <si>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</si>
  <si>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</si>
  <si>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</si>
  <si>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</si>
  <si>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</si>
  <si>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</si>
  <si>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</si>
  <si>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</si>
  <si>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</si>
  <si>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</si>
  <si>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</si>
  <si>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</si>
  <si>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</si>
  <si>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</si>
  <si>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</si>
  <si>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</si>
  <si>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</si>
  <si>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</si>
  <si>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</si>
  <si>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</si>
  <si>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</si>
  <si>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</si>
  <si>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</si>
  <si>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</si>
  <si>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</si>
  <si>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</si>
  <si>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</si>
  <si>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</si>
  <si>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</si>
  <si>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</si>
  <si>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</si>
  <si>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</si>
  <si>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</si>
  <si>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</si>
  <si>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</si>
  <si>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</si>
  <si>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</si>
  <si>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</si>
  <si>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</si>
  <si>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</si>
  <si>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</si>
  <si>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</si>
  <si>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</si>
  <si>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</si>
  <si>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</si>
  <si>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</si>
  <si>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</si>
  <si>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</si>
  <si>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</si>
  <si>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</si>
  <si>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</si>
  <si>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</si>
  <si>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</si>
  <si>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</si>
  <si>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</si>
  <si>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</si>
  <si>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</si>
  <si>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</si>
  <si>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</si>
  <si>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</si>
  <si>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</si>
  <si>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</si>
  <si>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</si>
  <si>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</si>
  <si>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</si>
  <si>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</si>
  <si>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</si>
  <si>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</si>
  <si>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</si>
  <si>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</si>
  <si>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</si>
  <si>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</si>
  <si>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</si>
  <si>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</si>
  <si>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</si>
  <si>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</si>
  <si>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</si>
  <si>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</si>
  <si>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</si>
  <si>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</si>
  <si>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</si>
  <si>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</si>
  <si>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</si>
  <si>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</si>
  <si>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</si>
  <si>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</si>
  <si>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</si>
  <si>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</si>
  <si>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</si>
  <si>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</si>
  <si>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</si>
  <si>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</si>
  <si>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</si>
  <si>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</si>
  <si>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</si>
  <si>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</si>
  <si>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</si>
  <si>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</si>
  <si>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</si>
  <si>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</si>
  <si>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</si>
  <si>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</si>
  <si>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</si>
  <si>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</si>
  <si>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</si>
  <si>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</si>
  <si>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</si>
  <si>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</si>
  <si>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</si>
  <si>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</si>
  <si>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</si>
  <si>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</si>
  <si>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</si>
  <si>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</si>
  <si>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</si>
  <si>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</si>
  <si>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</si>
  <si>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</si>
  <si>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</si>
  <si>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</si>
  <si>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</si>
  <si>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</si>
  <si>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</si>
  <si>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</si>
  <si>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</si>
  <si>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</si>
  <si>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</si>
  <si>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</si>
  <si>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</si>
  <si>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</si>
  <si>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</si>
  <si>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</si>
  <si>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</si>
  <si>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</si>
  <si>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</si>
  <si>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</si>
  <si>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</si>
  <si>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</si>
  <si>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</si>
  <si>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</si>
  <si>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</si>
  <si>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</si>
  <si>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</si>
  <si>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</si>
  <si>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</si>
  <si>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</si>
  <si>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</si>
  <si>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</si>
  <si>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</si>
  <si>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</si>
  <si>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</si>
  <si>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</si>
  <si>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</si>
  <si>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</si>
  <si>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</si>
  <si>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</si>
  <si>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</si>
  <si>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</si>
  <si>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</si>
  <si>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</si>
  <si>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</si>
  <si>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</si>
  <si>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</si>
  <si>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</si>
  <si>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</si>
  <si>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</si>
  <si>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</si>
  <si>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</si>
  <si>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</si>
  <si>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</si>
  <si>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</si>
  <si>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</si>
  <si>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</si>
  <si>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</si>
  <si>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</si>
  <si>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</si>
  <si>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</si>
  <si>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</si>
  <si>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</si>
  <si>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</si>
  <si>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</si>
  <si>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</si>
  <si>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</si>
  <si>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</si>
  <si>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</si>
  <si>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</si>
  <si>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</si>
  <si>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</si>
  <si>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</si>
  <si>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</si>
  <si>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</si>
  <si>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</si>
  <si>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</si>
  <si>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</si>
  <si>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</si>
  <si>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</si>
  <si>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</si>
  <si>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</si>
  <si>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</si>
  <si>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</si>
  <si>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</si>
  <si>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</si>
  <si>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</si>
  <si>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</si>
  <si>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</si>
  <si>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</si>
  <si>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</si>
  <si>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</si>
  <si>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</si>
  <si>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</si>
  <si>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</si>
  <si>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</si>
  <si>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</si>
  <si>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</si>
  <si>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</si>
  <si>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</si>
  <si>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</si>
  <si>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</si>
  <si>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</si>
  <si>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</si>
  <si>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</si>
  <si>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</si>
  <si>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</si>
  <si>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</si>
  <si>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</si>
  <si>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</si>
  <si>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</si>
  <si>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</si>
  <si>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</si>
  <si>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</si>
  <si>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</si>
  <si>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</si>
  <si>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</si>
  <si>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</si>
  <si>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</si>
  <si>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</si>
  <si>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</si>
  <si>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</si>
  <si>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</si>
  <si>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</si>
  <si>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</si>
  <si>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</si>
  <si>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</si>
  <si>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</si>
  <si>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</si>
  <si>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</si>
  <si>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</si>
  <si>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</si>
  <si>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</si>
  <si>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</si>
  <si>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</si>
  <si>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</si>
  <si>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</si>
  <si>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</si>
  <si>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</si>
  <si>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</si>
  <si>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</si>
  <si>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</si>
  <si>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</si>
  <si>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</si>
  <si>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</si>
  <si>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</si>
  <si>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</si>
  <si>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</si>
  <si>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</si>
  <si>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</si>
  <si>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</si>
  <si>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</si>
  <si>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</si>
  <si>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</si>
  <si>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</si>
  <si>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</si>
  <si>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</si>
  <si>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</si>
  <si>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</si>
  <si>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</si>
  <si>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</si>
  <si>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</si>
  <si>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</si>
  <si>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</si>
  <si>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</si>
  <si>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</si>
  <si>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</si>
  <si>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</si>
  <si>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</si>
  <si>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</si>
  <si>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</si>
  <si>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</si>
  <si>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</si>
  <si>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</si>
  <si>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</si>
  <si>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</si>
  <si>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</si>
  <si>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</si>
  <si>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</si>
  <si>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</si>
  <si>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</si>
  <si>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</si>
  <si>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</si>
  <si>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</si>
  <si>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</si>
  <si>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</si>
  <si>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</si>
  <si>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</si>
  <si>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</si>
  <si>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</si>
  <si>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</si>
  <si>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</si>
  <si>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</si>
  <si>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</si>
  <si>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</si>
  <si>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</si>
  <si>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</si>
  <si>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</si>
  <si>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</si>
  <si>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</si>
  <si>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</si>
  <si>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</si>
  <si>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</si>
  <si>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</si>
  <si>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</si>
  <si>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</si>
  <si>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</si>
  <si>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</si>
  <si>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</si>
  <si>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</si>
  <si>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</si>
  <si>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</si>
  <si>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</si>
  <si>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</si>
  <si>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</si>
  <si>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</si>
  <si>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</si>
  <si>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</si>
  <si>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</si>
  <si>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</si>
  <si>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</si>
  <si>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</si>
  <si>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</si>
  <si>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</si>
  <si>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</si>
  <si>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</si>
  <si>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</si>
  <si>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</si>
  <si>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</si>
  <si>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</si>
  <si>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</si>
  <si>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</si>
  <si>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</si>
  <si>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</si>
  <si>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</si>
  <si>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</si>
  <si>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</si>
  <si>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</si>
  <si>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</si>
  <si>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</si>
  <si>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</si>
  <si>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</si>
  <si>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</si>
  <si>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</si>
  <si>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</si>
  <si>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</si>
  <si>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</si>
  <si>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</si>
  <si>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</si>
  <si>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</si>
  <si>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</si>
  <si>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</si>
  <si>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</si>
  <si>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</si>
  <si>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</si>
  <si>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</si>
  <si>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</si>
  <si>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</si>
  <si>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</si>
  <si>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</si>
  <si>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</si>
  <si>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</si>
  <si>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</si>
  <si>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</si>
  <si>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</si>
  <si>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</si>
  <si>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</si>
  <si>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</si>
  <si>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</si>
  <si>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</si>
  <si>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</si>
  <si>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</si>
  <si>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</si>
  <si>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</si>
  <si>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</si>
  <si>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</si>
  <si>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</si>
  <si>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</si>
  <si>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</si>
  <si>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</si>
  <si>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</si>
  <si>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</si>
  <si>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</si>
  <si>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</si>
  <si>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</si>
  <si>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</si>
  <si>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</si>
  <si>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</si>
  <si>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</si>
  <si>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</si>
  <si>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</si>
  <si>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</si>
  <si>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</si>
  <si>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</si>
  <si>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</si>
  <si>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</si>
  <si>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</si>
  <si>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</si>
  <si>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</si>
  <si>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</si>
  <si>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</si>
  <si>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</si>
  <si>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</si>
  <si>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</si>
  <si>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</si>
  <si>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</si>
  <si>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</si>
  <si>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</si>
  <si>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</si>
  <si>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</si>
  <si>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</si>
  <si>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</si>
  <si>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</si>
  <si>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</si>
  <si>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</si>
  <si>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</si>
  <si>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</si>
  <si>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</si>
  <si>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</si>
  <si>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</si>
  <si>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</si>
  <si>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</si>
  <si>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</si>
  <si>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</si>
  <si>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</si>
  <si>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</si>
  <si>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</si>
  <si>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</si>
  <si>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</si>
  <si>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</si>
  <si>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</si>
  <si>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</si>
  <si>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</si>
  <si>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</si>
  <si>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</si>
  <si>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</si>
  <si>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</si>
  <si>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</si>
  <si>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</si>
  <si>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</si>
  <si>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</si>
  <si>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</si>
  <si>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</si>
  <si>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</si>
  <si>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</si>
  <si>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</si>
  <si>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</si>
  <si>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</si>
  <si>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</si>
  <si>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</si>
  <si>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</si>
  <si>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</si>
  <si>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</si>
  <si>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</si>
  <si>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</si>
  <si>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</si>
  <si>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</si>
  <si>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</si>
  <si>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</si>
  <si>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</si>
  <si>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</si>
  <si>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</si>
  <si>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</si>
  <si>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</si>
  <si>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</si>
  <si>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</si>
  <si>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</si>
  <si>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</si>
  <si>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</si>
  <si>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</si>
  <si>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</si>
  <si>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</si>
  <si>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</si>
  <si>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</si>
  <si>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</si>
  <si>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</si>
  <si>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</si>
  <si>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</si>
  <si>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</si>
  <si>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</si>
  <si>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</si>
  <si>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</si>
  <si>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</si>
  <si>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</si>
  <si>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</si>
  <si>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</si>
  <si>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</si>
  <si>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</si>
  <si>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</si>
  <si>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</si>
  <si>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</si>
  <si>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</si>
  <si>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</si>
  <si>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</si>
  <si>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</si>
  <si>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</si>
  <si>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</si>
  <si>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</si>
  <si>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</si>
  <si>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</si>
  <si>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</si>
  <si>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</si>
  <si>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</si>
  <si>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</si>
  <si>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</si>
  <si>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</si>
  <si>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</si>
  <si>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</si>
  <si>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</si>
  <si>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</si>
  <si>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</si>
  <si>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</si>
  <si>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</si>
  <si>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</si>
  <si>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</si>
  <si>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</si>
  <si>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</si>
  <si>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</si>
  <si>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</si>
  <si>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</si>
  <si>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</si>
  <si>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</si>
  <si>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</si>
  <si>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</si>
  <si>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</si>
  <si>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</si>
  <si>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</si>
  <si>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</si>
  <si>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</si>
  <si>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</si>
  <si>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</si>
  <si>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</si>
  <si>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</si>
  <si>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</si>
  <si>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</si>
  <si>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</si>
  <si>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</si>
  <si>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</si>
  <si>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</si>
  <si>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</si>
  <si>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</si>
  <si>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</si>
  <si>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</si>
  <si>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</si>
  <si>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</si>
  <si>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</si>
  <si>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</si>
  <si>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</si>
  <si>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</si>
  <si>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</si>
  <si>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</si>
  <si>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</si>
  <si>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</si>
  <si>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</si>
  <si>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</si>
  <si>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</si>
  <si>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</si>
  <si>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</si>
  <si>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</si>
  <si>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</si>
  <si>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</si>
  <si>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</si>
  <si>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</si>
  <si>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</si>
  <si>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</si>
  <si>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</si>
  <si>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</si>
  <si>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</si>
  <si>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</si>
  <si>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</si>
  <si>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</si>
  <si>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</si>
  <si>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</si>
  <si>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</si>
  <si>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</si>
  <si>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</si>
  <si>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</si>
  <si>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</si>
  <si>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</si>
  <si>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</si>
  <si>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 xml:space="preserve">LATENTVIEW </t>
  </si>
  <si>
    <t>500-550</t>
  </si>
  <si>
    <t>5700-6000</t>
  </si>
  <si>
    <t>690-720</t>
  </si>
  <si>
    <t>EPIGRAL</t>
  </si>
  <si>
    <t>370-375</t>
  </si>
  <si>
    <t>2285-2385</t>
  </si>
  <si>
    <t>2550-2700</t>
  </si>
  <si>
    <t>285-305</t>
  </si>
  <si>
    <t>330-350</t>
  </si>
  <si>
    <t>Sell</t>
  </si>
  <si>
    <t>990-995</t>
  </si>
  <si>
    <t>132-140</t>
  </si>
  <si>
    <t>3800-4000</t>
  </si>
  <si>
    <t>5400-5450</t>
  </si>
  <si>
    <t>CAPLIPOINT</t>
  </si>
  <si>
    <t>1085-1095</t>
  </si>
  <si>
    <t>245-265</t>
  </si>
  <si>
    <t>465-495</t>
  </si>
  <si>
    <t>265-285</t>
  </si>
  <si>
    <t>Second Buying Date</t>
  </si>
  <si>
    <t>903-929</t>
  </si>
  <si>
    <t>990-1050</t>
  </si>
  <si>
    <t>TATAMOTORS 640 CE 30-NOV</t>
  </si>
  <si>
    <t>TATAMOTORS 670 CE 30-NOV</t>
  </si>
  <si>
    <t>ABBOTINDIA NOV FUT</t>
  </si>
  <si>
    <t>NIFTY 18950 PE 02-NOV</t>
  </si>
  <si>
    <t>NIFTY 18850 PE 02-NOV (2 Lots)</t>
  </si>
  <si>
    <t>ARE&amp;M</t>
  </si>
  <si>
    <t>TCS 3400 CE 30-NOV</t>
  </si>
  <si>
    <t>TCS 3480 CE 30-NOV</t>
  </si>
  <si>
    <t>22888-23150</t>
  </si>
  <si>
    <t>BANKNIFTY 42500 PE 1-NOV</t>
  </si>
  <si>
    <t>R</t>
  </si>
  <si>
    <t>1120-1180</t>
  </si>
  <si>
    <t>Profit of Rs.41/-</t>
  </si>
  <si>
    <t>TATACONSUM 925 CE 30-NOV</t>
  </si>
  <si>
    <t>TATACONSUM 940 CE 30-NOV</t>
  </si>
  <si>
    <t>Loss of Rs.5/-</t>
  </si>
  <si>
    <t>Retail Research Technical Calls &amp; Fundamental Performance Report for the month of November-2023</t>
  </si>
  <si>
    <t>Loss of Rs 275/-</t>
  </si>
  <si>
    <t>ITC NOV FUT</t>
  </si>
  <si>
    <t>439-445</t>
  </si>
  <si>
    <t>BHARTIARTL NOV FUT</t>
  </si>
  <si>
    <t>930-941</t>
  </si>
  <si>
    <t>NIFTY 19150 CE 02-NOV</t>
  </si>
  <si>
    <t>25-35</t>
  </si>
  <si>
    <t>Loss of Rs.11/-</t>
  </si>
  <si>
    <t>8.5</t>
  </si>
  <si>
    <t>FINNIFTY 19550 CE 07-NOV</t>
  </si>
  <si>
    <t>FINNIFTY19200 PE 07-NOV</t>
  </si>
  <si>
    <t>OFSS NOV FUT</t>
  </si>
  <si>
    <t>4023-4075</t>
  </si>
  <si>
    <t>EXIDEIND NOV FUT</t>
  </si>
  <si>
    <t>260-263</t>
  </si>
  <si>
    <t>TATAMOTORS 650 CE 30-NOV</t>
  </si>
  <si>
    <t>TATAMOTORS 680 CE 30-NOV</t>
  </si>
  <si>
    <t>MULTIPLIER SHARE &amp; STOCK ADVISORS PRIVATE LIMITED</t>
  </si>
  <si>
    <t>Profit of Rs.6.25/-</t>
  </si>
  <si>
    <t>Profit of Rs.5.5/-</t>
  </si>
  <si>
    <t>Profit of Rs.3.25/-</t>
  </si>
  <si>
    <t>Profit of Rs.1.5/-</t>
  </si>
  <si>
    <t>Profit of Rs.16.5/-</t>
  </si>
  <si>
    <t>ADORWELD</t>
  </si>
  <si>
    <t>COALINDIA NOV FUT</t>
  </si>
  <si>
    <t>320-325</t>
  </si>
  <si>
    <t>COFORGE NOV FUT</t>
  </si>
  <si>
    <t>5190-5260</t>
  </si>
  <si>
    <t>88-94</t>
  </si>
  <si>
    <t>375-400</t>
  </si>
  <si>
    <t>181.5-189.5</t>
  </si>
  <si>
    <t>204-214</t>
  </si>
  <si>
    <t>FINNIFTY 19500 PE 07-NOV</t>
  </si>
  <si>
    <t>Profit of Rs.10/-</t>
  </si>
  <si>
    <t>FINNIFTY 19500 CE 07-NOV</t>
  </si>
  <si>
    <t>45-65</t>
  </si>
  <si>
    <t>Profit of Rs.15.5/-</t>
  </si>
  <si>
    <t>BAJFINANCE NOV FUT</t>
  </si>
  <si>
    <t>7689-7773</t>
  </si>
  <si>
    <t>Loss of Rs 80/-</t>
  </si>
  <si>
    <t>BANKNIFTY 43800 CE 15-NOV</t>
  </si>
  <si>
    <t>BANKNIFTY 43800 CE 08-NOV</t>
  </si>
  <si>
    <t>Profit of Rs.38.5/-</t>
  </si>
  <si>
    <t>Profit of Rs.26.5/-</t>
  </si>
  <si>
    <t>FINNIFTY 19550 CE 13-NOV</t>
  </si>
  <si>
    <t>120-150</t>
  </si>
  <si>
    <t>GRANULES NOV FUT</t>
  </si>
  <si>
    <t>366-371</t>
  </si>
  <si>
    <t>107.50-112.50</t>
  </si>
  <si>
    <t>119-125</t>
  </si>
  <si>
    <t>Profit of Rs.65/-</t>
  </si>
  <si>
    <t>NIFTY 19550 CE 16-NOV</t>
  </si>
  <si>
    <t>NIFTY 19550 CE 09-NOV</t>
  </si>
  <si>
    <t>Profit of Rs.6/-</t>
  </si>
  <si>
    <t>CUMMINSIND NOV FUT</t>
  </si>
  <si>
    <t>1790-1825</t>
  </si>
  <si>
    <t>LUPIN NOV FUT</t>
  </si>
  <si>
    <t>1231-1244</t>
  </si>
  <si>
    <t>PETRONET NOV FUT</t>
  </si>
  <si>
    <t>198-194</t>
  </si>
  <si>
    <t>Loss of Rs.50/-</t>
  </si>
  <si>
    <t>Profit of Rs.7.5/-</t>
  </si>
  <si>
    <t>NIFTY NOV FUT</t>
  </si>
  <si>
    <t>19550-19650</t>
  </si>
  <si>
    <t>Profit of Rs.50/-</t>
  </si>
  <si>
    <t>Loss of Rs.12/-</t>
  </si>
  <si>
    <t>Loss of Rs.70/-</t>
  </si>
  <si>
    <t>HDFCLIFE NOV FUT</t>
  </si>
  <si>
    <t>632-642</t>
  </si>
  <si>
    <t>50-70</t>
  </si>
  <si>
    <t>SIEMENS NOV FUT</t>
  </si>
  <si>
    <t>3451-3489</t>
  </si>
  <si>
    <t>BANKNIFTY 43800 PE 15-NOV</t>
  </si>
  <si>
    <t>BANKNIFTY 44100 CE 15-NOV</t>
  </si>
  <si>
    <t>Accu &lt;&gt;</t>
  </si>
  <si>
    <t>3441-3541</t>
  </si>
  <si>
    <t>LIBAS</t>
  </si>
  <si>
    <t>Libas Consu Products Ltd</t>
  </si>
  <si>
    <t>JAI VINAYAK SECURITIES</t>
  </si>
  <si>
    <t>QE SECURITIES LLP</t>
  </si>
  <si>
    <t>HRTI PRIVATE LIMITED</t>
  </si>
  <si>
    <t>Profit of Rs.3/-</t>
  </si>
  <si>
    <t>Profit of Rs.26/-</t>
  </si>
  <si>
    <t>Loss of Rs.11.5/-</t>
  </si>
  <si>
    <t>Profit of Rs.29/-</t>
  </si>
  <si>
    <t>Profit of Rs.9.5/-</t>
  </si>
  <si>
    <t>4093-4145</t>
  </si>
  <si>
    <t>BANKNIFTY 44300 CE 15-NOV</t>
  </si>
  <si>
    <t>72-120</t>
  </si>
  <si>
    <t>Loss of Rs.36/-</t>
  </si>
  <si>
    <t>FINNIFTY 19750 CE 21-NOV</t>
  </si>
  <si>
    <t>145-180</t>
  </si>
  <si>
    <t>3435-3445</t>
  </si>
  <si>
    <t>Profit of Rs.90/-</t>
  </si>
  <si>
    <t>ABB NOV FUT</t>
  </si>
  <si>
    <t>4349-4433</t>
  </si>
  <si>
    <t>Loss of Rs.39/-</t>
  </si>
  <si>
    <t>NIFTY 19700 PE 16-NOV</t>
  </si>
  <si>
    <t>DIXON 5350 CE 30-NOV</t>
  </si>
  <si>
    <t>DIXON 5500 CE 30-NOV</t>
  </si>
  <si>
    <t>NAUKRI NOV FUT</t>
  </si>
  <si>
    <t>POWERGRID NOV FUT</t>
  </si>
  <si>
    <t>40-60</t>
  </si>
  <si>
    <t>Loss of Rs.22.5/-</t>
  </si>
  <si>
    <t>Profit of Rs22./-</t>
  </si>
  <si>
    <t>Profit of Rs.24.5/-</t>
  </si>
  <si>
    <t>4805-4875</t>
  </si>
  <si>
    <t>211-214</t>
  </si>
  <si>
    <t>KARVA AUTOMART LIMITED</t>
  </si>
  <si>
    <t>TCS 3500 CE 30-NOV</t>
  </si>
  <si>
    <t>TCS 3600 CE 30-NOV</t>
  </si>
  <si>
    <t>42-44</t>
  </si>
  <si>
    <t>14-16</t>
  </si>
  <si>
    <t>DIXON NOV FUT</t>
  </si>
  <si>
    <t>DIXON 5600 CE 30-NOV</t>
  </si>
  <si>
    <t>5525-5630</t>
  </si>
  <si>
    <t>Profit of Rs.57.5/-</t>
  </si>
  <si>
    <t>169-174</t>
  </si>
  <si>
    <t>185-195</t>
  </si>
  <si>
    <t>Profit of Rs.2.5/-</t>
  </si>
  <si>
    <t>450-470</t>
  </si>
  <si>
    <t>402.5-422.5</t>
  </si>
  <si>
    <t>METROPOLIS NOV FUT</t>
  </si>
  <si>
    <t>1664-1690</t>
  </si>
  <si>
    <t>MANSI SHARE AND STOCK ADVISORS PVT LTD</t>
  </si>
  <si>
    <t>URJA</t>
  </si>
  <si>
    <t>Urja Global Limited</t>
  </si>
  <si>
    <t>Profit of Rs.62.5/-</t>
  </si>
  <si>
    <t>Profit of Rs.74/-</t>
  </si>
  <si>
    <t>Profit of Rs.500/-</t>
  </si>
  <si>
    <t>4900-4970</t>
  </si>
  <si>
    <t>NTPC NOV FUT</t>
  </si>
  <si>
    <t>256-259</t>
  </si>
  <si>
    <t>DIXON 5650 CE 30-NOV</t>
  </si>
  <si>
    <t>105-109</t>
  </si>
  <si>
    <t>55-59</t>
  </si>
  <si>
    <t>35.9-37</t>
  </si>
  <si>
    <t>40-42</t>
  </si>
  <si>
    <t>159-164</t>
  </si>
  <si>
    <t>174-185</t>
  </si>
  <si>
    <t>FINNIFTY 19600 CE 21-NOV</t>
  </si>
  <si>
    <t>FINNIFTY 19450 PE 21-NOV</t>
  </si>
  <si>
    <t>QUASAR</t>
  </si>
  <si>
    <t>SKSE SECURITIES LIMITED CORP CM/TM PROP A/C</t>
  </si>
  <si>
    <t>SHARPINV</t>
  </si>
  <si>
    <t>NIKHIL RAJESH SINGH</t>
  </si>
  <si>
    <t>Profit of Rs.14.5/-</t>
  </si>
  <si>
    <t>AHLUCONT</t>
  </si>
  <si>
    <t>800-815</t>
  </si>
  <si>
    <t>Profit of Rs.22.5/-</t>
  </si>
  <si>
    <t>4429-4513</t>
  </si>
  <si>
    <t>Loss of Rs.3.5/-</t>
  </si>
  <si>
    <t>FINNIFTY 19600 PE 21-NOV</t>
  </si>
  <si>
    <t>30-40</t>
  </si>
  <si>
    <t>Loss of Rs.12.5/-</t>
  </si>
  <si>
    <t>ABCGAS</t>
  </si>
  <si>
    <t>AKM</t>
  </si>
  <si>
    <t>MONEYSTAR TRADELINK PRIVATE LIMITED</t>
  </si>
  <si>
    <t>SEACOAST</t>
  </si>
  <si>
    <t>UNISTRMU</t>
  </si>
  <si>
    <t>CRONY VYAPAR PVT LTD</t>
  </si>
  <si>
    <t>Profit of Rs.2/-</t>
  </si>
  <si>
    <t>212-215</t>
  </si>
  <si>
    <t>520-560</t>
  </si>
  <si>
    <t>BANKNIFTY 43400 CE 22-NOV</t>
  </si>
  <si>
    <t>110-150</t>
  </si>
  <si>
    <t>BATAINDIA NOV FUT</t>
  </si>
  <si>
    <t>1605-1609</t>
  </si>
  <si>
    <t>1636-1664</t>
  </si>
  <si>
    <t>Loss of Rs.85/-</t>
  </si>
  <si>
    <t xml:space="preserve">CAMS </t>
  </si>
  <si>
    <t>2665-2765</t>
  </si>
  <si>
    <t>3100-3300</t>
  </si>
  <si>
    <t>IPCALAB NOV FUT</t>
  </si>
  <si>
    <t>1102-1118</t>
  </si>
  <si>
    <t>2705-2805</t>
  </si>
  <si>
    <t>3100-3200</t>
  </si>
  <si>
    <t>Loss of Rs.2.5/-</t>
  </si>
  <si>
    <t>NEELAM SATISH SHOREWALA</t>
  </si>
  <si>
    <t>AJAYSINH PRAVINSINH DEVDA</t>
  </si>
  <si>
    <t>GCMCAPI</t>
  </si>
  <si>
    <t>VINAYKUMARTEKRIWAL</t>
  </si>
  <si>
    <t>SUMANTEKRIWAL</t>
  </si>
  <si>
    <t>GGENG</t>
  </si>
  <si>
    <t>SILONI UPPAL</t>
  </si>
  <si>
    <t>SANJOY GHOSH DASTIDAR</t>
  </si>
  <si>
    <t>LINTON TRADERS PRIVATE LIMITED</t>
  </si>
  <si>
    <t>MANISH RAICHAND SHAH</t>
  </si>
  <si>
    <t>SONALIS</t>
  </si>
  <si>
    <t>SPAR</t>
  </si>
  <si>
    <t>BRUBEN COMMERCIAL PRIVATE LIMITED .</t>
  </si>
  <si>
    <t>JR SEAMLESS PRIVATE LIMITED</t>
  </si>
  <si>
    <t>VIVAA</t>
  </si>
  <si>
    <t>SHRENI SHARES PRIVATE LIMITED</t>
  </si>
  <si>
    <t>AKG</t>
  </si>
  <si>
    <t>AKG Exim Limited</t>
  </si>
  <si>
    <t>AKSHAR</t>
  </si>
  <si>
    <t>Akshar Spintex Limited</t>
  </si>
  <si>
    <t>GENESYS</t>
  </si>
  <si>
    <t>Genesys International Cor</t>
  </si>
  <si>
    <t>INFOLLION</t>
  </si>
  <si>
    <t>Infollion Research Ser L</t>
  </si>
  <si>
    <t>IPL</t>
  </si>
  <si>
    <t>India Pesticides Limited</t>
  </si>
  <si>
    <t>VT CAPITAL MARKET PVT LTD</t>
  </si>
  <si>
    <t>CITADEL SECURITIES INDIA MARKETS PRIVATE LIMITED</t>
  </si>
  <si>
    <t>EID Parry Ltd.</t>
  </si>
  <si>
    <t>RITEZONE</t>
  </si>
  <si>
    <t>Rite Zone Chemcon Ind Ltd</t>
  </si>
  <si>
    <t>Profit of Rs.5/-</t>
  </si>
  <si>
    <t>Profit of Rs.42.5/-</t>
  </si>
  <si>
    <t>TCS NOV FUT</t>
  </si>
  <si>
    <t>3590-3650</t>
  </si>
  <si>
    <t>Profit of Rs.33/-</t>
  </si>
  <si>
    <t>Loss of Rs.16/-</t>
  </si>
  <si>
    <t>Profit of Rs.34.8/-</t>
  </si>
  <si>
    <t>Loss of Rs.21.5/-</t>
  </si>
  <si>
    <t>CONTAINE</t>
  </si>
  <si>
    <t>KRUTI SEVANTI DOSHI</t>
  </si>
  <si>
    <t>ENBETRD</t>
  </si>
  <si>
    <t>NEHA MEHUL GALA</t>
  </si>
  <si>
    <t>ETIL</t>
  </si>
  <si>
    <t>RANDAR BUSINESSES PRIVATE LIMITED</t>
  </si>
  <si>
    <t>FRANKLININD</t>
  </si>
  <si>
    <t>SHREE VAINKATESHWAR FINSTOCK PRIVATE LIMITED</t>
  </si>
  <si>
    <t>NISHESH DIXIT</t>
  </si>
  <si>
    <t>SUMAN TEKRIWAL</t>
  </si>
  <si>
    <t>GCMCOMM</t>
  </si>
  <si>
    <t>HIMFIBP</t>
  </si>
  <si>
    <t>VISHAL BIPINCHANDRA DOSHI</t>
  </si>
  <si>
    <t>SMALLCAP WORLD FUND INC</t>
  </si>
  <si>
    <t>FIDELITY GLOBAL INVESTMENT FUND ASIA PACIFIC EQUITY FUND</t>
  </si>
  <si>
    <t>TRUE NORTH FUND V LLP</t>
  </si>
  <si>
    <t>ORANGE CLOVE INVESTMENTS B.V.</t>
  </si>
  <si>
    <t>AETHER MAURITIUS LIMITED</t>
  </si>
  <si>
    <t>ORANGE CLOVE INVESTMENTS BV</t>
  </si>
  <si>
    <t>INDERGR</t>
  </si>
  <si>
    <t>SUNDRI DILIP ARORA</t>
  </si>
  <si>
    <t>INVENTURE</t>
  </si>
  <si>
    <t>ANKITA VISHAL SHAH</t>
  </si>
  <si>
    <t>JFL</t>
  </si>
  <si>
    <t>SHITAL BHAVESHKUMAR SHAH</t>
  </si>
  <si>
    <t>MRP</t>
  </si>
  <si>
    <t>SANDEEP SINGH</t>
  </si>
  <si>
    <t>NATURAL</t>
  </si>
  <si>
    <t>HEMA JAYPRAKASH BHAVSAR</t>
  </si>
  <si>
    <t>POLYLINK</t>
  </si>
  <si>
    <t>AJAY COMMERCIAL COMPANY PRIVATE LIMITED</t>
  </si>
  <si>
    <t>KASHIPUR HOLDINGS LTD</t>
  </si>
  <si>
    <t>PTIL</t>
  </si>
  <si>
    <t>RADHABAI G NANDWANI .</t>
  </si>
  <si>
    <t>BLUESKY INFRA DEVELOPERS PRIVATE LIMITED</t>
  </si>
  <si>
    <t>RAJKOTINV</t>
  </si>
  <si>
    <t>MALLIKA RATHI</t>
  </si>
  <si>
    <t>RAJNISH RATHI</t>
  </si>
  <si>
    <t>KAVITA BHAIYA</t>
  </si>
  <si>
    <t>MANJU BHAIYA</t>
  </si>
  <si>
    <t>SADHANA DEVI BHAIYA</t>
  </si>
  <si>
    <t>VIJAY KUMAR BHAIYA</t>
  </si>
  <si>
    <t>VAMAN SHIVRAM PATKAR</t>
  </si>
  <si>
    <t>VRINDA PIYUSH OZA</t>
  </si>
  <si>
    <t>IMRANBEG MAHMADBEG MIRZA</t>
  </si>
  <si>
    <t>BHAGWANDAS LACHMANDAS LEKHWANI</t>
  </si>
  <si>
    <t>BIDHIN MANHARRAI BAXI</t>
  </si>
  <si>
    <t>RISHITECH</t>
  </si>
  <si>
    <t>PANNU BHANSALI</t>
  </si>
  <si>
    <t>SBLI</t>
  </si>
  <si>
    <t>ASHISH KUMAR SHAW</t>
  </si>
  <si>
    <t>RINKUBEN VAGHELA</t>
  </si>
  <si>
    <t>RAJUBHAI RAVAL</t>
  </si>
  <si>
    <t>GIRISHBHAI SANABHAI BAROT</t>
  </si>
  <si>
    <t>FIROJABANU IRFANBHAI GHANCHI</t>
  </si>
  <si>
    <t>AFASANA RAUMA</t>
  </si>
  <si>
    <t>SHILGRAVQ</t>
  </si>
  <si>
    <t>CHINTAN DINESH SHAH</t>
  </si>
  <si>
    <t>BEELINE BROKING LIMITED</t>
  </si>
  <si>
    <t>SPMLINFRA</t>
  </si>
  <si>
    <t>AMODINI SALES PRIVATE LIMITED</t>
  </si>
  <si>
    <t>PINKU CHOWDHARY</t>
  </si>
  <si>
    <t>STARLENT</t>
  </si>
  <si>
    <t>DHIRAJBHAI VAGHJIBHAI KORADIYA</t>
  </si>
  <si>
    <t>SUNITATOOL</t>
  </si>
  <si>
    <t>LIESHA CORPORATION PRIVATE LIMITED .</t>
  </si>
  <si>
    <t>TRABI</t>
  </si>
  <si>
    <t>GEETANJALI INVESTMENTS</t>
  </si>
  <si>
    <t>RITESH JITENDRA VASNAWALA</t>
  </si>
  <si>
    <t>ASNANI STOCK BROKER PRIVATE LIMITED</t>
  </si>
  <si>
    <t>WPIL</t>
  </si>
  <si>
    <t>HINDUSTHAN UDYOG LTD</t>
  </si>
  <si>
    <t>V N ENTERPRISES LIMITED</t>
  </si>
  <si>
    <t>3IINFOLTD</t>
  </si>
  <si>
    <t>3i Infotech Limited</t>
  </si>
  <si>
    <t>PEARL INNOVATIVE MARKETING PRIVATE LIMITED</t>
  </si>
  <si>
    <t>MAHADEV MANUBHAI MAKVANA</t>
  </si>
  <si>
    <t>ARSHIYA</t>
  </si>
  <si>
    <t>Arshiya Limited</t>
  </si>
  <si>
    <t>HELA HOLDING PVT LTD</t>
  </si>
  <si>
    <t>AVADHSUGAR</t>
  </si>
  <si>
    <t>Avadh Sug &amp; Energy Ltd</t>
  </si>
  <si>
    <t>CLOUDPP</t>
  </si>
  <si>
    <t>Var Cld Ltd Rs.2.5 ppd up</t>
  </si>
  <si>
    <t>PRABHATKUMARPANJIAR</t>
  </si>
  <si>
    <t>Cochin Shipyard Limited</t>
  </si>
  <si>
    <t>DCMNVL</t>
  </si>
  <si>
    <t>DCM Nouvelle Limited</t>
  </si>
  <si>
    <t>DHAMPURSUG</t>
  </si>
  <si>
    <t>Dhampur Sugar Mills Ltd</t>
  </si>
  <si>
    <t>DISHTV</t>
  </si>
  <si>
    <t>Dish TV India Limited</t>
  </si>
  <si>
    <t>EROSMEDIA</t>
  </si>
  <si>
    <t>Eros Intl Media Ltd</t>
  </si>
  <si>
    <t>GATECHDVR</t>
  </si>
  <si>
    <t>GACM Technologies Limited</t>
  </si>
  <si>
    <t>PAVANKUMAR DONEPUDI</t>
  </si>
  <si>
    <t>GOKUL</t>
  </si>
  <si>
    <t>Gokul Refoils and Solvent</t>
  </si>
  <si>
    <t>VINAYAK TRADING CO</t>
  </si>
  <si>
    <t>GREENPOWER</t>
  </si>
  <si>
    <t>Orient Green Power Co Ltd</t>
  </si>
  <si>
    <t>SETU SECURITIES PVT LTD</t>
  </si>
  <si>
    <t>HEADSUP</t>
  </si>
  <si>
    <t>Heads UP Ventures Limited</t>
  </si>
  <si>
    <t>BRONZE SECURITIES PVT LTD</t>
  </si>
  <si>
    <t>Indiabulls Real Estate Li</t>
  </si>
  <si>
    <t>IITL</t>
  </si>
  <si>
    <t>Industrial Inv Trust Ltd</t>
  </si>
  <si>
    <t>GI ENGINEERING SOLUTIONS LIMITED</t>
  </si>
  <si>
    <t>INTENTECH</t>
  </si>
  <si>
    <t>Intense Technologies Ltd</t>
  </si>
  <si>
    <t>Inventure Gro &amp; Sec Ltd</t>
  </si>
  <si>
    <t>KELLTONTEC</t>
  </si>
  <si>
    <t>Kellton Tech Sol Ltd</t>
  </si>
  <si>
    <t>KIRIINDUS</t>
  </si>
  <si>
    <t>Kiri Industries Limited</t>
  </si>
  <si>
    <t>MANINFRA</t>
  </si>
  <si>
    <t>Man Infra Ltd</t>
  </si>
  <si>
    <t>MICROPRO</t>
  </si>
  <si>
    <t>Micropro Software Sol L</t>
  </si>
  <si>
    <t>NEOMILE CORPORATE ADVISORY LIMITED</t>
  </si>
  <si>
    <t>MUNJALAU</t>
  </si>
  <si>
    <t>Munjal Auto Industries Li</t>
  </si>
  <si>
    <t>NAHARSPING</t>
  </si>
  <si>
    <t>Nahar Spinning Mills Ltd.</t>
  </si>
  <si>
    <t>NAVKARCORP</t>
  </si>
  <si>
    <t>Navkar Corporation Ltd.</t>
  </si>
  <si>
    <t>CAPRI GLOBAL HOLDINGS PRIVATE LIMITED</t>
  </si>
  <si>
    <t>ONELIFECAP</t>
  </si>
  <si>
    <t>Onelife Cap Advisors Ltd</t>
  </si>
  <si>
    <t>MITTAL RIMPY</t>
  </si>
  <si>
    <t>PCBL LIMITED</t>
  </si>
  <si>
    <t>RUSHIL</t>
  </si>
  <si>
    <t>Rushil Decor Limited</t>
  </si>
  <si>
    <t>SARTELE</t>
  </si>
  <si>
    <t>Sar Televenture Limited</t>
  </si>
  <si>
    <t>VIJIT TRADING</t>
  </si>
  <si>
    <t>SELAN</t>
  </si>
  <si>
    <t>Selan Exploration Technol</t>
  </si>
  <si>
    <t>SEPC</t>
  </si>
  <si>
    <t>SEPC Limited</t>
  </si>
  <si>
    <t>SEQUENT</t>
  </si>
  <si>
    <t>Sequent Scientific Ltd.</t>
  </si>
  <si>
    <t>SNOWMAN</t>
  </si>
  <si>
    <t>Snowman Logistics Ltd.</t>
  </si>
  <si>
    <t>TEXINFRA</t>
  </si>
  <si>
    <t>Texmaco Infra &amp; Holdg Ltd</t>
  </si>
  <si>
    <t>TRACXN</t>
  </si>
  <si>
    <t>Tracxn Technologies Ltd</t>
  </si>
  <si>
    <t>URBAN</t>
  </si>
  <si>
    <t>Urban Enviro Waste Mgmt L</t>
  </si>
  <si>
    <t>HARISH KUMAR GUPTA</t>
  </si>
  <si>
    <t>UTTAMSUGAR</t>
  </si>
  <si>
    <t>Uttam Sugar Mills Limited</t>
  </si>
  <si>
    <t>NITN  KAPOOR</t>
  </si>
  <si>
    <t>EARC TRUST SC 254</t>
  </si>
  <si>
    <t>L7 HITECH PRIVATE LIMITED</t>
  </si>
  <si>
    <t>ANAND RATHI GLOBAL FINANCE LTD</t>
  </si>
  <si>
    <t>JUST RIGHT LIFE LIMITED</t>
  </si>
  <si>
    <t>ISHAN</t>
  </si>
  <si>
    <t>Ishan International Ltd</t>
  </si>
  <si>
    <t>VIKI JAYESHKUMAR SHAH</t>
  </si>
  <si>
    <t>NIKUNJ STOCK BROKERS LTD</t>
  </si>
  <si>
    <t>RAJSREESUG</t>
  </si>
  <si>
    <t>Rajshree Sugars &amp; Chem</t>
  </si>
  <si>
    <t>STATE BANK OF INDIA</t>
  </si>
  <si>
    <t>RATEGAIN</t>
  </si>
  <si>
    <t>Rategain Travel Techn ltd</t>
  </si>
  <si>
    <t>SOCIETE GENERALE</t>
  </si>
  <si>
    <t>RHL</t>
  </si>
  <si>
    <t>Robust Hotels Limited</t>
  </si>
  <si>
    <t>SURENDER KUMAR GUPTA</t>
  </si>
  <si>
    <t>TI</t>
  </si>
  <si>
    <t>Tilaknagar Industries Ltd</t>
  </si>
  <si>
    <t>AMIT DAHANUKAR</t>
  </si>
  <si>
    <t>UNITECH</t>
  </si>
  <si>
    <t>Unitech Ltd</t>
  </si>
  <si>
    <t>VENKATESH  GOPALKRISHAN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</si>
</sst>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rgb="FF99CC00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6" borderId="35" applyNumberFormat="0" applyAlignment="0" applyProtection="0"/>
    <xf numFmtId="0" fontId="47" fillId="17" borderId="36" applyNumberFormat="0" applyAlignment="0" applyProtection="0"/>
    <xf numFmtId="0" fontId="48" fillId="17" borderId="35" applyNumberFormat="0" applyAlignment="0" applyProtection="0"/>
    <xf numFmtId="0" fontId="49" fillId="0" borderId="37" applyNumberFormat="0" applyFill="0" applyAlignment="0" applyProtection="0"/>
    <xf numFmtId="0" fontId="50" fillId="18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54" fillId="43" borderId="23" applyNumberFormat="0" applyBorder="0" applyAlignment="0" applyProtection="0"/>
    <xf numFmtId="0" fontId="54" fillId="20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44" fillId="14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3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5" borderId="23" applyNumberFormat="0" applyBorder="0" applyAlignment="0" applyProtection="0"/>
    <xf numFmtId="0" fontId="3" fillId="0" borderId="23"/>
    <xf numFmtId="0" fontId="3" fillId="0" borderId="23"/>
    <xf numFmtId="0" fontId="2" fillId="19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9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5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67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0" fillId="0" borderId="30" xfId="0" applyBorder="1"/>
    <xf numFmtId="16" fontId="36" fillId="0" borderId="23" xfId="0" applyNumberFormat="1" applyFont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6" fillId="44" borderId="2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15" fontId="3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/>
    </xf>
    <xf numFmtId="43" fontId="36" fillId="12" borderId="30" xfId="0" applyNumberFormat="1" applyFont="1" applyFill="1" applyBorder="1" applyAlignment="1">
      <alignment horizontal="center" vertical="top"/>
    </xf>
    <xf numFmtId="2" fontId="37" fillId="12" borderId="30" xfId="0" applyNumberFormat="1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36" fillId="12" borderId="19" xfId="0" applyFont="1" applyFill="1" applyBorder="1" applyAlignment="1">
      <alignment horizontal="center" vertical="center"/>
    </xf>
    <xf numFmtId="0" fontId="37" fillId="44" borderId="46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11" borderId="31" xfId="0" applyFont="1" applyFill="1" applyBorder="1"/>
    <xf numFmtId="0" fontId="36" fillId="44" borderId="30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10" fontId="36" fillId="44" borderId="30" xfId="0" applyNumberFormat="1" applyFont="1" applyFill="1" applyBorder="1" applyAlignment="1">
      <alignment horizontal="center" vertical="center" wrapText="1"/>
    </xf>
    <xf numFmtId="16" fontId="36" fillId="44" borderId="30" xfId="0" applyNumberFormat="1" applyFont="1" applyFill="1" applyBorder="1" applyAlignment="1">
      <alignment horizontal="center" vertical="center"/>
    </xf>
    <xf numFmtId="0" fontId="36" fillId="12" borderId="41" xfId="0" applyFont="1" applyFill="1" applyBorder="1" applyAlignment="1">
      <alignment horizontal="center" vertical="center"/>
    </xf>
    <xf numFmtId="16" fontId="36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/>
    <xf numFmtId="0" fontId="37" fillId="44" borderId="26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11" borderId="2" xfId="0" applyFont="1" applyFill="1" applyBorder="1"/>
    <xf numFmtId="0" fontId="36" fillId="11" borderId="19" xfId="0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49" fontId="36" fillId="6" borderId="2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7" xfId="0" applyFont="1" applyFill="1" applyBorder="1"/>
    <xf numFmtId="0" fontId="36" fillId="11" borderId="24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0" fontId="36" fillId="12" borderId="7" xfId="0" applyFont="1" applyFill="1" applyBorder="1"/>
    <xf numFmtId="0" fontId="36" fillId="12" borderId="24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44" borderId="50" xfId="0" applyFont="1" applyFill="1" applyBorder="1" applyAlignment="1">
      <alignment horizontal="center" vertical="center"/>
    </xf>
    <xf numFmtId="0" fontId="36" fillId="44" borderId="7" xfId="0" applyFont="1" applyFill="1" applyBorder="1" applyAlignment="1">
      <alignment horizontal="center" vertical="center"/>
    </xf>
    <xf numFmtId="2" fontId="37" fillId="44" borderId="7" xfId="0" applyNumberFormat="1" applyFont="1" applyFill="1" applyBorder="1" applyAlignment="1">
      <alignment horizontal="center" vertical="center"/>
    </xf>
    <xf numFmtId="166" fontId="36" fillId="44" borderId="7" xfId="0" applyNumberFormat="1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7" fillId="46" borderId="30" xfId="0" applyFont="1" applyFill="1" applyBorder="1" applyAlignment="1">
      <alignment horizontal="center" vertical="center"/>
    </xf>
    <xf numFmtId="0" fontId="36" fillId="46" borderId="30" xfId="0" applyFont="1" applyFill="1" applyBorder="1" applyAlignment="1">
      <alignment horizontal="center" vertical="center"/>
    </xf>
    <xf numFmtId="2" fontId="37" fillId="46" borderId="30" xfId="0" applyNumberFormat="1" applyFont="1" applyFill="1" applyBorder="1" applyAlignment="1">
      <alignment horizontal="center" vertical="center"/>
    </xf>
    <xf numFmtId="166" fontId="36" fillId="46" borderId="30" xfId="0" applyNumberFormat="1" applyFont="1" applyFill="1" applyBorder="1" applyAlignment="1">
      <alignment horizontal="center" vertical="center"/>
    </xf>
    <xf numFmtId="0" fontId="36" fillId="12" borderId="26" xfId="0" applyFont="1" applyFill="1" applyBorder="1" applyAlignment="1">
      <alignment horizontal="center" vertical="center"/>
    </xf>
    <xf numFmtId="16" fontId="36" fillId="12" borderId="26" xfId="0" applyNumberFormat="1" applyFont="1" applyFill="1" applyBorder="1" applyAlignment="1">
      <alignment horizontal="center" vertical="center"/>
    </xf>
    <xf numFmtId="0" fontId="36" fillId="12" borderId="26" xfId="0" applyFont="1" applyFill="1" applyBorder="1"/>
    <xf numFmtId="0" fontId="36" fillId="12" borderId="51" xfId="0" applyFont="1" applyFill="1" applyBorder="1" applyAlignment="1">
      <alignment horizontal="center" vertical="center"/>
    </xf>
    <xf numFmtId="0" fontId="37" fillId="12" borderId="41" xfId="0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36" fillId="11" borderId="41" xfId="0" applyFont="1" applyFill="1" applyBorder="1"/>
    <xf numFmtId="0" fontId="37" fillId="11" borderId="41" xfId="0" applyFont="1" applyFill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1" fontId="3" fillId="47" borderId="2" xfId="0" applyNumberFormat="1" applyFont="1" applyFill="1" applyBorder="1" applyAlignment="1">
      <alignment horizontal="center" vertical="center" wrapText="1"/>
    </xf>
    <xf numFmtId="167" fontId="3" fillId="47" borderId="2" xfId="0" applyNumberFormat="1" applyFont="1" applyFill="1" applyBorder="1" applyAlignment="1">
      <alignment horizontal="center" vertical="center"/>
    </xf>
    <xf numFmtId="0" fontId="15" fillId="11" borderId="2" xfId="0" applyFont="1" applyFill="1" applyBorder="1"/>
    <xf numFmtId="0" fontId="15" fillId="11" borderId="2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48" borderId="4" xfId="0" applyFont="1" applyFill="1" applyBorder="1" applyAlignment="1">
      <alignment horizontal="center"/>
    </xf>
    <xf numFmtId="2" fontId="3" fillId="48" borderId="2" xfId="0" applyNumberFormat="1" applyFont="1" applyFill="1" applyBorder="1" applyAlignment="1">
      <alignment horizontal="center" vertical="center" wrapText="1"/>
    </xf>
    <xf numFmtId="10" fontId="3" fillId="48" borderId="2" xfId="0" applyNumberFormat="1" applyFont="1" applyFill="1" applyBorder="1" applyAlignment="1">
      <alignment horizontal="center" vertical="center" wrapText="1"/>
    </xf>
    <xf numFmtId="0" fontId="3" fillId="48" borderId="2" xfId="0" applyFont="1" applyFill="1" applyBorder="1" applyAlignment="1">
      <alignment horizontal="center"/>
    </xf>
    <xf numFmtId="167" fontId="3" fillId="48" borderId="2" xfId="0" applyNumberFormat="1" applyFont="1" applyFill="1" applyBorder="1" applyAlignment="1">
      <alignment horizontal="center" vertical="center" wrapText="1"/>
    </xf>
    <xf numFmtId="0" fontId="36" fillId="0" borderId="31" xfId="0" applyFont="1" applyBorder="1"/>
    <xf numFmtId="0" fontId="36" fillId="0" borderId="31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2" fontId="36" fillId="0" borderId="19" xfId="0" applyNumberFormat="1" applyFont="1" applyBorder="1" applyAlignment="1">
      <alignment horizontal="center" vertical="center"/>
    </xf>
    <xf numFmtId="2" fontId="36" fillId="0" borderId="24" xfId="0" applyNumberFormat="1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vertical="center"/>
    </xf>
    <xf numFmtId="0" fontId="0" fillId="11" borderId="30" xfId="0" applyFill="1" applyBorder="1"/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55" xfId="0" applyNumberFormat="1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166" fontId="37" fillId="0" borderId="30" xfId="0" applyNumberFormat="1" applyFont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37" fillId="6" borderId="53" xfId="0" applyFont="1" applyFill="1" applyBorder="1" applyAlignment="1">
      <alignment horizontal="center" vertical="center"/>
    </xf>
    <xf numFmtId="0" fontId="37" fillId="6" borderId="54" xfId="0" applyFont="1" applyFill="1" applyBorder="1" applyAlignment="1">
      <alignment horizontal="center" vertical="center"/>
    </xf>
    <xf numFmtId="0" fontId="37" fillId="6" borderId="48" xfId="0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16" fontId="36" fillId="11" borderId="48" xfId="0" applyNumberFormat="1" applyFont="1" applyFill="1" applyBorder="1" applyAlignment="1">
      <alignment horizontal="center" vertical="center"/>
    </xf>
    <xf numFmtId="16" fontId="36" fillId="11" borderId="45" xfId="0" applyNumberFormat="1" applyFont="1" applyFill="1" applyBorder="1" applyAlignment="1">
      <alignment horizontal="center" vertical="center"/>
    </xf>
    <xf numFmtId="166" fontId="36" fillId="6" borderId="48" xfId="0" applyNumberFormat="1" applyFont="1" applyFill="1" applyBorder="1" applyAlignment="1">
      <alignment horizontal="center" vertical="center"/>
    </xf>
    <xf numFmtId="166" fontId="36" fillId="6" borderId="45" xfId="0" applyNumberFormat="1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0" fontId="36" fillId="6" borderId="26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41" xfId="0" applyFont="1" applyFill="1" applyBorder="1" applyAlignment="1">
      <alignment horizontal="center" vertical="center"/>
    </xf>
    <xf numFmtId="16" fontId="36" fillId="12" borderId="31" xfId="0" applyNumberFormat="1" applyFont="1" applyFill="1" applyBorder="1" applyAlignment="1">
      <alignment horizontal="center" vertical="center"/>
    </xf>
    <xf numFmtId="16" fontId="36" fillId="12" borderId="41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0" fontId="37" fillId="6" borderId="47" xfId="0" applyFont="1" applyFill="1" applyBorder="1" applyAlignment="1">
      <alignment horizontal="center" vertical="center"/>
    </xf>
    <xf numFmtId="166" fontId="36" fillId="44" borderId="7" xfId="0" applyNumberFormat="1" applyFont="1" applyFill="1" applyBorder="1" applyAlignment="1">
      <alignment horizontal="center" vertical="center"/>
    </xf>
    <xf numFmtId="166" fontId="36" fillId="44" borderId="26" xfId="0" applyNumberFormat="1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7" fillId="44" borderId="26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0" fontId="37" fillId="44" borderId="43" xfId="0" applyFont="1" applyFill="1" applyBorder="1" applyAlignment="1">
      <alignment horizontal="center" vertical="center"/>
    </xf>
    <xf numFmtId="0" fontId="37" fillId="44" borderId="47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16" fontId="36" fillId="12" borderId="26" xfId="0" applyNumberFormat="1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7" fillId="11" borderId="49" xfId="0" applyFont="1" applyFill="1" applyBorder="1" applyAlignment="1">
      <alignment horizontal="center" vertical="center"/>
    </xf>
    <xf numFmtId="0" fontId="37" fillId="11" borderId="44" xfId="0" applyFont="1" applyFill="1" applyBorder="1" applyAlignment="1">
      <alignment horizontal="center" vertical="center"/>
    </xf>
    <xf numFmtId="0" fontId="0" fillId="0" borderId="41" xfId="0" applyBorder="1"/>
    <xf numFmtId="166" fontId="36" fillId="6" borderId="29" xfId="0" applyNumberFormat="1" applyFont="1" applyFill="1" applyBorder="1" applyAlignment="1">
      <alignment horizontal="center" vertical="center"/>
    </xf>
    <xf numFmtId="0" fontId="37" fillId="0" borderId="43" xfId="0" applyFont="1" applyBorder="1" applyAlignment="1">
      <alignment horizontal="center" vertical="center"/>
    </xf>
    <xf numFmtId="0" fontId="37" fillId="0" borderId="44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16" fontId="36" fillId="0" borderId="7" xfId="0" applyNumberFormat="1" applyFont="1" applyBorder="1" applyAlignment="1">
      <alignment horizontal="center" vertical="center"/>
    </xf>
    <xf numFmtId="16" fontId="36" fillId="0" borderId="29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5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52" xfId="0" applyNumberFormat="1" applyFont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45254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45254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9" t="s">
        <v>16</v>
      </c>
      <c r="B9" s="401" t="s">
        <v>17</v>
      </c>
      <c r="C9" s="401" t="s">
        <v>18</v>
      </c>
      <c r="D9" s="401" t="s">
        <v>19</v>
      </c>
      <c r="E9" s="26" t="s">
        <v>20</v>
      </c>
      <c r="F9" s="26" t="s">
        <v>21</v>
      </c>
      <c r="G9" s="396" t="s">
        <v>22</v>
      </c>
      <c r="H9" s="397"/>
      <c r="I9" s="398"/>
      <c r="J9" s="396" t="s">
        <v>23</v>
      </c>
      <c r="K9" s="397"/>
      <c r="L9" s="398"/>
      <c r="M9" s="26"/>
      <c r="N9" s="27"/>
      <c r="O9" s="27"/>
      <c r="P9" s="27"/>
    </row>
    <row r="10" spans="1:16" ht="40.200000000000003">
      <c r="A10" s="400"/>
      <c r="B10" s="402"/>
      <c r="C10" s="402"/>
      <c r="D10" s="402"/>
      <c r="E10" s="28" t="s">
        <v>24</v>
      </c>
      <c r="F10" s="28" t="s">
        <v>24</v>
      </c>
      <c r="G10" s="255" t="s">
        <v>25</v>
      </c>
      <c r="H10" s="255" t="s">
        <v>26</v>
      </c>
      <c r="I10" s="255" t="s">
        <v>27</v>
      </c>
      <c r="J10" s="255" t="s">
        <v>28</v>
      </c>
      <c r="K10" s="255" t="s">
        <v>29</v>
      </c>
      <c r="L10" s="255" t="s">
        <v>30</v>
      </c>
      <c r="M10" s="255" t="s">
        <v>31</v>
      </c>
      <c r="N10" s="29" t="s">
        <v>32</v>
      </c>
      <c r="O10" s="29" t="s">
        <v>33</v>
      </c>
      <c r="P10" s="30" t="s">
        <v>860</v>
      </c>
    </row>
    <row r="11" spans="1:16" ht="12.75" customHeight="1">
      <c r="A11" s="262">
        <v>1</v>
      </c>
      <c r="B11" s="275" t="s">
        <v>34</v>
      </c>
      <c r="C11" s="252" t="s">
        <v>35</v>
      </c>
      <c r="D11" s="266">
        <v>45260</v>
      </c>
      <c r="E11" s="252">
        <v>19868.75</v>
      </c>
      <c r="F11" s="252">
        <v>19876.266666666666</v>
      </c>
      <c r="G11" s="251">
        <v>19830.533333333333</v>
      </c>
      <c r="H11" s="251">
        <v>19792.316666666666</v>
      </c>
      <c r="I11" s="251">
        <v>19746.583333333332</v>
      </c>
      <c r="J11" s="251">
        <v>19914.483333333334</v>
      </c>
      <c r="K11" s="251">
        <v>19960.216666666664</v>
      </c>
      <c r="L11" s="251">
        <v>19998.433333333334</v>
      </c>
      <c r="M11" s="250">
        <v>19922</v>
      </c>
      <c r="N11" s="250">
        <v>19838.05</v>
      </c>
      <c r="O11" s="250">
        <v>13282800</v>
      </c>
      <c r="P11" s="253">
        <v>5.0962519879417981E-2</v>
      </c>
    </row>
    <row r="12" spans="1:16" ht="12.75" customHeight="1">
      <c r="A12" s="262">
        <v>2</v>
      </c>
      <c r="B12" s="275" t="s">
        <v>34</v>
      </c>
      <c r="C12" s="252" t="s">
        <v>36</v>
      </c>
      <c r="D12" s="266">
        <v>45260</v>
      </c>
      <c r="E12" s="252">
        <v>43690.15</v>
      </c>
      <c r="F12" s="252">
        <v>43670.166666666664</v>
      </c>
      <c r="G12" s="251">
        <v>43581.98333333333</v>
      </c>
      <c r="H12" s="251">
        <v>43473.816666666666</v>
      </c>
      <c r="I12" s="251">
        <v>43385.633333333331</v>
      </c>
      <c r="J12" s="251">
        <v>43778.333333333328</v>
      </c>
      <c r="K12" s="251">
        <v>43866.516666666663</v>
      </c>
      <c r="L12" s="251">
        <v>43974.683333333327</v>
      </c>
      <c r="M12" s="250">
        <v>43758.35</v>
      </c>
      <c r="N12" s="250">
        <v>43562</v>
      </c>
      <c r="O12" s="250">
        <v>2763870</v>
      </c>
      <c r="P12" s="253">
        <v>-2.3757298322577912E-2</v>
      </c>
    </row>
    <row r="13" spans="1:16" ht="12.75" customHeight="1">
      <c r="A13" s="262">
        <v>3</v>
      </c>
      <c r="B13" s="275" t="s">
        <v>34</v>
      </c>
      <c r="C13" s="274" t="s">
        <v>37</v>
      </c>
      <c r="D13" s="268">
        <v>45258</v>
      </c>
      <c r="E13" s="267">
        <v>19634.150000000001</v>
      </c>
      <c r="F13" s="267">
        <v>19630.849999999999</v>
      </c>
      <c r="G13" s="269">
        <v>19593.399999999998</v>
      </c>
      <c r="H13" s="269">
        <v>19552.649999999998</v>
      </c>
      <c r="I13" s="269">
        <v>19515.199999999997</v>
      </c>
      <c r="J13" s="269">
        <v>19671.599999999999</v>
      </c>
      <c r="K13" s="269">
        <v>19709.049999999996</v>
      </c>
      <c r="L13" s="269">
        <v>19749.8</v>
      </c>
      <c r="M13" s="270">
        <v>19668.3</v>
      </c>
      <c r="N13" s="270">
        <v>19590.099999999999</v>
      </c>
      <c r="O13" s="270">
        <v>88040</v>
      </c>
      <c r="P13" s="271">
        <v>4.6102661596958174E-2</v>
      </c>
    </row>
    <row r="14" spans="1:16" ht="12.75" customHeight="1">
      <c r="A14" s="262">
        <v>4</v>
      </c>
      <c r="B14" s="275" t="s">
        <v>34</v>
      </c>
      <c r="C14" s="274" t="s">
        <v>38</v>
      </c>
      <c r="D14" s="268">
        <v>45254</v>
      </c>
      <c r="E14" s="267">
        <v>9510.4</v>
      </c>
      <c r="F14" s="267">
        <v>9512.65</v>
      </c>
      <c r="G14" s="269">
        <v>9494.8499999999985</v>
      </c>
      <c r="H14" s="269">
        <v>9479.2999999999993</v>
      </c>
      <c r="I14" s="269">
        <v>9461.4999999999982</v>
      </c>
      <c r="J14" s="269">
        <v>9528.1999999999989</v>
      </c>
      <c r="K14" s="269">
        <v>9545.9999999999982</v>
      </c>
      <c r="L14" s="269">
        <v>9561.5499999999993</v>
      </c>
      <c r="M14" s="270">
        <v>9530.4500000000007</v>
      </c>
      <c r="N14" s="270">
        <v>9497.1</v>
      </c>
      <c r="O14" s="270">
        <v>819225</v>
      </c>
      <c r="P14" s="271">
        <v>3.7321937321937323E-2</v>
      </c>
    </row>
    <row r="15" spans="1:16" ht="12.75" customHeight="1">
      <c r="A15" s="262">
        <v>5</v>
      </c>
      <c r="B15" s="275" t="s">
        <v>39</v>
      </c>
      <c r="C15" s="267" t="s">
        <v>40</v>
      </c>
      <c r="D15" s="268">
        <v>45260</v>
      </c>
      <c r="E15" s="267">
        <v>531.04999999999995</v>
      </c>
      <c r="F15" s="267">
        <v>530.15</v>
      </c>
      <c r="G15" s="269">
        <v>522.5</v>
      </c>
      <c r="H15" s="269">
        <v>513.95000000000005</v>
      </c>
      <c r="I15" s="269">
        <v>506.30000000000007</v>
      </c>
      <c r="J15" s="269">
        <v>538.69999999999993</v>
      </c>
      <c r="K15" s="269">
        <v>546.3499999999998</v>
      </c>
      <c r="L15" s="269">
        <v>554.89999999999986</v>
      </c>
      <c r="M15" s="270">
        <v>537.79999999999995</v>
      </c>
      <c r="N15" s="270">
        <v>521.6</v>
      </c>
      <c r="O15" s="270">
        <v>15055000</v>
      </c>
      <c r="P15" s="271">
        <v>8.208150650470783E-2</v>
      </c>
    </row>
    <row r="16" spans="1:16" ht="12.75" customHeight="1">
      <c r="A16" s="262">
        <v>6</v>
      </c>
      <c r="B16" s="275" t="s">
        <v>41</v>
      </c>
      <c r="C16" s="272" t="s">
        <v>42</v>
      </c>
      <c r="D16" s="268">
        <v>45260</v>
      </c>
      <c r="E16" s="267">
        <v>4260.1000000000004</v>
      </c>
      <c r="F16" s="267">
        <v>4256.2166666666662</v>
      </c>
      <c r="G16" s="269">
        <v>4230.2333333333327</v>
      </c>
      <c r="H16" s="269">
        <v>4200.3666666666668</v>
      </c>
      <c r="I16" s="269">
        <v>4174.3833333333332</v>
      </c>
      <c r="J16" s="269">
        <v>4286.0833333333321</v>
      </c>
      <c r="K16" s="269">
        <v>4312.0666666666657</v>
      </c>
      <c r="L16" s="269">
        <v>4341.9333333333316</v>
      </c>
      <c r="M16" s="270">
        <v>4282.2</v>
      </c>
      <c r="N16" s="270">
        <v>4226.3500000000004</v>
      </c>
      <c r="O16" s="270">
        <v>1368250</v>
      </c>
      <c r="P16" s="271">
        <v>-2.1805183199285077E-2</v>
      </c>
    </row>
    <row r="17" spans="1:16" ht="12.75" customHeight="1">
      <c r="A17" s="262">
        <v>7</v>
      </c>
      <c r="B17" s="275" t="s">
        <v>43</v>
      </c>
      <c r="C17" s="272" t="s">
        <v>44</v>
      </c>
      <c r="D17" s="268">
        <v>45260</v>
      </c>
      <c r="E17" s="267">
        <v>23918.95</v>
      </c>
      <c r="F17" s="267">
        <v>23912.666666666668</v>
      </c>
      <c r="G17" s="269">
        <v>23821.333333333336</v>
      </c>
      <c r="H17" s="269">
        <v>23723.716666666667</v>
      </c>
      <c r="I17" s="269">
        <v>23632.383333333335</v>
      </c>
      <c r="J17" s="269">
        <v>24010.283333333336</v>
      </c>
      <c r="K17" s="269">
        <v>24101.616666666672</v>
      </c>
      <c r="L17" s="269">
        <v>24199.233333333337</v>
      </c>
      <c r="M17" s="270">
        <v>24004</v>
      </c>
      <c r="N17" s="270">
        <v>23815.05</v>
      </c>
      <c r="O17" s="270">
        <v>76840</v>
      </c>
      <c r="P17" s="271">
        <v>6.2860136196961763E-3</v>
      </c>
    </row>
    <row r="18" spans="1:16" ht="12.75" customHeight="1">
      <c r="A18" s="262">
        <v>8</v>
      </c>
      <c r="B18" s="275" t="s">
        <v>45</v>
      </c>
      <c r="C18" s="273" t="s">
        <v>46</v>
      </c>
      <c r="D18" s="268">
        <v>45260</v>
      </c>
      <c r="E18" s="267">
        <v>171.5</v>
      </c>
      <c r="F18" s="267">
        <v>171.63333333333335</v>
      </c>
      <c r="G18" s="269">
        <v>170.91666666666671</v>
      </c>
      <c r="H18" s="269">
        <v>170.33333333333337</v>
      </c>
      <c r="I18" s="269">
        <v>169.61666666666673</v>
      </c>
      <c r="J18" s="269">
        <v>172.2166666666667</v>
      </c>
      <c r="K18" s="269">
        <v>172.93333333333334</v>
      </c>
      <c r="L18" s="269">
        <v>173.51666666666668</v>
      </c>
      <c r="M18" s="270">
        <v>172.35</v>
      </c>
      <c r="N18" s="270">
        <v>171.05</v>
      </c>
      <c r="O18" s="270">
        <v>58773600</v>
      </c>
      <c r="P18" s="271">
        <v>-1.3594344752582926E-2</v>
      </c>
    </row>
    <row r="19" spans="1:16" ht="12.75" customHeight="1">
      <c r="A19" s="262">
        <v>9</v>
      </c>
      <c r="B19" s="275" t="s">
        <v>47</v>
      </c>
      <c r="C19" s="270" t="s">
        <v>48</v>
      </c>
      <c r="D19" s="268">
        <v>45260</v>
      </c>
      <c r="E19" s="267">
        <v>227.3</v>
      </c>
      <c r="F19" s="267">
        <v>224.03333333333333</v>
      </c>
      <c r="G19" s="269">
        <v>219.26666666666665</v>
      </c>
      <c r="H19" s="269">
        <v>211.23333333333332</v>
      </c>
      <c r="I19" s="269">
        <v>206.46666666666664</v>
      </c>
      <c r="J19" s="269">
        <v>232.06666666666666</v>
      </c>
      <c r="K19" s="269">
        <v>236.83333333333337</v>
      </c>
      <c r="L19" s="269">
        <v>244.86666666666667</v>
      </c>
      <c r="M19" s="270">
        <v>228.8</v>
      </c>
      <c r="N19" s="270">
        <v>216</v>
      </c>
      <c r="O19" s="270">
        <v>35965800</v>
      </c>
      <c r="P19" s="271">
        <v>6.91512592808269E-3</v>
      </c>
    </row>
    <row r="20" spans="1:16" ht="12.75" customHeight="1">
      <c r="A20" s="262">
        <v>10</v>
      </c>
      <c r="B20" s="275" t="s">
        <v>49</v>
      </c>
      <c r="C20" s="267" t="s">
        <v>50</v>
      </c>
      <c r="D20" s="268">
        <v>45260</v>
      </c>
      <c r="E20" s="267">
        <v>1820.3</v>
      </c>
      <c r="F20" s="267">
        <v>1817.6499999999999</v>
      </c>
      <c r="G20" s="269">
        <v>1808.1999999999998</v>
      </c>
      <c r="H20" s="269">
        <v>1796.1</v>
      </c>
      <c r="I20" s="269">
        <v>1786.6499999999999</v>
      </c>
      <c r="J20" s="269">
        <v>1829.7499999999998</v>
      </c>
      <c r="K20" s="269">
        <v>1839.2</v>
      </c>
      <c r="L20" s="269">
        <v>1851.2999999999997</v>
      </c>
      <c r="M20" s="270">
        <v>1827.1</v>
      </c>
      <c r="N20" s="270">
        <v>1805.55</v>
      </c>
      <c r="O20" s="270">
        <v>5022900</v>
      </c>
      <c r="P20" s="271">
        <v>-1.0987063618642566E-2</v>
      </c>
    </row>
    <row r="21" spans="1:16" ht="12.75" customHeight="1">
      <c r="A21" s="262">
        <v>11</v>
      </c>
      <c r="B21" s="275" t="s">
        <v>45</v>
      </c>
      <c r="C21" s="267" t="s">
        <v>51</v>
      </c>
      <c r="D21" s="268">
        <v>45260</v>
      </c>
      <c r="E21" s="267">
        <v>2182.35</v>
      </c>
      <c r="F21" s="267">
        <v>2181.1833333333329</v>
      </c>
      <c r="G21" s="269">
        <v>2167.4166666666661</v>
      </c>
      <c r="H21" s="269">
        <v>2152.4833333333331</v>
      </c>
      <c r="I21" s="269">
        <v>2138.7166666666662</v>
      </c>
      <c r="J21" s="269">
        <v>2196.1166666666659</v>
      </c>
      <c r="K21" s="269">
        <v>2209.8833333333332</v>
      </c>
      <c r="L21" s="269">
        <v>2224.8166666666657</v>
      </c>
      <c r="M21" s="270">
        <v>2194.9499999999998</v>
      </c>
      <c r="N21" s="270">
        <v>2166.25</v>
      </c>
      <c r="O21" s="270">
        <v>10731900</v>
      </c>
      <c r="P21" s="271">
        <v>4.7466576789124814E-3</v>
      </c>
    </row>
    <row r="22" spans="1:16" ht="12.75" customHeight="1">
      <c r="A22" s="262">
        <v>12</v>
      </c>
      <c r="B22" s="275" t="s">
        <v>45</v>
      </c>
      <c r="C22" s="267" t="s">
        <v>52</v>
      </c>
      <c r="D22" s="268">
        <v>45260</v>
      </c>
      <c r="E22" s="267">
        <v>793.4</v>
      </c>
      <c r="F22" s="267">
        <v>796.46666666666658</v>
      </c>
      <c r="G22" s="269">
        <v>788.98333333333312</v>
      </c>
      <c r="H22" s="269">
        <v>784.56666666666649</v>
      </c>
      <c r="I22" s="269">
        <v>777.08333333333303</v>
      </c>
      <c r="J22" s="269">
        <v>800.88333333333321</v>
      </c>
      <c r="K22" s="269">
        <v>808.36666666666656</v>
      </c>
      <c r="L22" s="269">
        <v>812.7833333333333</v>
      </c>
      <c r="M22" s="270">
        <v>803.95</v>
      </c>
      <c r="N22" s="270">
        <v>792.05</v>
      </c>
      <c r="O22" s="270">
        <v>56360800</v>
      </c>
      <c r="P22" s="271">
        <v>-8.6818258569257619E-3</v>
      </c>
    </row>
    <row r="23" spans="1:16" ht="12.75" customHeight="1">
      <c r="A23" s="262">
        <v>13</v>
      </c>
      <c r="B23" s="275" t="s">
        <v>43</v>
      </c>
      <c r="C23" s="267" t="s">
        <v>53</v>
      </c>
      <c r="D23" s="268">
        <v>45260</v>
      </c>
      <c r="E23" s="267">
        <v>4525.8999999999996</v>
      </c>
      <c r="F23" s="267">
        <v>4534.2833333333328</v>
      </c>
      <c r="G23" s="269">
        <v>4496.6166666666659</v>
      </c>
      <c r="H23" s="269">
        <v>4467.333333333333</v>
      </c>
      <c r="I23" s="269">
        <v>4429.6666666666661</v>
      </c>
      <c r="J23" s="269">
        <v>4563.5666666666657</v>
      </c>
      <c r="K23" s="269">
        <v>4601.2333333333336</v>
      </c>
      <c r="L23" s="269">
        <v>4630.5166666666655</v>
      </c>
      <c r="M23" s="270">
        <v>4571.95</v>
      </c>
      <c r="N23" s="270">
        <v>4505</v>
      </c>
      <c r="O23" s="270">
        <v>899000</v>
      </c>
      <c r="P23" s="271">
        <v>-2.36750651607298E-2</v>
      </c>
    </row>
    <row r="24" spans="1:16" ht="12.75" customHeight="1">
      <c r="A24" s="262">
        <v>14</v>
      </c>
      <c r="B24" s="275" t="s">
        <v>49</v>
      </c>
      <c r="C24" s="267" t="s">
        <v>54</v>
      </c>
      <c r="D24" s="268">
        <v>45260</v>
      </c>
      <c r="E24" s="267">
        <v>416.05</v>
      </c>
      <c r="F24" s="267">
        <v>414.05</v>
      </c>
      <c r="G24" s="269">
        <v>410.8</v>
      </c>
      <c r="H24" s="269">
        <v>405.55</v>
      </c>
      <c r="I24" s="269">
        <v>402.3</v>
      </c>
      <c r="J24" s="269">
        <v>419.3</v>
      </c>
      <c r="K24" s="269">
        <v>422.55</v>
      </c>
      <c r="L24" s="269">
        <v>427.8</v>
      </c>
      <c r="M24" s="270">
        <v>417.3</v>
      </c>
      <c r="N24" s="270">
        <v>408.8</v>
      </c>
      <c r="O24" s="270">
        <v>61410600</v>
      </c>
      <c r="P24" s="271">
        <v>5.7484818112139612E-3</v>
      </c>
    </row>
    <row r="25" spans="1:16" ht="12.75" customHeight="1">
      <c r="A25" s="262">
        <v>15</v>
      </c>
      <c r="B25" s="275" t="s">
        <v>45</v>
      </c>
      <c r="C25" s="267" t="s">
        <v>55</v>
      </c>
      <c r="D25" s="268">
        <v>45260</v>
      </c>
      <c r="E25" s="267">
        <v>5498.8</v>
      </c>
      <c r="F25" s="267">
        <v>5513.583333333333</v>
      </c>
      <c r="G25" s="269">
        <v>5465.3166666666657</v>
      </c>
      <c r="H25" s="269">
        <v>5431.833333333333</v>
      </c>
      <c r="I25" s="269">
        <v>5383.5666666666657</v>
      </c>
      <c r="J25" s="269">
        <v>5547.0666666666657</v>
      </c>
      <c r="K25" s="269">
        <v>5595.3333333333339</v>
      </c>
      <c r="L25" s="269">
        <v>5628.8166666666657</v>
      </c>
      <c r="M25" s="270">
        <v>5561.85</v>
      </c>
      <c r="N25" s="270">
        <v>5480.1</v>
      </c>
      <c r="O25" s="270">
        <v>2205750</v>
      </c>
      <c r="P25" s="271">
        <v>-1.3749161636485581E-2</v>
      </c>
    </row>
    <row r="26" spans="1:16" ht="12.75" customHeight="1">
      <c r="A26" s="262">
        <v>16</v>
      </c>
      <c r="B26" s="275" t="s">
        <v>56</v>
      </c>
      <c r="C26" s="267" t="s">
        <v>57</v>
      </c>
      <c r="D26" s="268">
        <v>45260</v>
      </c>
      <c r="E26" s="267">
        <v>422.45</v>
      </c>
      <c r="F26" s="267">
        <v>422.61666666666662</v>
      </c>
      <c r="G26" s="269">
        <v>420.73333333333323</v>
      </c>
      <c r="H26" s="269">
        <v>419.01666666666659</v>
      </c>
      <c r="I26" s="269">
        <v>417.13333333333321</v>
      </c>
      <c r="J26" s="269">
        <v>424.33333333333326</v>
      </c>
      <c r="K26" s="269">
        <v>426.21666666666658</v>
      </c>
      <c r="L26" s="269">
        <v>427.93333333333328</v>
      </c>
      <c r="M26" s="270">
        <v>424.5</v>
      </c>
      <c r="N26" s="270">
        <v>420.9</v>
      </c>
      <c r="O26" s="270">
        <v>13441900</v>
      </c>
      <c r="P26" s="271">
        <v>4.7146073367765856E-2</v>
      </c>
    </row>
    <row r="27" spans="1:16" ht="12.75" customHeight="1">
      <c r="A27" s="262">
        <v>17</v>
      </c>
      <c r="B27" s="275" t="s">
        <v>56</v>
      </c>
      <c r="C27" s="267" t="s">
        <v>58</v>
      </c>
      <c r="D27" s="268">
        <v>45260</v>
      </c>
      <c r="E27" s="267">
        <v>177.9</v>
      </c>
      <c r="F27" s="267">
        <v>178.28333333333333</v>
      </c>
      <c r="G27" s="269">
        <v>177.01666666666665</v>
      </c>
      <c r="H27" s="269">
        <v>176.13333333333333</v>
      </c>
      <c r="I27" s="269">
        <v>174.86666666666665</v>
      </c>
      <c r="J27" s="269">
        <v>179.16666666666666</v>
      </c>
      <c r="K27" s="269">
        <v>180.43333333333337</v>
      </c>
      <c r="L27" s="269">
        <v>181.31666666666666</v>
      </c>
      <c r="M27" s="270">
        <v>179.55</v>
      </c>
      <c r="N27" s="270">
        <v>177.4</v>
      </c>
      <c r="O27" s="270">
        <v>80965000</v>
      </c>
      <c r="P27" s="271">
        <v>-1.574276683685874E-2</v>
      </c>
    </row>
    <row r="28" spans="1:16" ht="12.75" customHeight="1">
      <c r="A28" s="262">
        <v>18</v>
      </c>
      <c r="B28" s="275" t="s">
        <v>59</v>
      </c>
      <c r="C28" s="267" t="s">
        <v>60</v>
      </c>
      <c r="D28" s="268">
        <v>45260</v>
      </c>
      <c r="E28" s="267">
        <v>3130.4</v>
      </c>
      <c r="F28" s="267">
        <v>3142.8666666666663</v>
      </c>
      <c r="G28" s="269">
        <v>3112.7333333333327</v>
      </c>
      <c r="H28" s="269">
        <v>3095.0666666666662</v>
      </c>
      <c r="I28" s="269">
        <v>3064.9333333333325</v>
      </c>
      <c r="J28" s="269">
        <v>3160.5333333333328</v>
      </c>
      <c r="K28" s="269">
        <v>3190.666666666667</v>
      </c>
      <c r="L28" s="269">
        <v>3208.333333333333</v>
      </c>
      <c r="M28" s="270">
        <v>3173</v>
      </c>
      <c r="N28" s="270">
        <v>3125.2</v>
      </c>
      <c r="O28" s="270">
        <v>5684400</v>
      </c>
      <c r="P28" s="271">
        <v>2.366288492706645E-2</v>
      </c>
    </row>
    <row r="29" spans="1:16" ht="12.75" customHeight="1">
      <c r="A29" s="262">
        <v>19</v>
      </c>
      <c r="B29" s="275" t="s">
        <v>45</v>
      </c>
      <c r="C29" s="267" t="s">
        <v>61</v>
      </c>
      <c r="D29" s="268">
        <v>45260</v>
      </c>
      <c r="E29" s="267">
        <v>1956.45</v>
      </c>
      <c r="F29" s="267">
        <v>1957.6499999999999</v>
      </c>
      <c r="G29" s="269">
        <v>1948.2999999999997</v>
      </c>
      <c r="H29" s="269">
        <v>1940.1499999999999</v>
      </c>
      <c r="I29" s="269">
        <v>1930.7999999999997</v>
      </c>
      <c r="J29" s="269">
        <v>1965.7999999999997</v>
      </c>
      <c r="K29" s="269">
        <v>1975.1499999999996</v>
      </c>
      <c r="L29" s="269">
        <v>1983.2999999999997</v>
      </c>
      <c r="M29" s="270">
        <v>1967</v>
      </c>
      <c r="N29" s="270">
        <v>1949.5</v>
      </c>
      <c r="O29" s="270">
        <v>3303000</v>
      </c>
      <c r="P29" s="271">
        <v>-1.1532125205930808E-2</v>
      </c>
    </row>
    <row r="30" spans="1:16" ht="12.75" customHeight="1">
      <c r="A30" s="262">
        <v>20</v>
      </c>
      <c r="B30" s="275" t="s">
        <v>45</v>
      </c>
      <c r="C30" s="272" t="s">
        <v>62</v>
      </c>
      <c r="D30" s="268">
        <v>45260</v>
      </c>
      <c r="E30" s="267">
        <v>6631.05</v>
      </c>
      <c r="F30" s="267">
        <v>6613.2833333333328</v>
      </c>
      <c r="G30" s="269">
        <v>6575.1666666666661</v>
      </c>
      <c r="H30" s="269">
        <v>6519.2833333333328</v>
      </c>
      <c r="I30" s="269">
        <v>6481.1666666666661</v>
      </c>
      <c r="J30" s="269">
        <v>6669.1666666666661</v>
      </c>
      <c r="K30" s="269">
        <v>6707.2833333333328</v>
      </c>
      <c r="L30" s="269">
        <v>6763.1666666666661</v>
      </c>
      <c r="M30" s="270">
        <v>6651.4</v>
      </c>
      <c r="N30" s="270">
        <v>6557.4</v>
      </c>
      <c r="O30" s="270">
        <v>376125</v>
      </c>
      <c r="P30" s="271">
        <v>3.602161296778067E-3</v>
      </c>
    </row>
    <row r="31" spans="1:16" ht="12.75" customHeight="1">
      <c r="A31" s="262">
        <v>21</v>
      </c>
      <c r="B31" s="275" t="s">
        <v>63</v>
      </c>
      <c r="C31" s="267" t="s">
        <v>64</v>
      </c>
      <c r="D31" s="268">
        <v>45260</v>
      </c>
      <c r="E31" s="267">
        <v>720.65</v>
      </c>
      <c r="F31" s="267">
        <v>721.75</v>
      </c>
      <c r="G31" s="269">
        <v>717.1</v>
      </c>
      <c r="H31" s="269">
        <v>713.55000000000007</v>
      </c>
      <c r="I31" s="269">
        <v>708.90000000000009</v>
      </c>
      <c r="J31" s="269">
        <v>725.3</v>
      </c>
      <c r="K31" s="269">
        <v>729.95</v>
      </c>
      <c r="L31" s="269">
        <v>733.49999999999989</v>
      </c>
      <c r="M31" s="270">
        <v>726.4</v>
      </c>
      <c r="N31" s="270">
        <v>718.2</v>
      </c>
      <c r="O31" s="270">
        <v>15051000</v>
      </c>
      <c r="P31" s="271">
        <v>-9.6723253059613108E-3</v>
      </c>
    </row>
    <row r="32" spans="1:16" ht="12.75" customHeight="1">
      <c r="A32" s="262">
        <v>22</v>
      </c>
      <c r="B32" s="275" t="s">
        <v>43</v>
      </c>
      <c r="C32" s="267" t="s">
        <v>65</v>
      </c>
      <c r="D32" s="268">
        <v>45260</v>
      </c>
      <c r="E32" s="267">
        <v>1032.95</v>
      </c>
      <c r="F32" s="267">
        <v>1038.2500000000002</v>
      </c>
      <c r="G32" s="269">
        <v>1022.6000000000004</v>
      </c>
      <c r="H32" s="269">
        <v>1012.2500000000002</v>
      </c>
      <c r="I32" s="269">
        <v>996.60000000000036</v>
      </c>
      <c r="J32" s="269">
        <v>1048.6000000000004</v>
      </c>
      <c r="K32" s="269">
        <v>1064.2500000000005</v>
      </c>
      <c r="L32" s="269">
        <v>1074.6000000000004</v>
      </c>
      <c r="M32" s="270">
        <v>1053.9000000000001</v>
      </c>
      <c r="N32" s="270">
        <v>1027.9000000000001</v>
      </c>
      <c r="O32" s="270">
        <v>19132300</v>
      </c>
      <c r="P32" s="271">
        <v>-5.3751156085087862E-2</v>
      </c>
    </row>
    <row r="33" spans="1:16" ht="12.75" customHeight="1">
      <c r="A33" s="262">
        <v>23</v>
      </c>
      <c r="B33" s="275" t="s">
        <v>63</v>
      </c>
      <c r="C33" s="267" t="s">
        <v>66</v>
      </c>
      <c r="D33" s="268">
        <v>45260</v>
      </c>
      <c r="E33" s="267">
        <v>1001.7</v>
      </c>
      <c r="F33" s="267">
        <v>1001.5</v>
      </c>
      <c r="G33" s="269">
        <v>998.2</v>
      </c>
      <c r="H33" s="269">
        <v>994.7</v>
      </c>
      <c r="I33" s="269">
        <v>991.40000000000009</v>
      </c>
      <c r="J33" s="269">
        <v>1005</v>
      </c>
      <c r="K33" s="269">
        <v>1008.3</v>
      </c>
      <c r="L33" s="269">
        <v>1011.8</v>
      </c>
      <c r="M33" s="270">
        <v>1004.8</v>
      </c>
      <c r="N33" s="270">
        <v>998</v>
      </c>
      <c r="O33" s="270">
        <v>51350000</v>
      </c>
      <c r="P33" s="271">
        <v>1.5599891221043783E-2</v>
      </c>
    </row>
    <row r="34" spans="1:16" ht="12.75" customHeight="1">
      <c r="A34" s="262">
        <v>24</v>
      </c>
      <c r="B34" s="275" t="s">
        <v>56</v>
      </c>
      <c r="C34" s="267" t="s">
        <v>67</v>
      </c>
      <c r="D34" s="268">
        <v>45260</v>
      </c>
      <c r="E34" s="267">
        <v>5937.9</v>
      </c>
      <c r="F34" s="267">
        <v>5894.5</v>
      </c>
      <c r="G34" s="269">
        <v>5831.05</v>
      </c>
      <c r="H34" s="269">
        <v>5724.2</v>
      </c>
      <c r="I34" s="269">
        <v>5660.75</v>
      </c>
      <c r="J34" s="269">
        <v>6001.35</v>
      </c>
      <c r="K34" s="269">
        <v>6064.8000000000011</v>
      </c>
      <c r="L34" s="269">
        <v>6171.6500000000005</v>
      </c>
      <c r="M34" s="270">
        <v>5957.95</v>
      </c>
      <c r="N34" s="270">
        <v>5787.65</v>
      </c>
      <c r="O34" s="270">
        <v>3055625</v>
      </c>
      <c r="P34" s="271">
        <v>6.1718207088255733E-2</v>
      </c>
    </row>
    <row r="35" spans="1:16" ht="12.75" customHeight="1">
      <c r="A35" s="262">
        <v>25</v>
      </c>
      <c r="B35" s="275" t="s">
        <v>68</v>
      </c>
      <c r="C35" s="267" t="s">
        <v>69</v>
      </c>
      <c r="D35" s="268">
        <v>45260</v>
      </c>
      <c r="E35" s="267">
        <v>1626.75</v>
      </c>
      <c r="F35" s="267">
        <v>1629.8666666666668</v>
      </c>
      <c r="G35" s="269">
        <v>1619.9333333333336</v>
      </c>
      <c r="H35" s="269">
        <v>1613.1166666666668</v>
      </c>
      <c r="I35" s="269">
        <v>1603.1833333333336</v>
      </c>
      <c r="J35" s="269">
        <v>1636.6833333333336</v>
      </c>
      <c r="K35" s="269">
        <v>1646.616666666667</v>
      </c>
      <c r="L35" s="269">
        <v>1653.4333333333336</v>
      </c>
      <c r="M35" s="270">
        <v>1639.8</v>
      </c>
      <c r="N35" s="270">
        <v>1623.05</v>
      </c>
      <c r="O35" s="270">
        <v>8624500</v>
      </c>
      <c r="P35" s="271">
        <v>-2.7750476961322774E-3</v>
      </c>
    </row>
    <row r="36" spans="1:16" ht="12.75" customHeight="1">
      <c r="A36" s="262">
        <v>26</v>
      </c>
      <c r="B36" s="275" t="s">
        <v>68</v>
      </c>
      <c r="C36" s="267" t="s">
        <v>70</v>
      </c>
      <c r="D36" s="268">
        <v>45260</v>
      </c>
      <c r="E36" s="267">
        <v>7096.25</v>
      </c>
      <c r="F36" s="267">
        <v>7117.3833333333341</v>
      </c>
      <c r="G36" s="269">
        <v>7055.7666666666682</v>
      </c>
      <c r="H36" s="269">
        <v>7015.2833333333338</v>
      </c>
      <c r="I36" s="269">
        <v>6953.6666666666679</v>
      </c>
      <c r="J36" s="269">
        <v>7157.8666666666686</v>
      </c>
      <c r="K36" s="269">
        <v>7219.4833333333354</v>
      </c>
      <c r="L36" s="269">
        <v>7259.966666666669</v>
      </c>
      <c r="M36" s="270">
        <v>7179</v>
      </c>
      <c r="N36" s="270">
        <v>7076.9</v>
      </c>
      <c r="O36" s="270">
        <v>7429000</v>
      </c>
      <c r="P36" s="271">
        <v>1.7967559049723379E-2</v>
      </c>
    </row>
    <row r="37" spans="1:16" ht="12.75" customHeight="1">
      <c r="A37" s="262">
        <v>27</v>
      </c>
      <c r="B37" s="275" t="s">
        <v>56</v>
      </c>
      <c r="C37" s="267" t="s">
        <v>71</v>
      </c>
      <c r="D37" s="268">
        <v>45260</v>
      </c>
      <c r="E37" s="267">
        <v>2563.1999999999998</v>
      </c>
      <c r="F37" s="267">
        <v>2547.9166666666665</v>
      </c>
      <c r="G37" s="269">
        <v>2526.7333333333331</v>
      </c>
      <c r="H37" s="269">
        <v>2490.2666666666664</v>
      </c>
      <c r="I37" s="269">
        <v>2469.083333333333</v>
      </c>
      <c r="J37" s="269">
        <v>2584.3833333333332</v>
      </c>
      <c r="K37" s="269">
        <v>2605.5666666666666</v>
      </c>
      <c r="L37" s="269">
        <v>2642.0333333333333</v>
      </c>
      <c r="M37" s="270">
        <v>2569.1</v>
      </c>
      <c r="N37" s="270">
        <v>2511.4499999999998</v>
      </c>
      <c r="O37" s="270">
        <v>2034600</v>
      </c>
      <c r="P37" s="271">
        <v>-0.10985693660585379</v>
      </c>
    </row>
    <row r="38" spans="1:16" ht="12.75" customHeight="1">
      <c r="A38" s="262">
        <v>28</v>
      </c>
      <c r="B38" s="275" t="s">
        <v>45</v>
      </c>
      <c r="C38" s="273" t="s">
        <v>72</v>
      </c>
      <c r="D38" s="268">
        <v>45260</v>
      </c>
      <c r="E38" s="267">
        <v>470.45</v>
      </c>
      <c r="F38" s="267">
        <v>467.4666666666667</v>
      </c>
      <c r="G38" s="269">
        <v>461.13333333333338</v>
      </c>
      <c r="H38" s="269">
        <v>451.81666666666666</v>
      </c>
      <c r="I38" s="269">
        <v>445.48333333333335</v>
      </c>
      <c r="J38" s="269">
        <v>476.78333333333342</v>
      </c>
      <c r="K38" s="269">
        <v>483.11666666666667</v>
      </c>
      <c r="L38" s="269">
        <v>492.43333333333345</v>
      </c>
      <c r="M38" s="270">
        <v>473.8</v>
      </c>
      <c r="N38" s="270">
        <v>458.15</v>
      </c>
      <c r="O38" s="270">
        <v>13699200</v>
      </c>
      <c r="P38" s="271">
        <v>0.13584505173786149</v>
      </c>
    </row>
    <row r="39" spans="1:16" ht="12.75" customHeight="1">
      <c r="A39" s="262">
        <v>29</v>
      </c>
      <c r="B39" s="275" t="s">
        <v>63</v>
      </c>
      <c r="C39" s="267" t="s">
        <v>73</v>
      </c>
      <c r="D39" s="268">
        <v>45260</v>
      </c>
      <c r="E39" s="267">
        <v>212.95</v>
      </c>
      <c r="F39" s="267">
        <v>213.0333333333333</v>
      </c>
      <c r="G39" s="269">
        <v>212.21666666666661</v>
      </c>
      <c r="H39" s="269">
        <v>211.48333333333332</v>
      </c>
      <c r="I39" s="269">
        <v>210.66666666666663</v>
      </c>
      <c r="J39" s="269">
        <v>213.76666666666659</v>
      </c>
      <c r="K39" s="269">
        <v>214.58333333333331</v>
      </c>
      <c r="L39" s="269">
        <v>215.31666666666658</v>
      </c>
      <c r="M39" s="270">
        <v>213.85</v>
      </c>
      <c r="N39" s="270">
        <v>212.3</v>
      </c>
      <c r="O39" s="270">
        <v>71115000</v>
      </c>
      <c r="P39" s="271">
        <v>-2.6995757809487081E-3</v>
      </c>
    </row>
    <row r="40" spans="1:16" ht="12.75" customHeight="1">
      <c r="A40" s="262">
        <v>30</v>
      </c>
      <c r="B40" s="275" t="s">
        <v>63</v>
      </c>
      <c r="C40" s="267" t="s">
        <v>74</v>
      </c>
      <c r="D40" s="268">
        <v>45260</v>
      </c>
      <c r="E40" s="267">
        <v>194.75</v>
      </c>
      <c r="F40" s="267">
        <v>195.16666666666666</v>
      </c>
      <c r="G40" s="269">
        <v>193.58333333333331</v>
      </c>
      <c r="H40" s="269">
        <v>192.41666666666666</v>
      </c>
      <c r="I40" s="269">
        <v>190.83333333333331</v>
      </c>
      <c r="J40" s="269">
        <v>196.33333333333331</v>
      </c>
      <c r="K40" s="269">
        <v>197.91666666666663</v>
      </c>
      <c r="L40" s="269">
        <v>199.08333333333331</v>
      </c>
      <c r="M40" s="270">
        <v>196.75</v>
      </c>
      <c r="N40" s="270">
        <v>194</v>
      </c>
      <c r="O40" s="270">
        <v>141853725</v>
      </c>
      <c r="P40" s="271">
        <v>2.2319122114530161E-3</v>
      </c>
    </row>
    <row r="41" spans="1:16" ht="12.75" customHeight="1">
      <c r="A41" s="262">
        <v>31</v>
      </c>
      <c r="B41" s="275" t="s">
        <v>59</v>
      </c>
      <c r="C41" s="267" t="s">
        <v>75</v>
      </c>
      <c r="D41" s="268">
        <v>45260</v>
      </c>
      <c r="E41" s="267">
        <v>1604.25</v>
      </c>
      <c r="F41" s="267">
        <v>1610.3666666666668</v>
      </c>
      <c r="G41" s="269">
        <v>1593.8833333333337</v>
      </c>
      <c r="H41" s="269">
        <v>1583.5166666666669</v>
      </c>
      <c r="I41" s="269">
        <v>1567.0333333333338</v>
      </c>
      <c r="J41" s="269">
        <v>1620.7333333333336</v>
      </c>
      <c r="K41" s="269">
        <v>1637.2166666666667</v>
      </c>
      <c r="L41" s="269">
        <v>1647.5833333333335</v>
      </c>
      <c r="M41" s="270">
        <v>1626.85</v>
      </c>
      <c r="N41" s="270">
        <v>1600</v>
      </c>
      <c r="O41" s="270">
        <v>2567625</v>
      </c>
      <c r="P41" s="271">
        <v>4.694189602446483E-2</v>
      </c>
    </row>
    <row r="42" spans="1:16" ht="12.75" customHeight="1">
      <c r="A42" s="262">
        <v>32</v>
      </c>
      <c r="B42" s="275" t="s">
        <v>41</v>
      </c>
      <c r="C42" s="267" t="s">
        <v>76</v>
      </c>
      <c r="D42" s="268">
        <v>45260</v>
      </c>
      <c r="E42" s="267">
        <v>139.94999999999999</v>
      </c>
      <c r="F42" s="267">
        <v>140.83333333333334</v>
      </c>
      <c r="G42" s="269">
        <v>138.76666666666668</v>
      </c>
      <c r="H42" s="269">
        <v>137.58333333333334</v>
      </c>
      <c r="I42" s="269">
        <v>135.51666666666668</v>
      </c>
      <c r="J42" s="269">
        <v>142.01666666666668</v>
      </c>
      <c r="K42" s="269">
        <v>144.08333333333334</v>
      </c>
      <c r="L42" s="269">
        <v>145.26666666666668</v>
      </c>
      <c r="M42" s="270">
        <v>142.9</v>
      </c>
      <c r="N42" s="270">
        <v>139.65</v>
      </c>
      <c r="O42" s="270">
        <v>72412800</v>
      </c>
      <c r="P42" s="271">
        <v>5.2963116452548697E-2</v>
      </c>
    </row>
    <row r="43" spans="1:16" ht="12.75" customHeight="1">
      <c r="A43" s="262">
        <v>33</v>
      </c>
      <c r="B43" s="275" t="s">
        <v>59</v>
      </c>
      <c r="C43" s="267" t="s">
        <v>77</v>
      </c>
      <c r="D43" s="268">
        <v>45260</v>
      </c>
      <c r="E43" s="267">
        <v>575.75</v>
      </c>
      <c r="F43" s="267">
        <v>575.73333333333335</v>
      </c>
      <c r="G43" s="269">
        <v>571.06666666666672</v>
      </c>
      <c r="H43" s="269">
        <v>566.38333333333333</v>
      </c>
      <c r="I43" s="269">
        <v>561.7166666666667</v>
      </c>
      <c r="J43" s="269">
        <v>580.41666666666674</v>
      </c>
      <c r="K43" s="269">
        <v>585.08333333333326</v>
      </c>
      <c r="L43" s="269">
        <v>589.76666666666677</v>
      </c>
      <c r="M43" s="270">
        <v>580.4</v>
      </c>
      <c r="N43" s="270">
        <v>571.04999999999995</v>
      </c>
      <c r="O43" s="270">
        <v>9748200</v>
      </c>
      <c r="P43" s="271">
        <v>4.7619047619047623E-3</v>
      </c>
    </row>
    <row r="44" spans="1:16" ht="12.75" customHeight="1">
      <c r="A44" s="262">
        <v>34</v>
      </c>
      <c r="B44" s="275" t="s">
        <v>56</v>
      </c>
      <c r="C44" s="267" t="s">
        <v>78</v>
      </c>
      <c r="D44" s="268">
        <v>45260</v>
      </c>
      <c r="E44" s="267">
        <v>1097.0999999999999</v>
      </c>
      <c r="F44" s="267">
        <v>1099.25</v>
      </c>
      <c r="G44" s="269">
        <v>1090.8</v>
      </c>
      <c r="H44" s="269">
        <v>1084.5</v>
      </c>
      <c r="I44" s="269">
        <v>1076.05</v>
      </c>
      <c r="J44" s="269">
        <v>1105.55</v>
      </c>
      <c r="K44" s="269">
        <v>1113.9999999999998</v>
      </c>
      <c r="L44" s="269">
        <v>1120.3</v>
      </c>
      <c r="M44" s="270">
        <v>1107.7</v>
      </c>
      <c r="N44" s="270">
        <v>1092.95</v>
      </c>
      <c r="O44" s="270">
        <v>7005000</v>
      </c>
      <c r="P44" s="271">
        <v>6.6101451357953728E-3</v>
      </c>
    </row>
    <row r="45" spans="1:16" ht="12.75" customHeight="1">
      <c r="A45" s="262">
        <v>35</v>
      </c>
      <c r="B45" s="275" t="s">
        <v>79</v>
      </c>
      <c r="C45" s="267" t="s">
        <v>80</v>
      </c>
      <c r="D45" s="268">
        <v>45260</v>
      </c>
      <c r="E45" s="267">
        <v>978.65</v>
      </c>
      <c r="F45" s="267">
        <v>975.75</v>
      </c>
      <c r="G45" s="269">
        <v>969.4</v>
      </c>
      <c r="H45" s="269">
        <v>960.15</v>
      </c>
      <c r="I45" s="269">
        <v>953.8</v>
      </c>
      <c r="J45" s="269">
        <v>985</v>
      </c>
      <c r="K45" s="269">
        <v>991.34999999999991</v>
      </c>
      <c r="L45" s="269">
        <v>1000.6</v>
      </c>
      <c r="M45" s="270">
        <v>982.1</v>
      </c>
      <c r="N45" s="270">
        <v>966.5</v>
      </c>
      <c r="O45" s="270">
        <v>38181450</v>
      </c>
      <c r="P45" s="271">
        <v>8.7849200572274796E-3</v>
      </c>
    </row>
    <row r="46" spans="1:16" ht="12.75" customHeight="1">
      <c r="A46" s="262">
        <v>36</v>
      </c>
      <c r="B46" s="275" t="s">
        <v>41</v>
      </c>
      <c r="C46" s="267" t="s">
        <v>81</v>
      </c>
      <c r="D46" s="268">
        <v>45260</v>
      </c>
      <c r="E46" s="267">
        <v>143.1</v>
      </c>
      <c r="F46" s="267">
        <v>142.71666666666667</v>
      </c>
      <c r="G46" s="269">
        <v>141.43333333333334</v>
      </c>
      <c r="H46" s="269">
        <v>139.76666666666668</v>
      </c>
      <c r="I46" s="269">
        <v>138.48333333333335</v>
      </c>
      <c r="J46" s="269">
        <v>144.38333333333333</v>
      </c>
      <c r="K46" s="269">
        <v>145.66666666666669</v>
      </c>
      <c r="L46" s="269">
        <v>147.33333333333331</v>
      </c>
      <c r="M46" s="270">
        <v>144</v>
      </c>
      <c r="N46" s="270">
        <v>141.05000000000001</v>
      </c>
      <c r="O46" s="270">
        <v>100553250</v>
      </c>
      <c r="P46" s="271">
        <v>-4.4309166209270993E-2</v>
      </c>
    </row>
    <row r="47" spans="1:16" ht="12.75" customHeight="1">
      <c r="A47" s="262">
        <v>37</v>
      </c>
      <c r="B47" s="275" t="s">
        <v>43</v>
      </c>
      <c r="C47" s="267" t="s">
        <v>82</v>
      </c>
      <c r="D47" s="268">
        <v>45260</v>
      </c>
      <c r="E47" s="267">
        <v>234.75</v>
      </c>
      <c r="F47" s="267">
        <v>234.83333333333334</v>
      </c>
      <c r="G47" s="269">
        <v>233.16666666666669</v>
      </c>
      <c r="H47" s="269">
        <v>231.58333333333334</v>
      </c>
      <c r="I47" s="269">
        <v>229.91666666666669</v>
      </c>
      <c r="J47" s="269">
        <v>236.41666666666669</v>
      </c>
      <c r="K47" s="269">
        <v>238.08333333333337</v>
      </c>
      <c r="L47" s="269">
        <v>239.66666666666669</v>
      </c>
      <c r="M47" s="270">
        <v>236.5</v>
      </c>
      <c r="N47" s="270">
        <v>233.25</v>
      </c>
      <c r="O47" s="270">
        <v>40035000</v>
      </c>
      <c r="P47" s="271">
        <v>-6.244146113019045E-5</v>
      </c>
    </row>
    <row r="48" spans="1:16" ht="12.75" customHeight="1">
      <c r="A48" s="262">
        <v>38</v>
      </c>
      <c r="B48" s="275" t="s">
        <v>56</v>
      </c>
      <c r="C48" s="267" t="s">
        <v>83</v>
      </c>
      <c r="D48" s="268">
        <v>45260</v>
      </c>
      <c r="E48" s="267">
        <v>21219.9</v>
      </c>
      <c r="F48" s="267">
        <v>21118.666666666668</v>
      </c>
      <c r="G48" s="269">
        <v>20971.233333333337</v>
      </c>
      <c r="H48" s="269">
        <v>20722.566666666669</v>
      </c>
      <c r="I48" s="269">
        <v>20575.133333333339</v>
      </c>
      <c r="J48" s="269">
        <v>21367.333333333336</v>
      </c>
      <c r="K48" s="269">
        <v>21514.766666666663</v>
      </c>
      <c r="L48" s="269">
        <v>21763.433333333334</v>
      </c>
      <c r="M48" s="270">
        <v>21266.1</v>
      </c>
      <c r="N48" s="270">
        <v>20870</v>
      </c>
      <c r="O48" s="270">
        <v>151000</v>
      </c>
      <c r="P48" s="271">
        <v>2.6861611696701801E-2</v>
      </c>
    </row>
    <row r="49" spans="1:16" ht="12.75" customHeight="1">
      <c r="A49" s="262">
        <v>39</v>
      </c>
      <c r="B49" s="275" t="s">
        <v>84</v>
      </c>
      <c r="C49" s="267" t="s">
        <v>85</v>
      </c>
      <c r="D49" s="268">
        <v>45260</v>
      </c>
      <c r="E49" s="267">
        <v>412.55</v>
      </c>
      <c r="F49" s="267">
        <v>409.2833333333333</v>
      </c>
      <c r="G49" s="269">
        <v>403.86666666666662</v>
      </c>
      <c r="H49" s="269">
        <v>395.18333333333334</v>
      </c>
      <c r="I49" s="269">
        <v>389.76666666666665</v>
      </c>
      <c r="J49" s="269">
        <v>417.96666666666658</v>
      </c>
      <c r="K49" s="269">
        <v>423.38333333333333</v>
      </c>
      <c r="L49" s="269">
        <v>432.06666666666655</v>
      </c>
      <c r="M49" s="270">
        <v>414.7</v>
      </c>
      <c r="N49" s="270">
        <v>400.6</v>
      </c>
      <c r="O49" s="270">
        <v>34128000</v>
      </c>
      <c r="P49" s="271">
        <v>8.9655172413793102E-2</v>
      </c>
    </row>
    <row r="50" spans="1:16" ht="12.75" customHeight="1">
      <c r="A50" s="262">
        <v>40</v>
      </c>
      <c r="B50" s="275" t="s">
        <v>59</v>
      </c>
      <c r="C50" s="267" t="s">
        <v>86</v>
      </c>
      <c r="D50" s="268">
        <v>45260</v>
      </c>
      <c r="E50" s="267">
        <v>4705.8</v>
      </c>
      <c r="F50" s="267">
        <v>4697.0666666666666</v>
      </c>
      <c r="G50" s="269">
        <v>4680.083333333333</v>
      </c>
      <c r="H50" s="269">
        <v>4654.3666666666668</v>
      </c>
      <c r="I50" s="269">
        <v>4637.3833333333332</v>
      </c>
      <c r="J50" s="269">
        <v>4722.7833333333328</v>
      </c>
      <c r="K50" s="269">
        <v>4739.7666666666664</v>
      </c>
      <c r="L50" s="269">
        <v>4765.4833333333327</v>
      </c>
      <c r="M50" s="270">
        <v>4714.05</v>
      </c>
      <c r="N50" s="270">
        <v>4671.3500000000004</v>
      </c>
      <c r="O50" s="270">
        <v>2122200</v>
      </c>
      <c r="P50" s="271">
        <v>1.7353787152444872E-2</v>
      </c>
    </row>
    <row r="51" spans="1:16" ht="12.75" customHeight="1">
      <c r="A51" s="262">
        <v>41</v>
      </c>
      <c r="B51" s="275" t="s">
        <v>87</v>
      </c>
      <c r="C51" s="272" t="s">
        <v>88</v>
      </c>
      <c r="D51" s="268">
        <v>45260</v>
      </c>
      <c r="E51" s="267">
        <v>623.04999999999995</v>
      </c>
      <c r="F51" s="267">
        <v>625.5333333333333</v>
      </c>
      <c r="G51" s="269">
        <v>619.61666666666656</v>
      </c>
      <c r="H51" s="269">
        <v>616.18333333333328</v>
      </c>
      <c r="I51" s="269">
        <v>610.26666666666654</v>
      </c>
      <c r="J51" s="269">
        <v>628.96666666666658</v>
      </c>
      <c r="K51" s="269">
        <v>634.88333333333333</v>
      </c>
      <c r="L51" s="269">
        <v>638.31666666666661</v>
      </c>
      <c r="M51" s="270">
        <v>631.45000000000005</v>
      </c>
      <c r="N51" s="270">
        <v>622.1</v>
      </c>
      <c r="O51" s="270">
        <v>6409000</v>
      </c>
      <c r="P51" s="271">
        <v>-1.687375364319681E-2</v>
      </c>
    </row>
    <row r="52" spans="1:16" ht="12.75" customHeight="1">
      <c r="A52" s="262">
        <v>42</v>
      </c>
      <c r="B52" s="275" t="s">
        <v>63</v>
      </c>
      <c r="C52" s="267" t="s">
        <v>89</v>
      </c>
      <c r="D52" s="268">
        <v>45260</v>
      </c>
      <c r="E52" s="267">
        <v>393.9</v>
      </c>
      <c r="F52" s="267">
        <v>394.83333333333331</v>
      </c>
      <c r="G52" s="269">
        <v>392.16666666666663</v>
      </c>
      <c r="H52" s="269">
        <v>390.43333333333334</v>
      </c>
      <c r="I52" s="269">
        <v>387.76666666666665</v>
      </c>
      <c r="J52" s="269">
        <v>396.56666666666661</v>
      </c>
      <c r="K52" s="269">
        <v>399.23333333333323</v>
      </c>
      <c r="L52" s="269">
        <v>400.96666666666658</v>
      </c>
      <c r="M52" s="270">
        <v>397.5</v>
      </c>
      <c r="N52" s="270">
        <v>393.1</v>
      </c>
      <c r="O52" s="270">
        <v>46645200</v>
      </c>
      <c r="P52" s="271">
        <v>1.5399083108028682E-2</v>
      </c>
    </row>
    <row r="53" spans="1:16" ht="12.75" customHeight="1">
      <c r="A53" s="262">
        <v>43</v>
      </c>
      <c r="B53" s="275" t="s">
        <v>68</v>
      </c>
      <c r="C53" s="274" t="s">
        <v>90</v>
      </c>
      <c r="D53" s="268">
        <v>45260</v>
      </c>
      <c r="E53" s="267">
        <v>765.35</v>
      </c>
      <c r="F53" s="267">
        <v>767.7166666666667</v>
      </c>
      <c r="G53" s="269">
        <v>760.33333333333337</v>
      </c>
      <c r="H53" s="269">
        <v>755.31666666666672</v>
      </c>
      <c r="I53" s="269">
        <v>747.93333333333339</v>
      </c>
      <c r="J53" s="269">
        <v>772.73333333333335</v>
      </c>
      <c r="K53" s="269">
        <v>780.11666666666656</v>
      </c>
      <c r="L53" s="269">
        <v>785.13333333333333</v>
      </c>
      <c r="M53" s="270">
        <v>775.1</v>
      </c>
      <c r="N53" s="270">
        <v>762.7</v>
      </c>
      <c r="O53" s="270">
        <v>3955575</v>
      </c>
      <c r="P53" s="271">
        <v>4.9541738915035915E-3</v>
      </c>
    </row>
    <row r="54" spans="1:16" ht="12.75" customHeight="1">
      <c r="A54" s="262">
        <v>44</v>
      </c>
      <c r="B54" s="275" t="s">
        <v>45</v>
      </c>
      <c r="C54" s="272" t="s">
        <v>91</v>
      </c>
      <c r="D54" s="268">
        <v>45260</v>
      </c>
      <c r="E54" s="267">
        <v>311.8</v>
      </c>
      <c r="F54" s="267">
        <v>314.03333333333336</v>
      </c>
      <c r="G54" s="269">
        <v>308.51666666666671</v>
      </c>
      <c r="H54" s="269">
        <v>305.23333333333335</v>
      </c>
      <c r="I54" s="269">
        <v>299.7166666666667</v>
      </c>
      <c r="J54" s="269">
        <v>317.31666666666672</v>
      </c>
      <c r="K54" s="269">
        <v>322.83333333333337</v>
      </c>
      <c r="L54" s="269">
        <v>326.11666666666673</v>
      </c>
      <c r="M54" s="270">
        <v>319.55</v>
      </c>
      <c r="N54" s="270">
        <v>310.75</v>
      </c>
      <c r="O54" s="270">
        <v>14174000</v>
      </c>
      <c r="P54" s="271">
        <v>8.7780694079906685E-2</v>
      </c>
    </row>
    <row r="55" spans="1:16" ht="12.75" customHeight="1">
      <c r="A55" s="262">
        <v>45</v>
      </c>
      <c r="B55" s="275" t="s">
        <v>68</v>
      </c>
      <c r="C55" s="267" t="s">
        <v>92</v>
      </c>
      <c r="D55" s="268">
        <v>45260</v>
      </c>
      <c r="E55" s="267">
        <v>1118.55</v>
      </c>
      <c r="F55" s="267">
        <v>1124.8333333333333</v>
      </c>
      <c r="G55" s="269">
        <v>1110.0166666666664</v>
      </c>
      <c r="H55" s="269">
        <v>1101.4833333333331</v>
      </c>
      <c r="I55" s="269">
        <v>1086.6666666666663</v>
      </c>
      <c r="J55" s="269">
        <v>1133.3666666666666</v>
      </c>
      <c r="K55" s="269">
        <v>1148.1833333333336</v>
      </c>
      <c r="L55" s="269">
        <v>1156.7166666666667</v>
      </c>
      <c r="M55" s="270">
        <v>1139.6500000000001</v>
      </c>
      <c r="N55" s="270">
        <v>1116.3</v>
      </c>
      <c r="O55" s="270">
        <v>14321250</v>
      </c>
      <c r="P55" s="271">
        <v>1.1030709495234733E-2</v>
      </c>
    </row>
    <row r="56" spans="1:16" ht="12.75" customHeight="1">
      <c r="A56" s="262">
        <v>46</v>
      </c>
      <c r="B56" s="275" t="s">
        <v>43</v>
      </c>
      <c r="C56" s="267" t="s">
        <v>93</v>
      </c>
      <c r="D56" s="268">
        <v>45260</v>
      </c>
      <c r="E56" s="267">
        <v>1174.6500000000001</v>
      </c>
      <c r="F56" s="267">
        <v>1203.9666666666665</v>
      </c>
      <c r="G56" s="269">
        <v>1139.383333333333</v>
      </c>
      <c r="H56" s="269">
        <v>1104.1166666666666</v>
      </c>
      <c r="I56" s="269">
        <v>1039.5333333333331</v>
      </c>
      <c r="J56" s="269">
        <v>1239.2333333333329</v>
      </c>
      <c r="K56" s="269">
        <v>1303.8166666666664</v>
      </c>
      <c r="L56" s="269">
        <v>1339.0833333333328</v>
      </c>
      <c r="M56" s="270">
        <v>1268.55</v>
      </c>
      <c r="N56" s="270">
        <v>1168.7</v>
      </c>
      <c r="O56" s="270">
        <v>13040950</v>
      </c>
      <c r="P56" s="271">
        <v>0.26103079824010056</v>
      </c>
    </row>
    <row r="57" spans="1:16" ht="12.75" customHeight="1">
      <c r="A57" s="262">
        <v>47</v>
      </c>
      <c r="B57" s="275" t="s">
        <v>45</v>
      </c>
      <c r="C57" s="267" t="s">
        <v>94</v>
      </c>
      <c r="D57" s="268">
        <v>45260</v>
      </c>
      <c r="E57" s="267">
        <v>335.7</v>
      </c>
      <c r="F57" s="267">
        <v>334.31666666666666</v>
      </c>
      <c r="G57" s="269">
        <v>331.73333333333335</v>
      </c>
      <c r="H57" s="269">
        <v>327.76666666666671</v>
      </c>
      <c r="I57" s="269">
        <v>325.18333333333339</v>
      </c>
      <c r="J57" s="269">
        <v>338.2833333333333</v>
      </c>
      <c r="K57" s="269">
        <v>340.86666666666667</v>
      </c>
      <c r="L57" s="269">
        <v>344.83333333333326</v>
      </c>
      <c r="M57" s="270">
        <v>336.9</v>
      </c>
      <c r="N57" s="270">
        <v>330.35</v>
      </c>
      <c r="O57" s="270">
        <v>65702700</v>
      </c>
      <c r="P57" s="271">
        <v>1.5350165509184137E-2</v>
      </c>
    </row>
    <row r="58" spans="1:16" ht="12.75" customHeight="1">
      <c r="A58" s="262">
        <v>48</v>
      </c>
      <c r="B58" s="275" t="s">
        <v>87</v>
      </c>
      <c r="C58" s="267" t="s">
        <v>95</v>
      </c>
      <c r="D58" s="268">
        <v>45260</v>
      </c>
      <c r="E58" s="267">
        <v>5628.55</v>
      </c>
      <c r="F58" s="267">
        <v>5641.55</v>
      </c>
      <c r="G58" s="269">
        <v>5592.1500000000005</v>
      </c>
      <c r="H58" s="269">
        <v>5555.75</v>
      </c>
      <c r="I58" s="269">
        <v>5506.35</v>
      </c>
      <c r="J58" s="269">
        <v>5677.9500000000007</v>
      </c>
      <c r="K58" s="269">
        <v>5727.35</v>
      </c>
      <c r="L58" s="269">
        <v>5763.7500000000009</v>
      </c>
      <c r="M58" s="270">
        <v>5690.95</v>
      </c>
      <c r="N58" s="270">
        <v>5605.15</v>
      </c>
      <c r="O58" s="270">
        <v>1176450</v>
      </c>
      <c r="P58" s="271">
        <v>-1.0970996216897856E-2</v>
      </c>
    </row>
    <row r="59" spans="1:16" ht="12.75" customHeight="1">
      <c r="A59" s="262">
        <v>49</v>
      </c>
      <c r="B59" s="275" t="s">
        <v>59</v>
      </c>
      <c r="C59" s="267" t="s">
        <v>96</v>
      </c>
      <c r="D59" s="268">
        <v>45260</v>
      </c>
      <c r="E59" s="267">
        <v>2184.4</v>
      </c>
      <c r="F59" s="267">
        <v>2179.3500000000004</v>
      </c>
      <c r="G59" s="269">
        <v>2170.1500000000005</v>
      </c>
      <c r="H59" s="269">
        <v>2155.9</v>
      </c>
      <c r="I59" s="269">
        <v>2146.7000000000003</v>
      </c>
      <c r="J59" s="269">
        <v>2193.6000000000008</v>
      </c>
      <c r="K59" s="269">
        <v>2202.8000000000006</v>
      </c>
      <c r="L59" s="269">
        <v>2217.0500000000011</v>
      </c>
      <c r="M59" s="270">
        <v>2188.5500000000002</v>
      </c>
      <c r="N59" s="270">
        <v>2165.1</v>
      </c>
      <c r="O59" s="270">
        <v>3762850</v>
      </c>
      <c r="P59" s="271">
        <v>1.5874515732778986E-2</v>
      </c>
    </row>
    <row r="60" spans="1:16" ht="12.75" customHeight="1">
      <c r="A60" s="262">
        <v>50</v>
      </c>
      <c r="B60" s="275" t="s">
        <v>45</v>
      </c>
      <c r="C60" s="267" t="s">
        <v>97</v>
      </c>
      <c r="D60" s="268">
        <v>45260</v>
      </c>
      <c r="E60" s="267">
        <v>752.3</v>
      </c>
      <c r="F60" s="267">
        <v>748.83333333333337</v>
      </c>
      <c r="G60" s="269">
        <v>743.7166666666667</v>
      </c>
      <c r="H60" s="269">
        <v>735.13333333333333</v>
      </c>
      <c r="I60" s="269">
        <v>730.01666666666665</v>
      </c>
      <c r="J60" s="269">
        <v>757.41666666666674</v>
      </c>
      <c r="K60" s="269">
        <v>762.5333333333333</v>
      </c>
      <c r="L60" s="269">
        <v>771.11666666666679</v>
      </c>
      <c r="M60" s="270">
        <v>753.95</v>
      </c>
      <c r="N60" s="270">
        <v>740.25</v>
      </c>
      <c r="O60" s="270">
        <v>6551000</v>
      </c>
      <c r="P60" s="271">
        <v>4.5815516188149055E-4</v>
      </c>
    </row>
    <row r="61" spans="1:16" ht="12.75" customHeight="1">
      <c r="A61" s="262">
        <v>51</v>
      </c>
      <c r="B61" s="275" t="s">
        <v>45</v>
      </c>
      <c r="C61" s="274" t="s">
        <v>98</v>
      </c>
      <c r="D61" s="268">
        <v>45260</v>
      </c>
      <c r="E61" s="267">
        <v>1131.9000000000001</v>
      </c>
      <c r="F61" s="267">
        <v>1128.45</v>
      </c>
      <c r="G61" s="269">
        <v>1121.9000000000001</v>
      </c>
      <c r="H61" s="269">
        <v>1111.9000000000001</v>
      </c>
      <c r="I61" s="269">
        <v>1105.3500000000001</v>
      </c>
      <c r="J61" s="269">
        <v>1138.45</v>
      </c>
      <c r="K61" s="269">
        <v>1144.9999999999998</v>
      </c>
      <c r="L61" s="269">
        <v>1155</v>
      </c>
      <c r="M61" s="270">
        <v>1135</v>
      </c>
      <c r="N61" s="270">
        <v>1118.45</v>
      </c>
      <c r="O61" s="270">
        <v>1424500</v>
      </c>
      <c r="P61" s="271">
        <v>-2.3980815347721823E-2</v>
      </c>
    </row>
    <row r="62" spans="1:16" ht="12.75" customHeight="1">
      <c r="A62" s="262">
        <v>52</v>
      </c>
      <c r="B62" s="275" t="s">
        <v>41</v>
      </c>
      <c r="C62" s="272" t="s">
        <v>99</v>
      </c>
      <c r="D62" s="268">
        <v>45260</v>
      </c>
      <c r="E62" s="267">
        <v>288.85000000000002</v>
      </c>
      <c r="F62" s="267">
        <v>289.4666666666667</v>
      </c>
      <c r="G62" s="269">
        <v>287.38333333333338</v>
      </c>
      <c r="H62" s="269">
        <v>285.91666666666669</v>
      </c>
      <c r="I62" s="269">
        <v>283.83333333333337</v>
      </c>
      <c r="J62" s="269">
        <v>290.93333333333339</v>
      </c>
      <c r="K62" s="269">
        <v>293.01666666666665</v>
      </c>
      <c r="L62" s="269">
        <v>294.48333333333341</v>
      </c>
      <c r="M62" s="270">
        <v>291.55</v>
      </c>
      <c r="N62" s="270">
        <v>288</v>
      </c>
      <c r="O62" s="270">
        <v>12643200</v>
      </c>
      <c r="P62" s="271">
        <v>-4.8172286766789462E-3</v>
      </c>
    </row>
    <row r="63" spans="1:16" ht="12.75" customHeight="1">
      <c r="A63" s="262">
        <v>53</v>
      </c>
      <c r="B63" s="275" t="s">
        <v>63</v>
      </c>
      <c r="C63" s="267" t="s">
        <v>100</v>
      </c>
      <c r="D63" s="268">
        <v>45260</v>
      </c>
      <c r="E63" s="267">
        <v>146.55000000000001</v>
      </c>
      <c r="F63" s="267">
        <v>147.43333333333334</v>
      </c>
      <c r="G63" s="269">
        <v>145.11666666666667</v>
      </c>
      <c r="H63" s="269">
        <v>143.68333333333334</v>
      </c>
      <c r="I63" s="269">
        <v>141.36666666666667</v>
      </c>
      <c r="J63" s="269">
        <v>148.86666666666667</v>
      </c>
      <c r="K63" s="269">
        <v>151.18333333333334</v>
      </c>
      <c r="L63" s="269">
        <v>152.61666666666667</v>
      </c>
      <c r="M63" s="270">
        <v>149.75</v>
      </c>
      <c r="N63" s="270">
        <v>146</v>
      </c>
      <c r="O63" s="270">
        <v>36460000</v>
      </c>
      <c r="P63" s="271">
        <v>2.7434842249657066E-4</v>
      </c>
    </row>
    <row r="64" spans="1:16" ht="12.75" customHeight="1">
      <c r="A64" s="262">
        <v>54</v>
      </c>
      <c r="B64" s="275" t="s">
        <v>41</v>
      </c>
      <c r="C64" s="267" t="s">
        <v>101</v>
      </c>
      <c r="D64" s="268">
        <v>45260</v>
      </c>
      <c r="E64" s="267">
        <v>1876.2</v>
      </c>
      <c r="F64" s="267">
        <v>1868.3500000000001</v>
      </c>
      <c r="G64" s="269">
        <v>1858.9000000000003</v>
      </c>
      <c r="H64" s="269">
        <v>1841.6000000000001</v>
      </c>
      <c r="I64" s="269">
        <v>1832.1500000000003</v>
      </c>
      <c r="J64" s="269">
        <v>1885.6500000000003</v>
      </c>
      <c r="K64" s="269">
        <v>1895.1000000000001</v>
      </c>
      <c r="L64" s="269">
        <v>1912.4000000000003</v>
      </c>
      <c r="M64" s="270">
        <v>1877.8</v>
      </c>
      <c r="N64" s="270">
        <v>1851.05</v>
      </c>
      <c r="O64" s="270">
        <v>3795300</v>
      </c>
      <c r="P64" s="271">
        <v>-1.1842728564661299E-3</v>
      </c>
    </row>
    <row r="65" spans="1:16" ht="12.75" customHeight="1">
      <c r="A65" s="262">
        <v>55</v>
      </c>
      <c r="B65" s="275" t="s">
        <v>59</v>
      </c>
      <c r="C65" s="267" t="s">
        <v>102</v>
      </c>
      <c r="D65" s="268">
        <v>45260</v>
      </c>
      <c r="E65" s="267">
        <v>540.5</v>
      </c>
      <c r="F65" s="267">
        <v>540.13333333333333</v>
      </c>
      <c r="G65" s="269">
        <v>537.06666666666661</v>
      </c>
      <c r="H65" s="269">
        <v>533.63333333333333</v>
      </c>
      <c r="I65" s="269">
        <v>530.56666666666661</v>
      </c>
      <c r="J65" s="269">
        <v>543.56666666666661</v>
      </c>
      <c r="K65" s="269">
        <v>546.63333333333344</v>
      </c>
      <c r="L65" s="269">
        <v>550.06666666666661</v>
      </c>
      <c r="M65" s="270">
        <v>543.20000000000005</v>
      </c>
      <c r="N65" s="270">
        <v>536.70000000000005</v>
      </c>
      <c r="O65" s="270">
        <v>20468750</v>
      </c>
      <c r="P65" s="271">
        <v>-3.3475349969567863E-3</v>
      </c>
    </row>
    <row r="66" spans="1:16" ht="12.75" customHeight="1">
      <c r="A66" s="262">
        <v>56</v>
      </c>
      <c r="B66" s="275" t="s">
        <v>49</v>
      </c>
      <c r="C66" s="272" t="s">
        <v>103</v>
      </c>
      <c r="D66" s="268">
        <v>45260</v>
      </c>
      <c r="E66" s="267">
        <v>2185.4</v>
      </c>
      <c r="F66" s="267">
        <v>2184.4833333333336</v>
      </c>
      <c r="G66" s="269">
        <v>2163.0666666666671</v>
      </c>
      <c r="H66" s="269">
        <v>2140.7333333333336</v>
      </c>
      <c r="I66" s="269">
        <v>2119.3166666666671</v>
      </c>
      <c r="J66" s="269">
        <v>2206.8166666666671</v>
      </c>
      <c r="K66" s="269">
        <v>2228.2333333333331</v>
      </c>
      <c r="L66" s="269">
        <v>2250.5666666666671</v>
      </c>
      <c r="M66" s="270">
        <v>2205.9</v>
      </c>
      <c r="N66" s="270">
        <v>2162.15</v>
      </c>
      <c r="O66" s="270">
        <v>2138750</v>
      </c>
      <c r="P66" s="271">
        <v>-3.0485040797824117E-2</v>
      </c>
    </row>
    <row r="67" spans="1:16" ht="12.75" customHeight="1">
      <c r="A67" s="262">
        <v>57</v>
      </c>
      <c r="B67" s="275" t="s">
        <v>39</v>
      </c>
      <c r="C67" s="267" t="s">
        <v>104</v>
      </c>
      <c r="D67" s="268">
        <v>45260</v>
      </c>
      <c r="E67" s="267">
        <v>2208.9</v>
      </c>
      <c r="F67" s="267">
        <v>2195.4166666666665</v>
      </c>
      <c r="G67" s="269">
        <v>2158.6333333333332</v>
      </c>
      <c r="H67" s="269">
        <v>2108.3666666666668</v>
      </c>
      <c r="I67" s="269">
        <v>2071.5833333333335</v>
      </c>
      <c r="J67" s="269">
        <v>2245.6833333333329</v>
      </c>
      <c r="K67" s="269">
        <v>2282.4666666666667</v>
      </c>
      <c r="L67" s="269">
        <v>2332.7333333333327</v>
      </c>
      <c r="M67" s="270">
        <v>2232.1999999999998</v>
      </c>
      <c r="N67" s="270">
        <v>2145.15</v>
      </c>
      <c r="O67" s="270">
        <v>2574900</v>
      </c>
      <c r="P67" s="271">
        <v>5.5459911460895225E-2</v>
      </c>
    </row>
    <row r="68" spans="1:16" ht="12.75" customHeight="1">
      <c r="A68" s="262">
        <v>58</v>
      </c>
      <c r="B68" s="275" t="s">
        <v>45</v>
      </c>
      <c r="C68" s="272" t="s">
        <v>105</v>
      </c>
      <c r="D68" s="268">
        <v>45260</v>
      </c>
      <c r="E68" s="267">
        <v>136.6</v>
      </c>
      <c r="F68" s="267">
        <v>137.20000000000002</v>
      </c>
      <c r="G68" s="269">
        <v>134.25000000000003</v>
      </c>
      <c r="H68" s="269">
        <v>131.9</v>
      </c>
      <c r="I68" s="269">
        <v>128.95000000000002</v>
      </c>
      <c r="J68" s="269">
        <v>139.55000000000004</v>
      </c>
      <c r="K68" s="269">
        <v>142.50000000000003</v>
      </c>
      <c r="L68" s="269">
        <v>144.85000000000005</v>
      </c>
      <c r="M68" s="270">
        <v>140.15</v>
      </c>
      <c r="N68" s="270">
        <v>134.85</v>
      </c>
      <c r="O68" s="270">
        <v>15294200</v>
      </c>
      <c r="P68" s="271">
        <v>-2.0958160495723868E-2</v>
      </c>
    </row>
    <row r="69" spans="1:16" ht="12.75" customHeight="1">
      <c r="A69" s="262">
        <v>59</v>
      </c>
      <c r="B69" s="275" t="s">
        <v>43</v>
      </c>
      <c r="C69" s="267" t="s">
        <v>106</v>
      </c>
      <c r="D69" s="268">
        <v>45260</v>
      </c>
      <c r="E69" s="267">
        <v>3694.4</v>
      </c>
      <c r="F69" s="267">
        <v>3688.6166666666668</v>
      </c>
      <c r="G69" s="269">
        <v>3654.2833333333338</v>
      </c>
      <c r="H69" s="269">
        <v>3614.166666666667</v>
      </c>
      <c r="I69" s="269">
        <v>3579.8333333333339</v>
      </c>
      <c r="J69" s="269">
        <v>3728.7333333333336</v>
      </c>
      <c r="K69" s="269">
        <v>3763.0666666666666</v>
      </c>
      <c r="L69" s="269">
        <v>3803.1833333333334</v>
      </c>
      <c r="M69" s="270">
        <v>3722.95</v>
      </c>
      <c r="N69" s="270">
        <v>3648.5</v>
      </c>
      <c r="O69" s="270">
        <v>2744200</v>
      </c>
      <c r="P69" s="271">
        <v>5.2751117297970551E-3</v>
      </c>
    </row>
    <row r="70" spans="1:16" ht="12.75" customHeight="1">
      <c r="A70" s="262">
        <v>60</v>
      </c>
      <c r="B70" s="275" t="s">
        <v>45</v>
      </c>
      <c r="C70" s="274" t="s">
        <v>107</v>
      </c>
      <c r="D70" s="268">
        <v>45260</v>
      </c>
      <c r="E70" s="267">
        <v>5359.8</v>
      </c>
      <c r="F70" s="267">
        <v>5377.4833333333336</v>
      </c>
      <c r="G70" s="269">
        <v>5305.1166666666668</v>
      </c>
      <c r="H70" s="269">
        <v>5250.4333333333334</v>
      </c>
      <c r="I70" s="269">
        <v>5178.0666666666666</v>
      </c>
      <c r="J70" s="269">
        <v>5432.166666666667</v>
      </c>
      <c r="K70" s="269">
        <v>5504.5333333333338</v>
      </c>
      <c r="L70" s="269">
        <v>5559.2166666666672</v>
      </c>
      <c r="M70" s="270">
        <v>5449.85</v>
      </c>
      <c r="N70" s="270">
        <v>5322.8</v>
      </c>
      <c r="O70" s="270">
        <v>1277200</v>
      </c>
      <c r="P70" s="271">
        <v>-1.2219644238205723E-2</v>
      </c>
    </row>
    <row r="71" spans="1:16" ht="12.75" customHeight="1">
      <c r="A71" s="262">
        <v>61</v>
      </c>
      <c r="B71" s="275" t="s">
        <v>108</v>
      </c>
      <c r="C71" s="267" t="s">
        <v>109</v>
      </c>
      <c r="D71" s="268">
        <v>45260</v>
      </c>
      <c r="E71" s="267">
        <v>636.79999999999995</v>
      </c>
      <c r="F71" s="267">
        <v>637.06666666666672</v>
      </c>
      <c r="G71" s="269">
        <v>633.68333333333339</v>
      </c>
      <c r="H71" s="269">
        <v>630.56666666666672</v>
      </c>
      <c r="I71" s="269">
        <v>627.18333333333339</v>
      </c>
      <c r="J71" s="269">
        <v>640.18333333333339</v>
      </c>
      <c r="K71" s="269">
        <v>643.56666666666683</v>
      </c>
      <c r="L71" s="269">
        <v>646.68333333333339</v>
      </c>
      <c r="M71" s="270">
        <v>640.45000000000005</v>
      </c>
      <c r="N71" s="270">
        <v>633.95000000000005</v>
      </c>
      <c r="O71" s="270">
        <v>38671050</v>
      </c>
      <c r="P71" s="271">
        <v>1.9443236189647672E-2</v>
      </c>
    </row>
    <row r="72" spans="1:16" ht="12.75" customHeight="1">
      <c r="A72" s="262">
        <v>62</v>
      </c>
      <c r="B72" s="275" t="s">
        <v>43</v>
      </c>
      <c r="C72" s="267" t="s">
        <v>110</v>
      </c>
      <c r="D72" s="268">
        <v>45260</v>
      </c>
      <c r="E72" s="267">
        <v>5647.45</v>
      </c>
      <c r="F72" s="267">
        <v>5649.2333333333336</v>
      </c>
      <c r="G72" s="269">
        <v>5613.2166666666672</v>
      </c>
      <c r="H72" s="269">
        <v>5578.9833333333336</v>
      </c>
      <c r="I72" s="269">
        <v>5542.9666666666672</v>
      </c>
      <c r="J72" s="269">
        <v>5683.4666666666672</v>
      </c>
      <c r="K72" s="269">
        <v>5719.4833333333336</v>
      </c>
      <c r="L72" s="269">
        <v>5753.7166666666672</v>
      </c>
      <c r="M72" s="270">
        <v>5685.25</v>
      </c>
      <c r="N72" s="270">
        <v>5615</v>
      </c>
      <c r="O72" s="270">
        <v>3286375</v>
      </c>
      <c r="P72" s="271">
        <v>-1.2544600938967136E-2</v>
      </c>
    </row>
    <row r="73" spans="1:16" ht="12.75" customHeight="1">
      <c r="A73" s="262">
        <v>63</v>
      </c>
      <c r="B73" s="275" t="s">
        <v>56</v>
      </c>
      <c r="C73" s="267" t="s">
        <v>111</v>
      </c>
      <c r="D73" s="268">
        <v>45260</v>
      </c>
      <c r="E73" s="267">
        <v>3893.15</v>
      </c>
      <c r="F73" s="267">
        <v>3890.4666666666672</v>
      </c>
      <c r="G73" s="269">
        <v>3851.1333333333341</v>
      </c>
      <c r="H73" s="269">
        <v>3809.1166666666668</v>
      </c>
      <c r="I73" s="269">
        <v>3769.7833333333338</v>
      </c>
      <c r="J73" s="269">
        <v>3932.4833333333345</v>
      </c>
      <c r="K73" s="269">
        <v>3971.8166666666675</v>
      </c>
      <c r="L73" s="269">
        <v>4013.8333333333348</v>
      </c>
      <c r="M73" s="270">
        <v>3929.8</v>
      </c>
      <c r="N73" s="270">
        <v>3848.45</v>
      </c>
      <c r="O73" s="270">
        <v>3200750</v>
      </c>
      <c r="P73" s="271">
        <v>3.5967148116680829E-2</v>
      </c>
    </row>
    <row r="74" spans="1:16" ht="12.75" customHeight="1">
      <c r="A74" s="262">
        <v>64</v>
      </c>
      <c r="B74" s="275" t="s">
        <v>56</v>
      </c>
      <c r="C74" s="267" t="s">
        <v>112</v>
      </c>
      <c r="D74" s="268">
        <v>45260</v>
      </c>
      <c r="E74" s="267">
        <v>3231.45</v>
      </c>
      <c r="F74" s="267">
        <v>3238.1833333333329</v>
      </c>
      <c r="G74" s="269">
        <v>3207.4166666666661</v>
      </c>
      <c r="H74" s="269">
        <v>3183.3833333333332</v>
      </c>
      <c r="I74" s="269">
        <v>3152.6166666666663</v>
      </c>
      <c r="J74" s="269">
        <v>3262.2166666666658</v>
      </c>
      <c r="K74" s="269">
        <v>3292.9833333333331</v>
      </c>
      <c r="L74" s="269">
        <v>3317.0166666666655</v>
      </c>
      <c r="M74" s="270">
        <v>3268.95</v>
      </c>
      <c r="N74" s="270">
        <v>3214.15</v>
      </c>
      <c r="O74" s="270">
        <v>1915925</v>
      </c>
      <c r="P74" s="271">
        <v>3.1384159881569208E-2</v>
      </c>
    </row>
    <row r="75" spans="1:16" ht="12.75" customHeight="1">
      <c r="A75" s="262">
        <v>65</v>
      </c>
      <c r="B75" s="275" t="s">
        <v>56</v>
      </c>
      <c r="C75" s="267" t="s">
        <v>113</v>
      </c>
      <c r="D75" s="268">
        <v>45260</v>
      </c>
      <c r="E75" s="267">
        <v>284.3</v>
      </c>
      <c r="F75" s="267">
        <v>285.43333333333334</v>
      </c>
      <c r="G75" s="269">
        <v>282.56666666666666</v>
      </c>
      <c r="H75" s="269">
        <v>280.83333333333331</v>
      </c>
      <c r="I75" s="269">
        <v>277.96666666666664</v>
      </c>
      <c r="J75" s="269">
        <v>287.16666666666669</v>
      </c>
      <c r="K75" s="269">
        <v>290.03333333333336</v>
      </c>
      <c r="L75" s="269">
        <v>291.76666666666671</v>
      </c>
      <c r="M75" s="270">
        <v>288.3</v>
      </c>
      <c r="N75" s="270">
        <v>283.7</v>
      </c>
      <c r="O75" s="270">
        <v>20732400</v>
      </c>
      <c r="P75" s="271">
        <v>3.393177737881508E-2</v>
      </c>
    </row>
    <row r="76" spans="1:16" ht="12.75" customHeight="1">
      <c r="A76" s="262">
        <v>66</v>
      </c>
      <c r="B76" s="275" t="s">
        <v>63</v>
      </c>
      <c r="C76" s="267" t="s">
        <v>114</v>
      </c>
      <c r="D76" s="268">
        <v>45260</v>
      </c>
      <c r="E76" s="267">
        <v>147.30000000000001</v>
      </c>
      <c r="F76" s="267">
        <v>146.71666666666667</v>
      </c>
      <c r="G76" s="269">
        <v>145.93333333333334</v>
      </c>
      <c r="H76" s="269">
        <v>144.56666666666666</v>
      </c>
      <c r="I76" s="269">
        <v>143.78333333333333</v>
      </c>
      <c r="J76" s="269">
        <v>148.08333333333334</v>
      </c>
      <c r="K76" s="269">
        <v>148.8666666666667</v>
      </c>
      <c r="L76" s="269">
        <v>150.23333333333335</v>
      </c>
      <c r="M76" s="270">
        <v>147.5</v>
      </c>
      <c r="N76" s="270">
        <v>145.35</v>
      </c>
      <c r="O76" s="270">
        <v>110365000</v>
      </c>
      <c r="P76" s="271">
        <v>-2.5775698459637199E-2</v>
      </c>
    </row>
    <row r="77" spans="1:16" ht="12.75" customHeight="1">
      <c r="A77" s="262">
        <v>67</v>
      </c>
      <c r="B77" s="275" t="s">
        <v>84</v>
      </c>
      <c r="C77" s="267" t="s">
        <v>115</v>
      </c>
      <c r="D77" s="268">
        <v>45260</v>
      </c>
      <c r="E77" s="267">
        <v>125.25</v>
      </c>
      <c r="F77" s="267">
        <v>125.13333333333333</v>
      </c>
      <c r="G77" s="269">
        <v>124.01666666666665</v>
      </c>
      <c r="H77" s="269">
        <v>122.78333333333333</v>
      </c>
      <c r="I77" s="269">
        <v>121.66666666666666</v>
      </c>
      <c r="J77" s="269">
        <v>126.36666666666665</v>
      </c>
      <c r="K77" s="269">
        <v>127.48333333333332</v>
      </c>
      <c r="L77" s="269">
        <v>128.71666666666664</v>
      </c>
      <c r="M77" s="270">
        <v>126.25</v>
      </c>
      <c r="N77" s="270">
        <v>123.9</v>
      </c>
      <c r="O77" s="270">
        <v>143815125</v>
      </c>
      <c r="P77" s="271">
        <v>1.2726289332187966E-4</v>
      </c>
    </row>
    <row r="78" spans="1:16" ht="12.75" customHeight="1">
      <c r="A78" s="262">
        <v>68</v>
      </c>
      <c r="B78" s="275" t="s">
        <v>43</v>
      </c>
      <c r="C78" s="267" t="s">
        <v>116</v>
      </c>
      <c r="D78" s="268">
        <v>45260</v>
      </c>
      <c r="E78" s="267">
        <v>776</v>
      </c>
      <c r="F78" s="267">
        <v>774.1</v>
      </c>
      <c r="G78" s="269">
        <v>764.90000000000009</v>
      </c>
      <c r="H78" s="269">
        <v>753.80000000000007</v>
      </c>
      <c r="I78" s="269">
        <v>744.60000000000014</v>
      </c>
      <c r="J78" s="269">
        <v>785.2</v>
      </c>
      <c r="K78" s="269">
        <v>794.40000000000009</v>
      </c>
      <c r="L78" s="269">
        <v>805.5</v>
      </c>
      <c r="M78" s="270">
        <v>783.3</v>
      </c>
      <c r="N78" s="270">
        <v>763</v>
      </c>
      <c r="O78" s="270">
        <v>11135275</v>
      </c>
      <c r="P78" s="271">
        <v>-2.9508403892329078E-2</v>
      </c>
    </row>
    <row r="79" spans="1:16" ht="12.75" customHeight="1">
      <c r="A79" s="262">
        <v>69</v>
      </c>
      <c r="B79" s="275" t="s">
        <v>117</v>
      </c>
      <c r="C79" s="267" t="s">
        <v>118</v>
      </c>
      <c r="D79" s="268">
        <v>45260</v>
      </c>
      <c r="E79" s="267">
        <v>57.25</v>
      </c>
      <c r="F79" s="267">
        <v>57.449999999999996</v>
      </c>
      <c r="G79" s="269">
        <v>56.899999999999991</v>
      </c>
      <c r="H79" s="269">
        <v>56.55</v>
      </c>
      <c r="I79" s="269">
        <v>55.999999999999993</v>
      </c>
      <c r="J79" s="269">
        <v>57.79999999999999</v>
      </c>
      <c r="K79" s="269">
        <v>58.349999999999987</v>
      </c>
      <c r="L79" s="269">
        <v>58.699999999999989</v>
      </c>
      <c r="M79" s="270">
        <v>58</v>
      </c>
      <c r="N79" s="270">
        <v>57.1</v>
      </c>
      <c r="O79" s="270">
        <v>139230000</v>
      </c>
      <c r="P79" s="271">
        <v>2.0953638013529119E-2</v>
      </c>
    </row>
    <row r="80" spans="1:16" ht="12.75" customHeight="1">
      <c r="A80" s="262">
        <v>70</v>
      </c>
      <c r="B80" s="275" t="s">
        <v>45</v>
      </c>
      <c r="C80" s="273" t="s">
        <v>119</v>
      </c>
      <c r="D80" s="268">
        <v>45260</v>
      </c>
      <c r="E80" s="267">
        <v>705.9</v>
      </c>
      <c r="F80" s="267">
        <v>703.26666666666677</v>
      </c>
      <c r="G80" s="269">
        <v>696.83333333333348</v>
      </c>
      <c r="H80" s="269">
        <v>687.76666666666677</v>
      </c>
      <c r="I80" s="269">
        <v>681.33333333333348</v>
      </c>
      <c r="J80" s="269">
        <v>712.33333333333348</v>
      </c>
      <c r="K80" s="269">
        <v>718.76666666666665</v>
      </c>
      <c r="L80" s="269">
        <v>727.83333333333348</v>
      </c>
      <c r="M80" s="270">
        <v>709.7</v>
      </c>
      <c r="N80" s="270">
        <v>694.2</v>
      </c>
      <c r="O80" s="270">
        <v>9543300</v>
      </c>
      <c r="P80" s="271">
        <v>9.241071428571429E-2</v>
      </c>
    </row>
    <row r="81" spans="1:16" ht="12.75" customHeight="1">
      <c r="A81" s="262">
        <v>71</v>
      </c>
      <c r="B81" s="275" t="s">
        <v>59</v>
      </c>
      <c r="C81" s="267" t="s">
        <v>120</v>
      </c>
      <c r="D81" s="268">
        <v>45260</v>
      </c>
      <c r="E81" s="267">
        <v>1011.9</v>
      </c>
      <c r="F81" s="267">
        <v>1010.8166666666666</v>
      </c>
      <c r="G81" s="269">
        <v>1004.7833333333332</v>
      </c>
      <c r="H81" s="269">
        <v>997.66666666666663</v>
      </c>
      <c r="I81" s="269">
        <v>991.63333333333321</v>
      </c>
      <c r="J81" s="269">
        <v>1017.9333333333332</v>
      </c>
      <c r="K81" s="269">
        <v>1023.9666666666665</v>
      </c>
      <c r="L81" s="269">
        <v>1031.083333333333</v>
      </c>
      <c r="M81" s="270">
        <v>1016.85</v>
      </c>
      <c r="N81" s="270">
        <v>1003.7</v>
      </c>
      <c r="O81" s="270">
        <v>9034500</v>
      </c>
      <c r="P81" s="271">
        <v>5.0617421292691069E-3</v>
      </c>
    </row>
    <row r="82" spans="1:16" ht="12.75" customHeight="1">
      <c r="A82" s="262">
        <v>72</v>
      </c>
      <c r="B82" s="275" t="s">
        <v>108</v>
      </c>
      <c r="C82" s="267" t="s">
        <v>121</v>
      </c>
      <c r="D82" s="268">
        <v>45260</v>
      </c>
      <c r="E82" s="267">
        <v>1857</v>
      </c>
      <c r="F82" s="267">
        <v>1861.1499999999999</v>
      </c>
      <c r="G82" s="269">
        <v>1843.8499999999997</v>
      </c>
      <c r="H82" s="269">
        <v>1830.6999999999998</v>
      </c>
      <c r="I82" s="269">
        <v>1813.3999999999996</v>
      </c>
      <c r="J82" s="269">
        <v>1874.2999999999997</v>
      </c>
      <c r="K82" s="269">
        <v>1891.6</v>
      </c>
      <c r="L82" s="269">
        <v>1904.7499999999998</v>
      </c>
      <c r="M82" s="270">
        <v>1878.45</v>
      </c>
      <c r="N82" s="270">
        <v>1848</v>
      </c>
      <c r="O82" s="270">
        <v>3516425</v>
      </c>
      <c r="P82" s="271">
        <v>-3.3677065657224906E-2</v>
      </c>
    </row>
    <row r="83" spans="1:16" ht="12.75" customHeight="1">
      <c r="A83" s="262">
        <v>73</v>
      </c>
      <c r="B83" s="275" t="s">
        <v>43</v>
      </c>
      <c r="C83" s="267" t="s">
        <v>122</v>
      </c>
      <c r="D83" s="268">
        <v>45260</v>
      </c>
      <c r="E83" s="267">
        <v>370.7</v>
      </c>
      <c r="F83" s="267">
        <v>368.40000000000003</v>
      </c>
      <c r="G83" s="269">
        <v>364.55000000000007</v>
      </c>
      <c r="H83" s="269">
        <v>358.40000000000003</v>
      </c>
      <c r="I83" s="269">
        <v>354.55000000000007</v>
      </c>
      <c r="J83" s="269">
        <v>374.55000000000007</v>
      </c>
      <c r="K83" s="269">
        <v>378.40000000000009</v>
      </c>
      <c r="L83" s="269">
        <v>384.55000000000007</v>
      </c>
      <c r="M83" s="270">
        <v>372.25</v>
      </c>
      <c r="N83" s="270">
        <v>362.25</v>
      </c>
      <c r="O83" s="270">
        <v>12980000</v>
      </c>
      <c r="P83" s="271">
        <v>4.8634674422362259E-2</v>
      </c>
    </row>
    <row r="84" spans="1:16" ht="12.75" customHeight="1">
      <c r="A84" s="262">
        <v>74</v>
      </c>
      <c r="B84" s="275" t="s">
        <v>49</v>
      </c>
      <c r="C84" s="267" t="s">
        <v>123</v>
      </c>
      <c r="D84" s="268">
        <v>45260</v>
      </c>
      <c r="E84" s="267">
        <v>1961.9</v>
      </c>
      <c r="F84" s="267">
        <v>1966.4000000000003</v>
      </c>
      <c r="G84" s="269">
        <v>1950.6000000000006</v>
      </c>
      <c r="H84" s="269">
        <v>1939.3000000000002</v>
      </c>
      <c r="I84" s="269">
        <v>1923.5000000000005</v>
      </c>
      <c r="J84" s="269">
        <v>1977.7000000000007</v>
      </c>
      <c r="K84" s="269">
        <v>1993.5000000000005</v>
      </c>
      <c r="L84" s="269">
        <v>2004.8000000000009</v>
      </c>
      <c r="M84" s="270">
        <v>1982.2</v>
      </c>
      <c r="N84" s="270">
        <v>1955.1</v>
      </c>
      <c r="O84" s="270">
        <v>10570650</v>
      </c>
      <c r="P84" s="271">
        <v>6.8316518119712257E-3</v>
      </c>
    </row>
    <row r="85" spans="1:16" ht="12.75" customHeight="1">
      <c r="A85" s="262">
        <v>75</v>
      </c>
      <c r="B85" s="275" t="s">
        <v>84</v>
      </c>
      <c r="C85" s="267" t="s">
        <v>124</v>
      </c>
      <c r="D85" s="268">
        <v>45260</v>
      </c>
      <c r="E85" s="267">
        <v>429.95</v>
      </c>
      <c r="F85" s="267">
        <v>429.51666666666665</v>
      </c>
      <c r="G85" s="269">
        <v>427.13333333333333</v>
      </c>
      <c r="H85" s="269">
        <v>424.31666666666666</v>
      </c>
      <c r="I85" s="269">
        <v>421.93333333333334</v>
      </c>
      <c r="J85" s="269">
        <v>432.33333333333331</v>
      </c>
      <c r="K85" s="269">
        <v>434.71666666666664</v>
      </c>
      <c r="L85" s="269">
        <v>437.5333333333333</v>
      </c>
      <c r="M85" s="270">
        <v>431.9</v>
      </c>
      <c r="N85" s="270">
        <v>426.7</v>
      </c>
      <c r="O85" s="270">
        <v>8741250</v>
      </c>
      <c r="P85" s="271">
        <v>1.5538774324716816E-2</v>
      </c>
    </row>
    <row r="86" spans="1:16" ht="12.75" customHeight="1">
      <c r="A86" s="262">
        <v>76</v>
      </c>
      <c r="B86" s="275" t="s">
        <v>45</v>
      </c>
      <c r="C86" s="274" t="s">
        <v>125</v>
      </c>
      <c r="D86" s="268">
        <v>45260</v>
      </c>
      <c r="E86" s="267">
        <v>2144.75</v>
      </c>
      <c r="F86" s="267">
        <v>2135.75</v>
      </c>
      <c r="G86" s="269">
        <v>2115</v>
      </c>
      <c r="H86" s="269">
        <v>2085.25</v>
      </c>
      <c r="I86" s="269">
        <v>2064.5</v>
      </c>
      <c r="J86" s="269">
        <v>2165.5</v>
      </c>
      <c r="K86" s="269">
        <v>2186.25</v>
      </c>
      <c r="L86" s="269">
        <v>2216</v>
      </c>
      <c r="M86" s="270">
        <v>2156.5</v>
      </c>
      <c r="N86" s="270">
        <v>2106</v>
      </c>
      <c r="O86" s="270">
        <v>7495800</v>
      </c>
      <c r="P86" s="271">
        <v>2.2424093624682871E-2</v>
      </c>
    </row>
    <row r="87" spans="1:16" ht="12.75" customHeight="1">
      <c r="A87" s="262">
        <v>77</v>
      </c>
      <c r="B87" s="275" t="s">
        <v>41</v>
      </c>
      <c r="C87" s="267" t="s">
        <v>126</v>
      </c>
      <c r="D87" s="268">
        <v>45260</v>
      </c>
      <c r="E87" s="267">
        <v>1302.05</v>
      </c>
      <c r="F87" s="267">
        <v>1305.3666666666668</v>
      </c>
      <c r="G87" s="269">
        <v>1294.9833333333336</v>
      </c>
      <c r="H87" s="269">
        <v>1287.9166666666667</v>
      </c>
      <c r="I87" s="269">
        <v>1277.5333333333335</v>
      </c>
      <c r="J87" s="269">
        <v>1312.4333333333336</v>
      </c>
      <c r="K87" s="269">
        <v>1322.8166666666668</v>
      </c>
      <c r="L87" s="269">
        <v>1329.8833333333337</v>
      </c>
      <c r="M87" s="270">
        <v>1315.75</v>
      </c>
      <c r="N87" s="270">
        <v>1298.3</v>
      </c>
      <c r="O87" s="270">
        <v>6474500</v>
      </c>
      <c r="P87" s="271">
        <v>-3.0027717893440099E-3</v>
      </c>
    </row>
    <row r="88" spans="1:16" ht="12.75" customHeight="1">
      <c r="A88" s="262">
        <v>78</v>
      </c>
      <c r="B88" s="275" t="s">
        <v>87</v>
      </c>
      <c r="C88" s="267" t="s">
        <v>127</v>
      </c>
      <c r="D88" s="268">
        <v>45260</v>
      </c>
      <c r="E88" s="267">
        <v>1331.35</v>
      </c>
      <c r="F88" s="267">
        <v>1332.2833333333335</v>
      </c>
      <c r="G88" s="269">
        <v>1327.616666666667</v>
      </c>
      <c r="H88" s="269">
        <v>1323.8833333333334</v>
      </c>
      <c r="I88" s="269">
        <v>1319.2166666666669</v>
      </c>
      <c r="J88" s="269">
        <v>1336.0166666666671</v>
      </c>
      <c r="K88" s="269">
        <v>1340.6833333333336</v>
      </c>
      <c r="L88" s="269">
        <v>1344.4166666666672</v>
      </c>
      <c r="M88" s="270">
        <v>1336.95</v>
      </c>
      <c r="N88" s="270">
        <v>1328.55</v>
      </c>
      <c r="O88" s="270">
        <v>13848100</v>
      </c>
      <c r="P88" s="271">
        <v>1.6441453013410059E-2</v>
      </c>
    </row>
    <row r="89" spans="1:16" ht="12.75" customHeight="1">
      <c r="A89" s="262">
        <v>79</v>
      </c>
      <c r="B89" s="275" t="s">
        <v>68</v>
      </c>
      <c r="C89" s="267" t="s">
        <v>128</v>
      </c>
      <c r="D89" s="268">
        <v>45260</v>
      </c>
      <c r="E89" s="267">
        <v>2863.8</v>
      </c>
      <c r="F89" s="267">
        <v>2866.0833333333335</v>
      </c>
      <c r="G89" s="269">
        <v>2844.7666666666669</v>
      </c>
      <c r="H89" s="269">
        <v>2825.7333333333336</v>
      </c>
      <c r="I89" s="269">
        <v>2804.416666666667</v>
      </c>
      <c r="J89" s="269">
        <v>2885.1166666666668</v>
      </c>
      <c r="K89" s="269">
        <v>2906.4333333333334</v>
      </c>
      <c r="L89" s="269">
        <v>2925.4666666666667</v>
      </c>
      <c r="M89" s="270">
        <v>2887.4</v>
      </c>
      <c r="N89" s="270">
        <v>2847.05</v>
      </c>
      <c r="O89" s="270">
        <v>2976300</v>
      </c>
      <c r="P89" s="271">
        <v>4.033477866290209E-4</v>
      </c>
    </row>
    <row r="90" spans="1:16" ht="12.75" customHeight="1">
      <c r="A90" s="262">
        <v>80</v>
      </c>
      <c r="B90" s="275" t="s">
        <v>63</v>
      </c>
      <c r="C90" s="267" t="s">
        <v>129</v>
      </c>
      <c r="D90" s="268">
        <v>45260</v>
      </c>
      <c r="E90" s="267">
        <v>1523.85</v>
      </c>
      <c r="F90" s="267">
        <v>1520.7833333333335</v>
      </c>
      <c r="G90" s="269">
        <v>1515.3166666666671</v>
      </c>
      <c r="H90" s="269">
        <v>1506.7833333333335</v>
      </c>
      <c r="I90" s="269">
        <v>1501.3166666666671</v>
      </c>
      <c r="J90" s="269">
        <v>1529.3166666666671</v>
      </c>
      <c r="K90" s="269">
        <v>1534.7833333333338</v>
      </c>
      <c r="L90" s="269">
        <v>1543.3166666666671</v>
      </c>
      <c r="M90" s="270">
        <v>1526.25</v>
      </c>
      <c r="N90" s="270">
        <v>1512.25</v>
      </c>
      <c r="O90" s="270">
        <v>164751400</v>
      </c>
      <c r="P90" s="271">
        <v>5.0833296983891045E-3</v>
      </c>
    </row>
    <row r="91" spans="1:16" ht="12.75" customHeight="1">
      <c r="A91" s="262">
        <v>81</v>
      </c>
      <c r="B91" s="275" t="s">
        <v>68</v>
      </c>
      <c r="C91" s="267" t="s">
        <v>130</v>
      </c>
      <c r="D91" s="268">
        <v>45260</v>
      </c>
      <c r="E91" s="267">
        <v>665.1</v>
      </c>
      <c r="F91" s="267">
        <v>667.5</v>
      </c>
      <c r="G91" s="269">
        <v>657.7</v>
      </c>
      <c r="H91" s="269">
        <v>650.30000000000007</v>
      </c>
      <c r="I91" s="269">
        <v>640.50000000000011</v>
      </c>
      <c r="J91" s="269">
        <v>674.9</v>
      </c>
      <c r="K91" s="269">
        <v>684.69999999999993</v>
      </c>
      <c r="L91" s="269">
        <v>692.09999999999991</v>
      </c>
      <c r="M91" s="270">
        <v>677.3</v>
      </c>
      <c r="N91" s="270">
        <v>660.1</v>
      </c>
      <c r="O91" s="270">
        <v>16633100</v>
      </c>
      <c r="P91" s="271">
        <v>2.5858639437740354E-3</v>
      </c>
    </row>
    <row r="92" spans="1:16" ht="12.75" customHeight="1">
      <c r="A92" s="262">
        <v>82</v>
      </c>
      <c r="B92" s="275" t="s">
        <v>56</v>
      </c>
      <c r="C92" s="267" t="s">
        <v>131</v>
      </c>
      <c r="D92" s="268">
        <v>45260</v>
      </c>
      <c r="E92" s="267">
        <v>3573.75</v>
      </c>
      <c r="F92" s="267">
        <v>3525.2333333333336</v>
      </c>
      <c r="G92" s="269">
        <v>3472.4666666666672</v>
      </c>
      <c r="H92" s="269">
        <v>3371.1833333333334</v>
      </c>
      <c r="I92" s="269">
        <v>3318.416666666667</v>
      </c>
      <c r="J92" s="269">
        <v>3626.5166666666673</v>
      </c>
      <c r="K92" s="269">
        <v>3679.2833333333338</v>
      </c>
      <c r="L92" s="269">
        <v>3780.5666666666675</v>
      </c>
      <c r="M92" s="270">
        <v>3578</v>
      </c>
      <c r="N92" s="270">
        <v>3423.95</v>
      </c>
      <c r="O92" s="270">
        <v>4230000</v>
      </c>
      <c r="P92" s="271">
        <v>0.11674322825914779</v>
      </c>
    </row>
    <row r="93" spans="1:16" ht="12.75" customHeight="1">
      <c r="A93" s="262">
        <v>83</v>
      </c>
      <c r="B93" s="275" t="s">
        <v>132</v>
      </c>
      <c r="C93" s="267" t="s">
        <v>133</v>
      </c>
      <c r="D93" s="268">
        <v>45260</v>
      </c>
      <c r="E93" s="267">
        <v>502.35</v>
      </c>
      <c r="F93" s="267">
        <v>499.68333333333334</v>
      </c>
      <c r="G93" s="269">
        <v>495.91666666666669</v>
      </c>
      <c r="H93" s="269">
        <v>489.48333333333335</v>
      </c>
      <c r="I93" s="269">
        <v>485.7166666666667</v>
      </c>
      <c r="J93" s="269">
        <v>506.11666666666667</v>
      </c>
      <c r="K93" s="269">
        <v>509.88333333333333</v>
      </c>
      <c r="L93" s="269">
        <v>516.31666666666661</v>
      </c>
      <c r="M93" s="270">
        <v>503.45</v>
      </c>
      <c r="N93" s="270">
        <v>493.25</v>
      </c>
      <c r="O93" s="270">
        <v>36061200</v>
      </c>
      <c r="P93" s="271">
        <v>1.3934813415210204E-2</v>
      </c>
    </row>
    <row r="94" spans="1:16" ht="12.75" customHeight="1">
      <c r="A94" s="262">
        <v>84</v>
      </c>
      <c r="B94" s="275" t="s">
        <v>132</v>
      </c>
      <c r="C94" s="273" t="s">
        <v>134</v>
      </c>
      <c r="D94" s="268">
        <v>45260</v>
      </c>
      <c r="E94" s="267">
        <v>162.19999999999999</v>
      </c>
      <c r="F94" s="267">
        <v>160.73333333333335</v>
      </c>
      <c r="G94" s="269">
        <v>158.06666666666669</v>
      </c>
      <c r="H94" s="269">
        <v>153.93333333333334</v>
      </c>
      <c r="I94" s="269">
        <v>151.26666666666668</v>
      </c>
      <c r="J94" s="269">
        <v>164.8666666666667</v>
      </c>
      <c r="K94" s="269">
        <v>167.53333333333333</v>
      </c>
      <c r="L94" s="269">
        <v>171.66666666666671</v>
      </c>
      <c r="M94" s="270">
        <v>163.4</v>
      </c>
      <c r="N94" s="270">
        <v>156.6</v>
      </c>
      <c r="O94" s="270">
        <v>37767800</v>
      </c>
      <c r="P94" s="271">
        <v>-3.4940411700975081E-2</v>
      </c>
    </row>
    <row r="95" spans="1:16" ht="12.75" customHeight="1">
      <c r="A95" s="262">
        <v>85</v>
      </c>
      <c r="B95" s="275" t="s">
        <v>84</v>
      </c>
      <c r="C95" s="267" t="s">
        <v>135</v>
      </c>
      <c r="D95" s="268">
        <v>45260</v>
      </c>
      <c r="E95" s="267">
        <v>327.05</v>
      </c>
      <c r="F95" s="267">
        <v>321.06666666666666</v>
      </c>
      <c r="G95" s="269">
        <v>312.23333333333335</v>
      </c>
      <c r="H95" s="269">
        <v>297.41666666666669</v>
      </c>
      <c r="I95" s="269">
        <v>288.58333333333337</v>
      </c>
      <c r="J95" s="269">
        <v>335.88333333333333</v>
      </c>
      <c r="K95" s="269">
        <v>344.7166666666667</v>
      </c>
      <c r="L95" s="269">
        <v>359.5333333333333</v>
      </c>
      <c r="M95" s="270">
        <v>329.9</v>
      </c>
      <c r="N95" s="270">
        <v>306.25</v>
      </c>
      <c r="O95" s="270">
        <v>61541100</v>
      </c>
      <c r="P95" s="271">
        <v>1.7590070985311845E-2</v>
      </c>
    </row>
    <row r="96" spans="1:16" ht="12.75" customHeight="1">
      <c r="A96" s="262">
        <v>86</v>
      </c>
      <c r="B96" s="275" t="s">
        <v>59</v>
      </c>
      <c r="C96" s="267" t="s">
        <v>136</v>
      </c>
      <c r="D96" s="268">
        <v>45260</v>
      </c>
      <c r="E96" s="267">
        <v>2524.6999999999998</v>
      </c>
      <c r="F96" s="267">
        <v>2522.1833333333334</v>
      </c>
      <c r="G96" s="269">
        <v>2512.5666666666666</v>
      </c>
      <c r="H96" s="269">
        <v>2500.4333333333334</v>
      </c>
      <c r="I96" s="269">
        <v>2490.8166666666666</v>
      </c>
      <c r="J96" s="269">
        <v>2534.3166666666666</v>
      </c>
      <c r="K96" s="269">
        <v>2543.9333333333334</v>
      </c>
      <c r="L96" s="269">
        <v>2556.0666666666666</v>
      </c>
      <c r="M96" s="270">
        <v>2531.8000000000002</v>
      </c>
      <c r="N96" s="270">
        <v>2510.0500000000002</v>
      </c>
      <c r="O96" s="270">
        <v>9010500</v>
      </c>
      <c r="P96" s="271">
        <v>1.8480840963038318E-2</v>
      </c>
    </row>
    <row r="97" spans="1:16" ht="12.75" customHeight="1">
      <c r="A97" s="262">
        <v>87</v>
      </c>
      <c r="B97" s="275" t="s">
        <v>68</v>
      </c>
      <c r="C97" s="267" t="s">
        <v>137</v>
      </c>
      <c r="D97" s="268">
        <v>45260</v>
      </c>
      <c r="E97" s="267">
        <v>185.75</v>
      </c>
      <c r="F97" s="267">
        <v>185.4</v>
      </c>
      <c r="G97" s="269">
        <v>183.8</v>
      </c>
      <c r="H97" s="269">
        <v>181.85</v>
      </c>
      <c r="I97" s="269">
        <v>180.25</v>
      </c>
      <c r="J97" s="269">
        <v>187.35000000000002</v>
      </c>
      <c r="K97" s="269">
        <v>188.95</v>
      </c>
      <c r="L97" s="269">
        <v>190.90000000000003</v>
      </c>
      <c r="M97" s="270">
        <v>187</v>
      </c>
      <c r="N97" s="270">
        <v>183.45</v>
      </c>
      <c r="O97" s="270">
        <v>60618600</v>
      </c>
      <c r="P97" s="271">
        <v>-7.680748038069795E-3</v>
      </c>
    </row>
    <row r="98" spans="1:16" ht="12.75" customHeight="1">
      <c r="A98" s="262">
        <v>88</v>
      </c>
      <c r="B98" s="275" t="s">
        <v>63</v>
      </c>
      <c r="C98" s="267" t="s">
        <v>138</v>
      </c>
      <c r="D98" s="268">
        <v>45260</v>
      </c>
      <c r="E98" s="267">
        <v>925.85</v>
      </c>
      <c r="F98" s="267">
        <v>924.46666666666658</v>
      </c>
      <c r="G98" s="269">
        <v>922.18333333333317</v>
      </c>
      <c r="H98" s="269">
        <v>918.51666666666654</v>
      </c>
      <c r="I98" s="269">
        <v>916.23333333333312</v>
      </c>
      <c r="J98" s="269">
        <v>928.13333333333321</v>
      </c>
      <c r="K98" s="269">
        <v>930.41666666666674</v>
      </c>
      <c r="L98" s="269">
        <v>934.08333333333326</v>
      </c>
      <c r="M98" s="270">
        <v>926.75</v>
      </c>
      <c r="N98" s="270">
        <v>920.8</v>
      </c>
      <c r="O98" s="270">
        <v>103446000</v>
      </c>
      <c r="P98" s="271">
        <v>3.4562133753420566E-3</v>
      </c>
    </row>
    <row r="99" spans="1:16" ht="12.75" customHeight="1">
      <c r="A99" s="262">
        <v>89</v>
      </c>
      <c r="B99" s="275" t="s">
        <v>68</v>
      </c>
      <c r="C99" s="267" t="s">
        <v>139</v>
      </c>
      <c r="D99" s="268">
        <v>45260</v>
      </c>
      <c r="E99" s="267">
        <v>1444.05</v>
      </c>
      <c r="F99" s="267">
        <v>1455.0999999999997</v>
      </c>
      <c r="G99" s="269">
        <v>1430.2999999999993</v>
      </c>
      <c r="H99" s="269">
        <v>1416.5499999999995</v>
      </c>
      <c r="I99" s="269">
        <v>1391.7499999999991</v>
      </c>
      <c r="J99" s="269">
        <v>1468.8499999999995</v>
      </c>
      <c r="K99" s="269">
        <v>1493.65</v>
      </c>
      <c r="L99" s="269">
        <v>1507.3999999999996</v>
      </c>
      <c r="M99" s="270">
        <v>1479.9</v>
      </c>
      <c r="N99" s="270">
        <v>1441.35</v>
      </c>
      <c r="O99" s="270">
        <v>2747500</v>
      </c>
      <c r="P99" s="271">
        <v>7.5174184085075174E-3</v>
      </c>
    </row>
    <row r="100" spans="1:16" ht="12.75" customHeight="1">
      <c r="A100" s="262">
        <v>90</v>
      </c>
      <c r="B100" s="275" t="s">
        <v>68</v>
      </c>
      <c r="C100" s="267" t="s">
        <v>140</v>
      </c>
      <c r="D100" s="268">
        <v>45260</v>
      </c>
      <c r="E100" s="267">
        <v>556.29999999999995</v>
      </c>
      <c r="F100" s="267">
        <v>558.25</v>
      </c>
      <c r="G100" s="269">
        <v>552.15</v>
      </c>
      <c r="H100" s="269">
        <v>548</v>
      </c>
      <c r="I100" s="269">
        <v>541.9</v>
      </c>
      <c r="J100" s="269">
        <v>562.4</v>
      </c>
      <c r="K100" s="269">
        <v>568.49999999999989</v>
      </c>
      <c r="L100" s="269">
        <v>572.65</v>
      </c>
      <c r="M100" s="270">
        <v>564.35</v>
      </c>
      <c r="N100" s="270">
        <v>554.1</v>
      </c>
      <c r="O100" s="270">
        <v>9424500</v>
      </c>
      <c r="P100" s="271">
        <v>-1.582080200501253E-2</v>
      </c>
    </row>
    <row r="101" spans="1:16" ht="12.75" customHeight="1">
      <c r="A101" s="262">
        <v>91</v>
      </c>
      <c r="B101" s="275" t="s">
        <v>79</v>
      </c>
      <c r="C101" s="267" t="s">
        <v>141</v>
      </c>
      <c r="D101" s="268">
        <v>45260</v>
      </c>
      <c r="E101" s="267">
        <v>13.65</v>
      </c>
      <c r="F101" s="267">
        <v>13.616666666666667</v>
      </c>
      <c r="G101" s="269">
        <v>13.433333333333334</v>
      </c>
      <c r="H101" s="269">
        <v>13.216666666666667</v>
      </c>
      <c r="I101" s="269">
        <v>13.033333333333333</v>
      </c>
      <c r="J101" s="269">
        <v>13.833333333333334</v>
      </c>
      <c r="K101" s="269">
        <v>14.016666666666667</v>
      </c>
      <c r="L101" s="269">
        <v>14.233333333333334</v>
      </c>
      <c r="M101" s="270">
        <v>13.8</v>
      </c>
      <c r="N101" s="270">
        <v>13.4</v>
      </c>
      <c r="O101" s="270">
        <v>1766080000</v>
      </c>
      <c r="P101" s="271">
        <v>-7.0615751360590118E-3</v>
      </c>
    </row>
    <row r="102" spans="1:16" ht="12.75" customHeight="1">
      <c r="A102" s="262">
        <v>92</v>
      </c>
      <c r="B102" s="275" t="s">
        <v>68</v>
      </c>
      <c r="C102" s="273" t="s">
        <v>142</v>
      </c>
      <c r="D102" s="268">
        <v>45260</v>
      </c>
      <c r="E102" s="267">
        <v>116.85</v>
      </c>
      <c r="F102" s="267">
        <v>116.88333333333333</v>
      </c>
      <c r="G102" s="269">
        <v>116.21666666666665</v>
      </c>
      <c r="H102" s="269">
        <v>115.58333333333333</v>
      </c>
      <c r="I102" s="269">
        <v>114.91666666666666</v>
      </c>
      <c r="J102" s="269">
        <v>117.51666666666665</v>
      </c>
      <c r="K102" s="269">
        <v>118.18333333333334</v>
      </c>
      <c r="L102" s="269">
        <v>118.81666666666665</v>
      </c>
      <c r="M102" s="270">
        <v>117.55</v>
      </c>
      <c r="N102" s="270">
        <v>116.25</v>
      </c>
      <c r="O102" s="270">
        <v>86895000</v>
      </c>
      <c r="P102" s="271">
        <v>9.8785519205067118E-3</v>
      </c>
    </row>
    <row r="103" spans="1:16" ht="12.75" customHeight="1">
      <c r="A103" s="262">
        <v>93</v>
      </c>
      <c r="B103" s="275" t="s">
        <v>63</v>
      </c>
      <c r="C103" s="267" t="s">
        <v>143</v>
      </c>
      <c r="D103" s="268">
        <v>45260</v>
      </c>
      <c r="E103" s="267">
        <v>84.4</v>
      </c>
      <c r="F103" s="267">
        <v>84.2</v>
      </c>
      <c r="G103" s="269">
        <v>83.600000000000009</v>
      </c>
      <c r="H103" s="269">
        <v>82.800000000000011</v>
      </c>
      <c r="I103" s="269">
        <v>82.200000000000017</v>
      </c>
      <c r="J103" s="269">
        <v>85</v>
      </c>
      <c r="K103" s="269">
        <v>85.6</v>
      </c>
      <c r="L103" s="269">
        <v>86.399999999999991</v>
      </c>
      <c r="M103" s="270">
        <v>84.8</v>
      </c>
      <c r="N103" s="270">
        <v>83.4</v>
      </c>
      <c r="O103" s="270">
        <v>320077500</v>
      </c>
      <c r="P103" s="271">
        <v>-1.3385426299241724E-2</v>
      </c>
    </row>
    <row r="104" spans="1:16" ht="12.75" customHeight="1">
      <c r="A104" s="262">
        <v>94</v>
      </c>
      <c r="B104" s="275" t="s">
        <v>45</v>
      </c>
      <c r="C104" s="274" t="s">
        <v>144</v>
      </c>
      <c r="D104" s="268">
        <v>45260</v>
      </c>
      <c r="E104" s="267">
        <v>145.4</v>
      </c>
      <c r="F104" s="267">
        <v>146.73333333333335</v>
      </c>
      <c r="G104" s="269">
        <v>143.81666666666669</v>
      </c>
      <c r="H104" s="269">
        <v>142.23333333333335</v>
      </c>
      <c r="I104" s="269">
        <v>139.31666666666669</v>
      </c>
      <c r="J104" s="269">
        <v>148.31666666666669</v>
      </c>
      <c r="K104" s="269">
        <v>151.23333333333332</v>
      </c>
      <c r="L104" s="269">
        <v>152.81666666666669</v>
      </c>
      <c r="M104" s="270">
        <v>149.65</v>
      </c>
      <c r="N104" s="270">
        <v>145.15</v>
      </c>
      <c r="O104" s="270">
        <v>67908750</v>
      </c>
      <c r="P104" s="271">
        <v>4.9857962780451043E-2</v>
      </c>
    </row>
    <row r="105" spans="1:16" ht="12.75" customHeight="1">
      <c r="A105" s="262">
        <v>95</v>
      </c>
      <c r="B105" s="275" t="s">
        <v>84</v>
      </c>
      <c r="C105" s="267" t="s">
        <v>145</v>
      </c>
      <c r="D105" s="268">
        <v>45260</v>
      </c>
      <c r="E105" s="267">
        <v>390.65</v>
      </c>
      <c r="F105" s="267">
        <v>390.48333333333329</v>
      </c>
      <c r="G105" s="269">
        <v>388.51666666666659</v>
      </c>
      <c r="H105" s="269">
        <v>386.38333333333333</v>
      </c>
      <c r="I105" s="269">
        <v>384.41666666666663</v>
      </c>
      <c r="J105" s="269">
        <v>392.61666666666656</v>
      </c>
      <c r="K105" s="269">
        <v>394.58333333333326</v>
      </c>
      <c r="L105" s="269">
        <v>396.71666666666653</v>
      </c>
      <c r="M105" s="270">
        <v>392.45</v>
      </c>
      <c r="N105" s="270">
        <v>388.35</v>
      </c>
      <c r="O105" s="270">
        <v>18261375</v>
      </c>
      <c r="P105" s="271">
        <v>-1.6367945489557102E-2</v>
      </c>
    </row>
    <row r="106" spans="1:16" ht="12.75" customHeight="1">
      <c r="A106" s="262">
        <v>96</v>
      </c>
      <c r="B106" s="275" t="s">
        <v>117</v>
      </c>
      <c r="C106" s="274" t="s">
        <v>146</v>
      </c>
      <c r="D106" s="268">
        <v>45260</v>
      </c>
      <c r="E106" s="267">
        <v>420.85</v>
      </c>
      <c r="F106" s="267">
        <v>419.95</v>
      </c>
      <c r="G106" s="269">
        <v>417.15</v>
      </c>
      <c r="H106" s="269">
        <v>413.45</v>
      </c>
      <c r="I106" s="269">
        <v>410.65</v>
      </c>
      <c r="J106" s="269">
        <v>423.65</v>
      </c>
      <c r="K106" s="269">
        <v>426.45000000000005</v>
      </c>
      <c r="L106" s="269">
        <v>430.15</v>
      </c>
      <c r="M106" s="270">
        <v>422.75</v>
      </c>
      <c r="N106" s="270">
        <v>416.25</v>
      </c>
      <c r="O106" s="270">
        <v>19572000</v>
      </c>
      <c r="P106" s="271">
        <v>-4.3748092379692748E-3</v>
      </c>
    </row>
    <row r="107" spans="1:16" ht="12.75" customHeight="1">
      <c r="A107" s="262">
        <v>97</v>
      </c>
      <c r="B107" s="275" t="s">
        <v>49</v>
      </c>
      <c r="C107" s="272" t="s">
        <v>147</v>
      </c>
      <c r="D107" s="268">
        <v>45260</v>
      </c>
      <c r="E107" s="267">
        <v>217.9</v>
      </c>
      <c r="F107" s="267">
        <v>217.93333333333331</v>
      </c>
      <c r="G107" s="269">
        <v>216.51666666666662</v>
      </c>
      <c r="H107" s="269">
        <v>215.13333333333333</v>
      </c>
      <c r="I107" s="269">
        <v>213.71666666666664</v>
      </c>
      <c r="J107" s="269">
        <v>219.31666666666661</v>
      </c>
      <c r="K107" s="269">
        <v>220.73333333333329</v>
      </c>
      <c r="L107" s="269">
        <v>222.11666666666659</v>
      </c>
      <c r="M107" s="270">
        <v>219.35</v>
      </c>
      <c r="N107" s="270">
        <v>216.55</v>
      </c>
      <c r="O107" s="270">
        <v>24380300</v>
      </c>
      <c r="P107" s="271">
        <v>-1.5804261297120113E-2</v>
      </c>
    </row>
    <row r="108" spans="1:16" ht="12.75" customHeight="1">
      <c r="A108" s="262">
        <v>98</v>
      </c>
      <c r="B108" s="275" t="s">
        <v>45</v>
      </c>
      <c r="C108" s="274" t="s">
        <v>148</v>
      </c>
      <c r="D108" s="268">
        <v>45260</v>
      </c>
      <c r="E108" s="267">
        <v>2597.5500000000002</v>
      </c>
      <c r="F108" s="267">
        <v>2592.5</v>
      </c>
      <c r="G108" s="269">
        <v>2575.0500000000002</v>
      </c>
      <c r="H108" s="269">
        <v>2552.5500000000002</v>
      </c>
      <c r="I108" s="269">
        <v>2535.1000000000004</v>
      </c>
      <c r="J108" s="269">
        <v>2615</v>
      </c>
      <c r="K108" s="269">
        <v>2632.45</v>
      </c>
      <c r="L108" s="269">
        <v>2654.95</v>
      </c>
      <c r="M108" s="270">
        <v>2609.9499999999998</v>
      </c>
      <c r="N108" s="270">
        <v>2570</v>
      </c>
      <c r="O108" s="270">
        <v>1171800</v>
      </c>
      <c r="P108" s="271">
        <v>1.771756122980719E-2</v>
      </c>
    </row>
    <row r="109" spans="1:16" ht="12.75" customHeight="1">
      <c r="A109" s="262">
        <v>99</v>
      </c>
      <c r="B109" s="275" t="s">
        <v>45</v>
      </c>
      <c r="C109" s="267" t="s">
        <v>149</v>
      </c>
      <c r="D109" s="268">
        <v>45260</v>
      </c>
      <c r="E109" s="267">
        <v>2612.9</v>
      </c>
      <c r="F109" s="267">
        <v>2607.2166666666667</v>
      </c>
      <c r="G109" s="269">
        <v>2593.1333333333332</v>
      </c>
      <c r="H109" s="269">
        <v>2573.3666666666663</v>
      </c>
      <c r="I109" s="269">
        <v>2559.2833333333328</v>
      </c>
      <c r="J109" s="269">
        <v>2626.9833333333336</v>
      </c>
      <c r="K109" s="269">
        <v>2641.0666666666666</v>
      </c>
      <c r="L109" s="269">
        <v>2660.8333333333339</v>
      </c>
      <c r="M109" s="270">
        <v>2621.3000000000002</v>
      </c>
      <c r="N109" s="270">
        <v>2587.4499999999998</v>
      </c>
      <c r="O109" s="270">
        <v>6939000</v>
      </c>
      <c r="P109" s="271">
        <v>-4.0046505619429013E-3</v>
      </c>
    </row>
    <row r="110" spans="1:16" ht="12.75" customHeight="1">
      <c r="A110" s="262">
        <v>100</v>
      </c>
      <c r="B110" s="275" t="s">
        <v>63</v>
      </c>
      <c r="C110" s="267" t="s">
        <v>150</v>
      </c>
      <c r="D110" s="268">
        <v>45260</v>
      </c>
      <c r="E110" s="267">
        <v>1485.85</v>
      </c>
      <c r="F110" s="267">
        <v>1483.8999999999999</v>
      </c>
      <c r="G110" s="269">
        <v>1472.9999999999998</v>
      </c>
      <c r="H110" s="269">
        <v>1460.1499999999999</v>
      </c>
      <c r="I110" s="269">
        <v>1449.2499999999998</v>
      </c>
      <c r="J110" s="269">
        <v>1496.7499999999998</v>
      </c>
      <c r="K110" s="269">
        <v>1507.6499999999999</v>
      </c>
      <c r="L110" s="269">
        <v>1520.4999999999998</v>
      </c>
      <c r="M110" s="270">
        <v>1494.8</v>
      </c>
      <c r="N110" s="270">
        <v>1471.05</v>
      </c>
      <c r="O110" s="270">
        <v>23904000</v>
      </c>
      <c r="P110" s="271">
        <v>-6.5209315057779174E-2</v>
      </c>
    </row>
    <row r="111" spans="1:16" ht="12.75" customHeight="1">
      <c r="A111" s="262">
        <v>101</v>
      </c>
      <c r="B111" s="275" t="s">
        <v>79</v>
      </c>
      <c r="C111" s="267" t="s">
        <v>151</v>
      </c>
      <c r="D111" s="268">
        <v>45260</v>
      </c>
      <c r="E111" s="267">
        <v>186.5</v>
      </c>
      <c r="F111" s="267">
        <v>186.38333333333333</v>
      </c>
      <c r="G111" s="269">
        <v>184.46666666666664</v>
      </c>
      <c r="H111" s="269">
        <v>182.43333333333331</v>
      </c>
      <c r="I111" s="269">
        <v>180.51666666666662</v>
      </c>
      <c r="J111" s="269">
        <v>188.41666666666666</v>
      </c>
      <c r="K111" s="269">
        <v>190.33333333333334</v>
      </c>
      <c r="L111" s="269">
        <v>192.36666666666667</v>
      </c>
      <c r="M111" s="270">
        <v>188.3</v>
      </c>
      <c r="N111" s="270">
        <v>184.35</v>
      </c>
      <c r="O111" s="270">
        <v>71981400</v>
      </c>
      <c r="P111" s="271">
        <v>-7.3612153038259565E-3</v>
      </c>
    </row>
    <row r="112" spans="1:16" ht="12.75" customHeight="1">
      <c r="A112" s="262">
        <v>102</v>
      </c>
      <c r="B112" s="275" t="s">
        <v>87</v>
      </c>
      <c r="C112" s="267" t="s">
        <v>152</v>
      </c>
      <c r="D112" s="268">
        <v>45260</v>
      </c>
      <c r="E112" s="267">
        <v>1453.9</v>
      </c>
      <c r="F112" s="267">
        <v>1458.2333333333333</v>
      </c>
      <c r="G112" s="269">
        <v>1448.1666666666667</v>
      </c>
      <c r="H112" s="269">
        <v>1442.4333333333334</v>
      </c>
      <c r="I112" s="269">
        <v>1432.3666666666668</v>
      </c>
      <c r="J112" s="269">
        <v>1463.9666666666667</v>
      </c>
      <c r="K112" s="269">
        <v>1474.0333333333333</v>
      </c>
      <c r="L112" s="269">
        <v>1479.7666666666667</v>
      </c>
      <c r="M112" s="270">
        <v>1468.3</v>
      </c>
      <c r="N112" s="270">
        <v>1452.5</v>
      </c>
      <c r="O112" s="270">
        <v>27805600</v>
      </c>
      <c r="P112" s="271">
        <v>2.2926599564424038E-2</v>
      </c>
    </row>
    <row r="113" spans="1:16" ht="12.75" customHeight="1">
      <c r="A113" s="262">
        <v>103</v>
      </c>
      <c r="B113" s="275" t="s">
        <v>84</v>
      </c>
      <c r="C113" s="267" t="s">
        <v>154</v>
      </c>
      <c r="D113" s="268">
        <v>45260</v>
      </c>
      <c r="E113" s="267">
        <v>104.05</v>
      </c>
      <c r="F113" s="267">
        <v>103.15000000000002</v>
      </c>
      <c r="G113" s="269">
        <v>101.80000000000004</v>
      </c>
      <c r="H113" s="269">
        <v>99.550000000000026</v>
      </c>
      <c r="I113" s="269">
        <v>98.200000000000045</v>
      </c>
      <c r="J113" s="269">
        <v>105.40000000000003</v>
      </c>
      <c r="K113" s="269">
        <v>106.75000000000003</v>
      </c>
      <c r="L113" s="269">
        <v>109.00000000000003</v>
      </c>
      <c r="M113" s="270">
        <v>104.5</v>
      </c>
      <c r="N113" s="270">
        <v>100.9</v>
      </c>
      <c r="O113" s="270">
        <v>154420500</v>
      </c>
      <c r="P113" s="271">
        <v>1.7081941947084511E-2</v>
      </c>
    </row>
    <row r="114" spans="1:16" ht="12.75" customHeight="1">
      <c r="A114" s="262">
        <v>104</v>
      </c>
      <c r="B114" s="275" t="s">
        <v>43</v>
      </c>
      <c r="C114" s="274" t="s">
        <v>155</v>
      </c>
      <c r="D114" s="268">
        <v>45260</v>
      </c>
      <c r="E114" s="267">
        <v>1070.5999999999999</v>
      </c>
      <c r="F114" s="267">
        <v>1072.0333333333333</v>
      </c>
      <c r="G114" s="269">
        <v>1058.8166666666666</v>
      </c>
      <c r="H114" s="269">
        <v>1047.0333333333333</v>
      </c>
      <c r="I114" s="269">
        <v>1033.8166666666666</v>
      </c>
      <c r="J114" s="269">
        <v>1083.8166666666666</v>
      </c>
      <c r="K114" s="269">
        <v>1097.0333333333333</v>
      </c>
      <c r="L114" s="269">
        <v>1108.8166666666666</v>
      </c>
      <c r="M114" s="270">
        <v>1085.25</v>
      </c>
      <c r="N114" s="270">
        <v>1060.25</v>
      </c>
      <c r="O114" s="270">
        <v>2364700</v>
      </c>
      <c r="P114" s="271">
        <v>-3.4501061571125265E-2</v>
      </c>
    </row>
    <row r="115" spans="1:16" ht="12.75" customHeight="1">
      <c r="A115" s="262">
        <v>105</v>
      </c>
      <c r="B115" s="275" t="s">
        <v>45</v>
      </c>
      <c r="C115" s="267" t="s">
        <v>156</v>
      </c>
      <c r="D115" s="268">
        <v>45260</v>
      </c>
      <c r="E115" s="267">
        <v>701.15</v>
      </c>
      <c r="F115" s="267">
        <v>702.7166666666667</v>
      </c>
      <c r="G115" s="269">
        <v>698.58333333333337</v>
      </c>
      <c r="H115" s="269">
        <v>696.01666666666665</v>
      </c>
      <c r="I115" s="269">
        <v>691.88333333333333</v>
      </c>
      <c r="J115" s="269">
        <v>705.28333333333342</v>
      </c>
      <c r="K115" s="269">
        <v>709.41666666666663</v>
      </c>
      <c r="L115" s="269">
        <v>711.98333333333346</v>
      </c>
      <c r="M115" s="270">
        <v>706.85</v>
      </c>
      <c r="N115" s="270">
        <v>700.15</v>
      </c>
      <c r="O115" s="270">
        <v>14918750</v>
      </c>
      <c r="P115" s="271">
        <v>9.4730609828300762E-3</v>
      </c>
    </row>
    <row r="116" spans="1:16" ht="12.75" customHeight="1">
      <c r="A116" s="262">
        <v>106</v>
      </c>
      <c r="B116" s="275" t="s">
        <v>59</v>
      </c>
      <c r="C116" s="267" t="s">
        <v>157</v>
      </c>
      <c r="D116" s="268">
        <v>45260</v>
      </c>
      <c r="E116" s="267">
        <v>441.6</v>
      </c>
      <c r="F116" s="267">
        <v>441.31666666666666</v>
      </c>
      <c r="G116" s="269">
        <v>439.88333333333333</v>
      </c>
      <c r="H116" s="269">
        <v>438.16666666666669</v>
      </c>
      <c r="I116" s="269">
        <v>436.73333333333335</v>
      </c>
      <c r="J116" s="269">
        <v>443.0333333333333</v>
      </c>
      <c r="K116" s="269">
        <v>444.46666666666658</v>
      </c>
      <c r="L116" s="269">
        <v>446.18333333333328</v>
      </c>
      <c r="M116" s="270">
        <v>442.75</v>
      </c>
      <c r="N116" s="270">
        <v>439.6</v>
      </c>
      <c r="O116" s="270">
        <v>59300800</v>
      </c>
      <c r="P116" s="271">
        <v>2.2004687715428097E-2</v>
      </c>
    </row>
    <row r="117" spans="1:16" ht="12.75" customHeight="1">
      <c r="A117" s="262">
        <v>107</v>
      </c>
      <c r="B117" s="275" t="s">
        <v>132</v>
      </c>
      <c r="C117" s="267" t="s">
        <v>158</v>
      </c>
      <c r="D117" s="268">
        <v>45260</v>
      </c>
      <c r="E117" s="267">
        <v>654.29999999999995</v>
      </c>
      <c r="F117" s="267">
        <v>654.01666666666654</v>
      </c>
      <c r="G117" s="269">
        <v>648.8833333333331</v>
      </c>
      <c r="H117" s="269">
        <v>643.46666666666658</v>
      </c>
      <c r="I117" s="269">
        <v>638.33333333333314</v>
      </c>
      <c r="J117" s="269">
        <v>659.43333333333305</v>
      </c>
      <c r="K117" s="269">
        <v>664.56666666666649</v>
      </c>
      <c r="L117" s="269">
        <v>669.98333333333301</v>
      </c>
      <c r="M117" s="270">
        <v>659.15</v>
      </c>
      <c r="N117" s="270">
        <v>648.6</v>
      </c>
      <c r="O117" s="270">
        <v>27336250</v>
      </c>
      <c r="P117" s="271">
        <v>-2.8270484702019971E-3</v>
      </c>
    </row>
    <row r="118" spans="1:16" ht="12.75" customHeight="1">
      <c r="A118" s="262">
        <v>108</v>
      </c>
      <c r="B118" s="275" t="s">
        <v>49</v>
      </c>
      <c r="C118" s="272" t="s">
        <v>159</v>
      </c>
      <c r="D118" s="268">
        <v>45260</v>
      </c>
      <c r="E118" s="267">
        <v>3529.65</v>
      </c>
      <c r="F118" s="267">
        <v>3517.75</v>
      </c>
      <c r="G118" s="269">
        <v>3489.5</v>
      </c>
      <c r="H118" s="269">
        <v>3449.35</v>
      </c>
      <c r="I118" s="269">
        <v>3421.1</v>
      </c>
      <c r="J118" s="269">
        <v>3557.9</v>
      </c>
      <c r="K118" s="269">
        <v>3586.15</v>
      </c>
      <c r="L118" s="269">
        <v>3626.3</v>
      </c>
      <c r="M118" s="270">
        <v>3546</v>
      </c>
      <c r="N118" s="270">
        <v>3477.6</v>
      </c>
      <c r="O118" s="270">
        <v>730500</v>
      </c>
      <c r="P118" s="271">
        <v>-5.7842803674719289E-3</v>
      </c>
    </row>
    <row r="119" spans="1:16" ht="12.75" customHeight="1">
      <c r="A119" s="262">
        <v>109</v>
      </c>
      <c r="B119" s="275" t="s">
        <v>132</v>
      </c>
      <c r="C119" s="267" t="s">
        <v>160</v>
      </c>
      <c r="D119" s="268">
        <v>45260</v>
      </c>
      <c r="E119" s="267">
        <v>776.05</v>
      </c>
      <c r="F119" s="267">
        <v>774</v>
      </c>
      <c r="G119" s="269">
        <v>770.05</v>
      </c>
      <c r="H119" s="269">
        <v>764.05</v>
      </c>
      <c r="I119" s="269">
        <v>760.09999999999991</v>
      </c>
      <c r="J119" s="269">
        <v>780</v>
      </c>
      <c r="K119" s="269">
        <v>783.95</v>
      </c>
      <c r="L119" s="269">
        <v>789.95</v>
      </c>
      <c r="M119" s="270">
        <v>777.95</v>
      </c>
      <c r="N119" s="270">
        <v>768</v>
      </c>
      <c r="O119" s="270">
        <v>18015750</v>
      </c>
      <c r="P119" s="271">
        <v>-1.3636867585646181E-2</v>
      </c>
    </row>
    <row r="120" spans="1:16" ht="12.75" customHeight="1">
      <c r="A120" s="262">
        <v>110</v>
      </c>
      <c r="B120" s="275" t="s">
        <v>45</v>
      </c>
      <c r="C120" s="267" t="s">
        <v>161</v>
      </c>
      <c r="D120" s="268">
        <v>45260</v>
      </c>
      <c r="E120" s="267">
        <v>539.04999999999995</v>
      </c>
      <c r="F120" s="267">
        <v>538.11666666666667</v>
      </c>
      <c r="G120" s="269">
        <v>529.98333333333335</v>
      </c>
      <c r="H120" s="269">
        <v>520.91666666666663</v>
      </c>
      <c r="I120" s="269">
        <v>512.7833333333333</v>
      </c>
      <c r="J120" s="269">
        <v>547.18333333333339</v>
      </c>
      <c r="K120" s="269">
        <v>555.31666666666683</v>
      </c>
      <c r="L120" s="269">
        <v>564.38333333333344</v>
      </c>
      <c r="M120" s="270">
        <v>546.25</v>
      </c>
      <c r="N120" s="270">
        <v>529.04999999999995</v>
      </c>
      <c r="O120" s="270">
        <v>24358750</v>
      </c>
      <c r="P120" s="271">
        <v>4.8251748251748251E-2</v>
      </c>
    </row>
    <row r="121" spans="1:16" ht="12.75" customHeight="1">
      <c r="A121" s="262">
        <v>111</v>
      </c>
      <c r="B121" s="275" t="s">
        <v>63</v>
      </c>
      <c r="C121" s="267" t="s">
        <v>162</v>
      </c>
      <c r="D121" s="268">
        <v>45260</v>
      </c>
      <c r="E121" s="267">
        <v>1744.4</v>
      </c>
      <c r="F121" s="267">
        <v>1746.3500000000001</v>
      </c>
      <c r="G121" s="269">
        <v>1738.8500000000004</v>
      </c>
      <c r="H121" s="269">
        <v>1733.3000000000002</v>
      </c>
      <c r="I121" s="269">
        <v>1725.8000000000004</v>
      </c>
      <c r="J121" s="269">
        <v>1751.9000000000003</v>
      </c>
      <c r="K121" s="269">
        <v>1759.3999999999999</v>
      </c>
      <c r="L121" s="269">
        <v>1764.9500000000003</v>
      </c>
      <c r="M121" s="270">
        <v>1753.85</v>
      </c>
      <c r="N121" s="270">
        <v>1740.8</v>
      </c>
      <c r="O121" s="270">
        <v>27959200</v>
      </c>
      <c r="P121" s="271">
        <v>4.0040471974645497E-2</v>
      </c>
    </row>
    <row r="122" spans="1:16" ht="12.75" customHeight="1">
      <c r="A122" s="262">
        <v>112</v>
      </c>
      <c r="B122" s="275" t="s">
        <v>68</v>
      </c>
      <c r="C122" s="267" t="s">
        <v>163</v>
      </c>
      <c r="D122" s="268">
        <v>45260</v>
      </c>
      <c r="E122" s="267">
        <v>142.15</v>
      </c>
      <c r="F122" s="267">
        <v>142.25</v>
      </c>
      <c r="G122" s="269">
        <v>141.5</v>
      </c>
      <c r="H122" s="269">
        <v>140.85</v>
      </c>
      <c r="I122" s="269">
        <v>140.1</v>
      </c>
      <c r="J122" s="269">
        <v>142.9</v>
      </c>
      <c r="K122" s="269">
        <v>143.65</v>
      </c>
      <c r="L122" s="269">
        <v>144.30000000000001</v>
      </c>
      <c r="M122" s="270">
        <v>143</v>
      </c>
      <c r="N122" s="270">
        <v>141.6</v>
      </c>
      <c r="O122" s="270">
        <v>59674788</v>
      </c>
      <c r="P122" s="271">
        <v>-3.5830149232211089E-2</v>
      </c>
    </row>
    <row r="123" spans="1:16" ht="12.75" customHeight="1">
      <c r="A123" s="262">
        <v>113</v>
      </c>
      <c r="B123" s="275" t="s">
        <v>45</v>
      </c>
      <c r="C123" s="267" t="s">
        <v>164</v>
      </c>
      <c r="D123" s="268">
        <v>45260</v>
      </c>
      <c r="E123" s="267">
        <v>2621.1</v>
      </c>
      <c r="F123" s="267">
        <v>2650.6</v>
      </c>
      <c r="G123" s="269">
        <v>2583.5499999999997</v>
      </c>
      <c r="H123" s="269">
        <v>2546</v>
      </c>
      <c r="I123" s="269">
        <v>2478.9499999999998</v>
      </c>
      <c r="J123" s="269">
        <v>2688.1499999999996</v>
      </c>
      <c r="K123" s="269">
        <v>2755.2</v>
      </c>
      <c r="L123" s="269">
        <v>2792.7499999999995</v>
      </c>
      <c r="M123" s="270">
        <v>2717.65</v>
      </c>
      <c r="N123" s="270">
        <v>2613.0500000000002</v>
      </c>
      <c r="O123" s="270">
        <v>1060500</v>
      </c>
      <c r="P123" s="271">
        <v>5.9760956175298804E-3</v>
      </c>
    </row>
    <row r="124" spans="1:16" ht="12.75" customHeight="1">
      <c r="A124" s="262">
        <v>114</v>
      </c>
      <c r="B124" s="275" t="s">
        <v>43</v>
      </c>
      <c r="C124" s="272" t="s">
        <v>165</v>
      </c>
      <c r="D124" s="268">
        <v>45260</v>
      </c>
      <c r="E124" s="267">
        <v>370.75</v>
      </c>
      <c r="F124" s="267">
        <v>372.25</v>
      </c>
      <c r="G124" s="269">
        <v>367.75</v>
      </c>
      <c r="H124" s="269">
        <v>364.75</v>
      </c>
      <c r="I124" s="269">
        <v>360.25</v>
      </c>
      <c r="J124" s="269">
        <v>375.25</v>
      </c>
      <c r="K124" s="269">
        <v>379.75</v>
      </c>
      <c r="L124" s="269">
        <v>382.75</v>
      </c>
      <c r="M124" s="270">
        <v>376.75</v>
      </c>
      <c r="N124" s="270">
        <v>369.25</v>
      </c>
      <c r="O124" s="270">
        <v>14412600</v>
      </c>
      <c r="P124" s="271">
        <v>1.205682225140265E-2</v>
      </c>
    </row>
    <row r="125" spans="1:16" ht="12.75" customHeight="1">
      <c r="A125" s="262">
        <v>115</v>
      </c>
      <c r="B125" s="275" t="s">
        <v>68</v>
      </c>
      <c r="C125" s="267" t="s">
        <v>166</v>
      </c>
      <c r="D125" s="268">
        <v>45260</v>
      </c>
      <c r="E125" s="267">
        <v>456</v>
      </c>
      <c r="F125" s="267">
        <v>456.40000000000003</v>
      </c>
      <c r="G125" s="269">
        <v>452.60000000000008</v>
      </c>
      <c r="H125" s="269">
        <v>449.20000000000005</v>
      </c>
      <c r="I125" s="269">
        <v>445.40000000000009</v>
      </c>
      <c r="J125" s="269">
        <v>459.80000000000007</v>
      </c>
      <c r="K125" s="269">
        <v>463.6</v>
      </c>
      <c r="L125" s="269">
        <v>467.00000000000006</v>
      </c>
      <c r="M125" s="270">
        <v>460.2</v>
      </c>
      <c r="N125" s="270">
        <v>453</v>
      </c>
      <c r="O125" s="270">
        <v>23732000</v>
      </c>
      <c r="P125" s="271">
        <v>1.5837685129697798E-2</v>
      </c>
    </row>
    <row r="126" spans="1:16" ht="12.75" customHeight="1">
      <c r="A126" s="262">
        <v>116</v>
      </c>
      <c r="B126" s="275" t="s">
        <v>41</v>
      </c>
      <c r="C126" s="267" t="s">
        <v>167</v>
      </c>
      <c r="D126" s="268">
        <v>45260</v>
      </c>
      <c r="E126" s="267">
        <v>3053.35</v>
      </c>
      <c r="F126" s="267">
        <v>3062.7833333333328</v>
      </c>
      <c r="G126" s="269">
        <v>3029.0166666666655</v>
      </c>
      <c r="H126" s="269">
        <v>3004.6833333333325</v>
      </c>
      <c r="I126" s="269">
        <v>2970.9166666666652</v>
      </c>
      <c r="J126" s="269">
        <v>3087.1166666666659</v>
      </c>
      <c r="K126" s="269">
        <v>3120.8833333333332</v>
      </c>
      <c r="L126" s="269">
        <v>3145.2166666666662</v>
      </c>
      <c r="M126" s="270">
        <v>3096.55</v>
      </c>
      <c r="N126" s="270">
        <v>3038.45</v>
      </c>
      <c r="O126" s="270">
        <v>9648600</v>
      </c>
      <c r="P126" s="271">
        <v>3.6414024233049756E-2</v>
      </c>
    </row>
    <row r="127" spans="1:16" ht="12.75" customHeight="1">
      <c r="A127" s="262">
        <v>117</v>
      </c>
      <c r="B127" s="275" t="s">
        <v>87</v>
      </c>
      <c r="C127" s="267" t="s">
        <v>168</v>
      </c>
      <c r="D127" s="268">
        <v>45260</v>
      </c>
      <c r="E127" s="267">
        <v>5485.2</v>
      </c>
      <c r="F127" s="267">
        <v>5521.666666666667</v>
      </c>
      <c r="G127" s="269">
        <v>5430.2333333333336</v>
      </c>
      <c r="H127" s="269">
        <v>5375.2666666666664</v>
      </c>
      <c r="I127" s="269">
        <v>5283.833333333333</v>
      </c>
      <c r="J127" s="269">
        <v>5576.6333333333341</v>
      </c>
      <c r="K127" s="269">
        <v>5668.0666666666666</v>
      </c>
      <c r="L127" s="269">
        <v>5723.0333333333347</v>
      </c>
      <c r="M127" s="270">
        <v>5613.1</v>
      </c>
      <c r="N127" s="270">
        <v>5466.7</v>
      </c>
      <c r="O127" s="270">
        <v>1473600</v>
      </c>
      <c r="P127" s="271">
        <v>-4.1561074505828688E-3</v>
      </c>
    </row>
    <row r="128" spans="1:16" ht="12.75" customHeight="1">
      <c r="A128" s="262">
        <v>118</v>
      </c>
      <c r="B128" s="275" t="s">
        <v>87</v>
      </c>
      <c r="C128" s="267" t="s">
        <v>169</v>
      </c>
      <c r="D128" s="268">
        <v>45260</v>
      </c>
      <c r="E128" s="267">
        <v>4535.3</v>
      </c>
      <c r="F128" s="267">
        <v>4556.1333333333341</v>
      </c>
      <c r="G128" s="269">
        <v>4502.2166666666681</v>
      </c>
      <c r="H128" s="269">
        <v>4469.1333333333341</v>
      </c>
      <c r="I128" s="269">
        <v>4415.2166666666681</v>
      </c>
      <c r="J128" s="269">
        <v>4589.2166666666681</v>
      </c>
      <c r="K128" s="269">
        <v>4643.1333333333341</v>
      </c>
      <c r="L128" s="269">
        <v>4676.2166666666681</v>
      </c>
      <c r="M128" s="270">
        <v>4610.05</v>
      </c>
      <c r="N128" s="270">
        <v>4523.05</v>
      </c>
      <c r="O128" s="270">
        <v>806200</v>
      </c>
      <c r="P128" s="271">
        <v>-4.691358024691358E-3</v>
      </c>
    </row>
    <row r="129" spans="1:16" ht="12.75" customHeight="1">
      <c r="A129" s="262">
        <v>119</v>
      </c>
      <c r="B129" s="275" t="s">
        <v>43</v>
      </c>
      <c r="C129" s="267" t="s">
        <v>170</v>
      </c>
      <c r="D129" s="268">
        <v>45260</v>
      </c>
      <c r="E129" s="267">
        <v>1202.3</v>
      </c>
      <c r="F129" s="267">
        <v>1203.8499999999999</v>
      </c>
      <c r="G129" s="269">
        <v>1183.3499999999999</v>
      </c>
      <c r="H129" s="269">
        <v>1164.4000000000001</v>
      </c>
      <c r="I129" s="269">
        <v>1143.9000000000001</v>
      </c>
      <c r="J129" s="269">
        <v>1222.7999999999997</v>
      </c>
      <c r="K129" s="269">
        <v>1243.2999999999997</v>
      </c>
      <c r="L129" s="269">
        <v>1262.2499999999995</v>
      </c>
      <c r="M129" s="270">
        <v>1224.3499999999999</v>
      </c>
      <c r="N129" s="270">
        <v>1184.9000000000001</v>
      </c>
      <c r="O129" s="270">
        <v>9573550</v>
      </c>
      <c r="P129" s="271">
        <v>-2.035313560059146E-2</v>
      </c>
    </row>
    <row r="130" spans="1:16" ht="12.75" customHeight="1">
      <c r="A130" s="262">
        <v>120</v>
      </c>
      <c r="B130" s="275" t="s">
        <v>56</v>
      </c>
      <c r="C130" s="267" t="s">
        <v>171</v>
      </c>
      <c r="D130" s="268">
        <v>45260</v>
      </c>
      <c r="E130" s="267">
        <v>1548.4</v>
      </c>
      <c r="F130" s="267">
        <v>1548.9833333333333</v>
      </c>
      <c r="G130" s="269">
        <v>1535.9666666666667</v>
      </c>
      <c r="H130" s="269">
        <v>1523.5333333333333</v>
      </c>
      <c r="I130" s="269">
        <v>1510.5166666666667</v>
      </c>
      <c r="J130" s="269">
        <v>1561.4166666666667</v>
      </c>
      <c r="K130" s="269">
        <v>1574.4333333333336</v>
      </c>
      <c r="L130" s="269">
        <v>1586.8666666666668</v>
      </c>
      <c r="M130" s="270">
        <v>1562</v>
      </c>
      <c r="N130" s="270">
        <v>1536.55</v>
      </c>
      <c r="O130" s="270">
        <v>14979650</v>
      </c>
      <c r="P130" s="271">
        <v>6.5464917818147813E-4</v>
      </c>
    </row>
    <row r="131" spans="1:16" ht="12.75" customHeight="1">
      <c r="A131" s="262">
        <v>121</v>
      </c>
      <c r="B131" s="275" t="s">
        <v>68</v>
      </c>
      <c r="C131" s="267" t="s">
        <v>172</v>
      </c>
      <c r="D131" s="268">
        <v>45260</v>
      </c>
      <c r="E131" s="267">
        <v>272.55</v>
      </c>
      <c r="F131" s="267">
        <v>273.0333333333333</v>
      </c>
      <c r="G131" s="269">
        <v>270.56666666666661</v>
      </c>
      <c r="H131" s="269">
        <v>268.58333333333331</v>
      </c>
      <c r="I131" s="269">
        <v>266.11666666666662</v>
      </c>
      <c r="J131" s="269">
        <v>275.01666666666659</v>
      </c>
      <c r="K131" s="269">
        <v>277.48333333333329</v>
      </c>
      <c r="L131" s="269">
        <v>279.46666666666658</v>
      </c>
      <c r="M131" s="270">
        <v>275.5</v>
      </c>
      <c r="N131" s="270">
        <v>271.05</v>
      </c>
      <c r="O131" s="270">
        <v>38570000</v>
      </c>
      <c r="P131" s="271">
        <v>9.7916012147868884E-3</v>
      </c>
    </row>
    <row r="132" spans="1:16" ht="12.75" customHeight="1">
      <c r="A132" s="262">
        <v>122</v>
      </c>
      <c r="B132" s="275" t="s">
        <v>68</v>
      </c>
      <c r="C132" s="267" t="s">
        <v>173</v>
      </c>
      <c r="D132" s="268">
        <v>45260</v>
      </c>
      <c r="E132" s="267">
        <v>151.75</v>
      </c>
      <c r="F132" s="267">
        <v>152.51666666666668</v>
      </c>
      <c r="G132" s="269">
        <v>149.23333333333335</v>
      </c>
      <c r="H132" s="269">
        <v>146.71666666666667</v>
      </c>
      <c r="I132" s="269">
        <v>143.43333333333334</v>
      </c>
      <c r="J132" s="269">
        <v>155.03333333333336</v>
      </c>
      <c r="K132" s="269">
        <v>158.31666666666672</v>
      </c>
      <c r="L132" s="269">
        <v>160.83333333333337</v>
      </c>
      <c r="M132" s="270">
        <v>155.80000000000001</v>
      </c>
      <c r="N132" s="270">
        <v>150</v>
      </c>
      <c r="O132" s="270">
        <v>65340000</v>
      </c>
      <c r="P132" s="271">
        <v>-3.8325679971741432E-2</v>
      </c>
    </row>
    <row r="133" spans="1:16" ht="12.75" customHeight="1">
      <c r="A133" s="262">
        <v>123</v>
      </c>
      <c r="B133" s="275" t="s">
        <v>59</v>
      </c>
      <c r="C133" s="267" t="s">
        <v>174</v>
      </c>
      <c r="D133" s="268">
        <v>45260</v>
      </c>
      <c r="E133" s="267">
        <v>531.15</v>
      </c>
      <c r="F133" s="267">
        <v>530.80000000000007</v>
      </c>
      <c r="G133" s="269">
        <v>526.85000000000014</v>
      </c>
      <c r="H133" s="269">
        <v>522.55000000000007</v>
      </c>
      <c r="I133" s="269">
        <v>518.60000000000014</v>
      </c>
      <c r="J133" s="269">
        <v>535.10000000000014</v>
      </c>
      <c r="K133" s="269">
        <v>539.05000000000018</v>
      </c>
      <c r="L133" s="269">
        <v>543.35000000000014</v>
      </c>
      <c r="M133" s="270">
        <v>534.75</v>
      </c>
      <c r="N133" s="270">
        <v>526.5</v>
      </c>
      <c r="O133" s="270">
        <v>14126400</v>
      </c>
      <c r="P133" s="271">
        <v>1.7870819504723003E-3</v>
      </c>
    </row>
    <row r="134" spans="1:16" ht="12.75" customHeight="1">
      <c r="A134" s="262">
        <v>124</v>
      </c>
      <c r="B134" s="275" t="s">
        <v>56</v>
      </c>
      <c r="C134" s="267" t="s">
        <v>175</v>
      </c>
      <c r="D134" s="268">
        <v>45260</v>
      </c>
      <c r="E134" s="267">
        <v>10487.75</v>
      </c>
      <c r="F134" s="267">
        <v>10483.916666666666</v>
      </c>
      <c r="G134" s="269">
        <v>10420.933333333332</v>
      </c>
      <c r="H134" s="269">
        <v>10354.116666666667</v>
      </c>
      <c r="I134" s="269">
        <v>10291.133333333333</v>
      </c>
      <c r="J134" s="269">
        <v>10550.733333333332</v>
      </c>
      <c r="K134" s="269">
        <v>10613.716666666665</v>
      </c>
      <c r="L134" s="269">
        <v>10680.533333333331</v>
      </c>
      <c r="M134" s="270">
        <v>10546.9</v>
      </c>
      <c r="N134" s="270">
        <v>10417.1</v>
      </c>
      <c r="O134" s="270">
        <v>2535650</v>
      </c>
      <c r="P134" s="271">
        <v>2.6869963147450694E-2</v>
      </c>
    </row>
    <row r="135" spans="1:16" ht="12.75" customHeight="1">
      <c r="A135" s="262">
        <v>125</v>
      </c>
      <c r="B135" s="275" t="s">
        <v>59</v>
      </c>
      <c r="C135" s="267" t="s">
        <v>176</v>
      </c>
      <c r="D135" s="268">
        <v>45260</v>
      </c>
      <c r="E135" s="267">
        <v>1060.45</v>
      </c>
      <c r="F135" s="267">
        <v>1060.1666666666667</v>
      </c>
      <c r="G135" s="269">
        <v>1054.3333333333335</v>
      </c>
      <c r="H135" s="269">
        <v>1048.2166666666667</v>
      </c>
      <c r="I135" s="269">
        <v>1042.3833333333334</v>
      </c>
      <c r="J135" s="269">
        <v>1066.2833333333335</v>
      </c>
      <c r="K135" s="269">
        <v>1072.116666666667</v>
      </c>
      <c r="L135" s="269">
        <v>1078.2333333333336</v>
      </c>
      <c r="M135" s="270">
        <v>1066</v>
      </c>
      <c r="N135" s="270">
        <v>1054.05</v>
      </c>
      <c r="O135" s="270">
        <v>9257500</v>
      </c>
      <c r="P135" s="271">
        <v>-1.0845175766641735E-2</v>
      </c>
    </row>
    <row r="136" spans="1:16" ht="12.75" customHeight="1">
      <c r="A136" s="262">
        <v>126</v>
      </c>
      <c r="B136" s="275" t="s">
        <v>45</v>
      </c>
      <c r="C136" s="274" t="s">
        <v>177</v>
      </c>
      <c r="D136" s="268">
        <v>45260</v>
      </c>
      <c r="E136" s="267">
        <v>2935.8</v>
      </c>
      <c r="F136" s="267">
        <v>2912.0833333333335</v>
      </c>
      <c r="G136" s="269">
        <v>2874.2666666666669</v>
      </c>
      <c r="H136" s="269">
        <v>2812.7333333333336</v>
      </c>
      <c r="I136" s="269">
        <v>2774.916666666667</v>
      </c>
      <c r="J136" s="269">
        <v>2973.6166666666668</v>
      </c>
      <c r="K136" s="269">
        <v>3011.4333333333334</v>
      </c>
      <c r="L136" s="269">
        <v>3072.9666666666667</v>
      </c>
      <c r="M136" s="270">
        <v>2949.9</v>
      </c>
      <c r="N136" s="270">
        <v>2850.55</v>
      </c>
      <c r="O136" s="270">
        <v>3406800</v>
      </c>
      <c r="P136" s="271">
        <v>-5.2086811352253758E-2</v>
      </c>
    </row>
    <row r="137" spans="1:16" ht="12.75" customHeight="1">
      <c r="A137" s="262">
        <v>127</v>
      </c>
      <c r="B137" s="275" t="s">
        <v>43</v>
      </c>
      <c r="C137" s="274" t="s">
        <v>178</v>
      </c>
      <c r="D137" s="268">
        <v>45260</v>
      </c>
      <c r="E137" s="267">
        <v>1622.8</v>
      </c>
      <c r="F137" s="267">
        <v>1624.6499999999999</v>
      </c>
      <c r="G137" s="269">
        <v>1607.0999999999997</v>
      </c>
      <c r="H137" s="269">
        <v>1591.3999999999999</v>
      </c>
      <c r="I137" s="269">
        <v>1573.8499999999997</v>
      </c>
      <c r="J137" s="269">
        <v>1640.3499999999997</v>
      </c>
      <c r="K137" s="269">
        <v>1657.8999999999999</v>
      </c>
      <c r="L137" s="269">
        <v>1673.5999999999997</v>
      </c>
      <c r="M137" s="270">
        <v>1642.2</v>
      </c>
      <c r="N137" s="270">
        <v>1608.95</v>
      </c>
      <c r="O137" s="270">
        <v>1566400</v>
      </c>
      <c r="P137" s="271">
        <v>-8.356545961002786E-3</v>
      </c>
    </row>
    <row r="138" spans="1:16" ht="12.75" customHeight="1">
      <c r="A138" s="262">
        <v>128</v>
      </c>
      <c r="B138" s="275" t="s">
        <v>68</v>
      </c>
      <c r="C138" s="267" t="s">
        <v>179</v>
      </c>
      <c r="D138" s="268">
        <v>45260</v>
      </c>
      <c r="E138" s="267">
        <v>977.4</v>
      </c>
      <c r="F138" s="267">
        <v>977.85</v>
      </c>
      <c r="G138" s="269">
        <v>970.7</v>
      </c>
      <c r="H138" s="269">
        <v>964</v>
      </c>
      <c r="I138" s="269">
        <v>956.85</v>
      </c>
      <c r="J138" s="269">
        <v>984.55000000000007</v>
      </c>
      <c r="K138" s="269">
        <v>991.69999999999993</v>
      </c>
      <c r="L138" s="269">
        <v>998.40000000000009</v>
      </c>
      <c r="M138" s="270">
        <v>985</v>
      </c>
      <c r="N138" s="270">
        <v>971.15</v>
      </c>
      <c r="O138" s="270">
        <v>7185600</v>
      </c>
      <c r="P138" s="271">
        <v>2.2075557578516158E-2</v>
      </c>
    </row>
    <row r="139" spans="1:16" ht="12.75" customHeight="1">
      <c r="A139" s="262">
        <v>129</v>
      </c>
      <c r="B139" s="275" t="s">
        <v>84</v>
      </c>
      <c r="C139" s="267" t="s">
        <v>180</v>
      </c>
      <c r="D139" s="268">
        <v>45260</v>
      </c>
      <c r="E139" s="267">
        <v>1027.75</v>
      </c>
      <c r="F139" s="267">
        <v>1025.1499999999999</v>
      </c>
      <c r="G139" s="269">
        <v>1020.6499999999996</v>
      </c>
      <c r="H139" s="269">
        <v>1013.5499999999997</v>
      </c>
      <c r="I139" s="269">
        <v>1009.0499999999995</v>
      </c>
      <c r="J139" s="269">
        <v>1032.2499999999998</v>
      </c>
      <c r="K139" s="269">
        <v>1036.7500000000002</v>
      </c>
      <c r="L139" s="269">
        <v>1043.8499999999999</v>
      </c>
      <c r="M139" s="270">
        <v>1029.6500000000001</v>
      </c>
      <c r="N139" s="270">
        <v>1018.05</v>
      </c>
      <c r="O139" s="270">
        <v>1911200</v>
      </c>
      <c r="P139" s="271">
        <v>-3.86317907444668E-2</v>
      </c>
    </row>
    <row r="140" spans="1:16" ht="12.75" customHeight="1">
      <c r="A140" s="262">
        <v>130</v>
      </c>
      <c r="B140" s="275" t="s">
        <v>56</v>
      </c>
      <c r="C140" s="272" t="s">
        <v>181</v>
      </c>
      <c r="D140" s="268">
        <v>45260</v>
      </c>
      <c r="E140" s="267">
        <v>88.4</v>
      </c>
      <c r="F140" s="267">
        <v>88.266666666666666</v>
      </c>
      <c r="G140" s="269">
        <v>87.883333333333326</v>
      </c>
      <c r="H140" s="269">
        <v>87.36666666666666</v>
      </c>
      <c r="I140" s="269">
        <v>86.98333333333332</v>
      </c>
      <c r="J140" s="269">
        <v>88.783333333333331</v>
      </c>
      <c r="K140" s="269">
        <v>89.166666666666686</v>
      </c>
      <c r="L140" s="269">
        <v>89.683333333333337</v>
      </c>
      <c r="M140" s="270">
        <v>88.65</v>
      </c>
      <c r="N140" s="270">
        <v>87.75</v>
      </c>
      <c r="O140" s="270">
        <v>86407000</v>
      </c>
      <c r="P140" s="271">
        <v>2.0373941477320367E-2</v>
      </c>
    </row>
    <row r="141" spans="1:16" ht="12.75" customHeight="1">
      <c r="A141" s="262">
        <v>131</v>
      </c>
      <c r="B141" s="275" t="s">
        <v>87</v>
      </c>
      <c r="C141" s="267" t="s">
        <v>182</v>
      </c>
      <c r="D141" s="268">
        <v>45260</v>
      </c>
      <c r="E141" s="267">
        <v>2359.15</v>
      </c>
      <c r="F141" s="267">
        <v>2363.3833333333332</v>
      </c>
      <c r="G141" s="269">
        <v>2338.7666666666664</v>
      </c>
      <c r="H141" s="269">
        <v>2318.3833333333332</v>
      </c>
      <c r="I141" s="269">
        <v>2293.7666666666664</v>
      </c>
      <c r="J141" s="269">
        <v>2383.7666666666664</v>
      </c>
      <c r="K141" s="269">
        <v>2408.3833333333332</v>
      </c>
      <c r="L141" s="269">
        <v>2428.7666666666664</v>
      </c>
      <c r="M141" s="270">
        <v>2388</v>
      </c>
      <c r="N141" s="270">
        <v>2343</v>
      </c>
      <c r="O141" s="270">
        <v>2437050</v>
      </c>
      <c r="P141" s="271">
        <v>1.3958810068649886E-2</v>
      </c>
    </row>
    <row r="142" spans="1:16" ht="12.75" customHeight="1">
      <c r="A142" s="262">
        <v>132</v>
      </c>
      <c r="B142" s="275" t="s">
        <v>56</v>
      </c>
      <c r="C142" s="267" t="s">
        <v>183</v>
      </c>
      <c r="D142" s="268">
        <v>45260</v>
      </c>
      <c r="E142" s="267">
        <v>111822.2</v>
      </c>
      <c r="F142" s="267">
        <v>111786.46666666667</v>
      </c>
      <c r="G142" s="269">
        <v>111381.08333333334</v>
      </c>
      <c r="H142" s="269">
        <v>110939.96666666667</v>
      </c>
      <c r="I142" s="269">
        <v>110534.58333333334</v>
      </c>
      <c r="J142" s="269">
        <v>112227.58333333334</v>
      </c>
      <c r="K142" s="269">
        <v>112632.96666666667</v>
      </c>
      <c r="L142" s="269">
        <v>113074.08333333334</v>
      </c>
      <c r="M142" s="270">
        <v>112191.85</v>
      </c>
      <c r="N142" s="270">
        <v>111345.35</v>
      </c>
      <c r="O142" s="270">
        <v>39270</v>
      </c>
      <c r="P142" s="271">
        <v>-1.5912792883097358E-2</v>
      </c>
    </row>
    <row r="143" spans="1:16" ht="12.75" customHeight="1">
      <c r="A143" s="262">
        <v>133</v>
      </c>
      <c r="B143" s="275" t="s">
        <v>68</v>
      </c>
      <c r="C143" s="267" t="s">
        <v>184</v>
      </c>
      <c r="D143" s="268">
        <v>45260</v>
      </c>
      <c r="E143" s="267">
        <v>1335.6</v>
      </c>
      <c r="F143" s="267">
        <v>1338.9833333333333</v>
      </c>
      <c r="G143" s="269">
        <v>1324.2166666666667</v>
      </c>
      <c r="H143" s="269">
        <v>1312.8333333333333</v>
      </c>
      <c r="I143" s="269">
        <v>1298.0666666666666</v>
      </c>
      <c r="J143" s="269">
        <v>1350.3666666666668</v>
      </c>
      <c r="K143" s="269">
        <v>1365.1333333333337</v>
      </c>
      <c r="L143" s="269">
        <v>1376.5166666666669</v>
      </c>
      <c r="M143" s="270">
        <v>1353.75</v>
      </c>
      <c r="N143" s="270">
        <v>1327.6</v>
      </c>
      <c r="O143" s="270">
        <v>7078500</v>
      </c>
      <c r="P143" s="271">
        <v>3.8992492128844758E-2</v>
      </c>
    </row>
    <row r="144" spans="1:16" ht="12.75" customHeight="1">
      <c r="A144" s="262">
        <v>134</v>
      </c>
      <c r="B144" s="275" t="s">
        <v>132</v>
      </c>
      <c r="C144" s="267" t="s">
        <v>185</v>
      </c>
      <c r="D144" s="268">
        <v>45260</v>
      </c>
      <c r="E144" s="267">
        <v>91.2</v>
      </c>
      <c r="F144" s="267">
        <v>91.033333333333346</v>
      </c>
      <c r="G144" s="269">
        <v>90.366666666666688</v>
      </c>
      <c r="H144" s="269">
        <v>89.533333333333346</v>
      </c>
      <c r="I144" s="269">
        <v>88.866666666666688</v>
      </c>
      <c r="J144" s="269">
        <v>91.866666666666688</v>
      </c>
      <c r="K144" s="269">
        <v>92.533333333333346</v>
      </c>
      <c r="L144" s="269">
        <v>93.366666666666688</v>
      </c>
      <c r="M144" s="270">
        <v>91.7</v>
      </c>
      <c r="N144" s="270">
        <v>90.2</v>
      </c>
      <c r="O144" s="270">
        <v>74737500</v>
      </c>
      <c r="P144" s="271">
        <v>3.2749507721007355E-2</v>
      </c>
    </row>
    <row r="145" spans="1:16" ht="12.75" customHeight="1">
      <c r="A145" s="262">
        <v>135</v>
      </c>
      <c r="B145" s="275" t="s">
        <v>45</v>
      </c>
      <c r="C145" s="267" t="s">
        <v>186</v>
      </c>
      <c r="D145" s="268">
        <v>45260</v>
      </c>
      <c r="E145" s="267">
        <v>4625.75</v>
      </c>
      <c r="F145" s="267">
        <v>4675.55</v>
      </c>
      <c r="G145" s="269">
        <v>4570.25</v>
      </c>
      <c r="H145" s="269">
        <v>4514.75</v>
      </c>
      <c r="I145" s="269">
        <v>4409.45</v>
      </c>
      <c r="J145" s="269">
        <v>4731.05</v>
      </c>
      <c r="K145" s="269">
        <v>4836.3500000000013</v>
      </c>
      <c r="L145" s="269">
        <v>4891.8500000000004</v>
      </c>
      <c r="M145" s="270">
        <v>4780.8500000000004</v>
      </c>
      <c r="N145" s="270">
        <v>4620.05</v>
      </c>
      <c r="O145" s="270">
        <v>1519800</v>
      </c>
      <c r="P145" s="271">
        <v>-9.773260359655981E-3</v>
      </c>
    </row>
    <row r="146" spans="1:16" ht="12.75" customHeight="1">
      <c r="A146" s="262">
        <v>136</v>
      </c>
      <c r="B146" s="275" t="s">
        <v>39</v>
      </c>
      <c r="C146" s="267" t="s">
        <v>187</v>
      </c>
      <c r="D146" s="268">
        <v>45260</v>
      </c>
      <c r="E146" s="267">
        <v>3714.9</v>
      </c>
      <c r="F146" s="267">
        <v>3695.5666666666671</v>
      </c>
      <c r="G146" s="269">
        <v>3642.6333333333341</v>
      </c>
      <c r="H146" s="269">
        <v>3570.3666666666672</v>
      </c>
      <c r="I146" s="269">
        <v>3517.4333333333343</v>
      </c>
      <c r="J146" s="269">
        <v>3767.8333333333339</v>
      </c>
      <c r="K146" s="269">
        <v>3820.7666666666673</v>
      </c>
      <c r="L146" s="269">
        <v>3893.0333333333338</v>
      </c>
      <c r="M146" s="270">
        <v>3748.5</v>
      </c>
      <c r="N146" s="270">
        <v>3623.3</v>
      </c>
      <c r="O146" s="270">
        <v>968100</v>
      </c>
      <c r="P146" s="271">
        <v>3.7325038880248835E-3</v>
      </c>
    </row>
    <row r="147" spans="1:16" ht="12.75" customHeight="1">
      <c r="A147" s="262">
        <v>137</v>
      </c>
      <c r="B147" s="275" t="s">
        <v>59</v>
      </c>
      <c r="C147" s="267" t="s">
        <v>188</v>
      </c>
      <c r="D147" s="268">
        <v>45260</v>
      </c>
      <c r="E147" s="267">
        <v>24457</v>
      </c>
      <c r="F147" s="267">
        <v>24489</v>
      </c>
      <c r="G147" s="269">
        <v>24353</v>
      </c>
      <c r="H147" s="269">
        <v>24249</v>
      </c>
      <c r="I147" s="269">
        <v>24113</v>
      </c>
      <c r="J147" s="269">
        <v>24593</v>
      </c>
      <c r="K147" s="269">
        <v>24729</v>
      </c>
      <c r="L147" s="269">
        <v>24833</v>
      </c>
      <c r="M147" s="270">
        <v>24625</v>
      </c>
      <c r="N147" s="270">
        <v>24385</v>
      </c>
      <c r="O147" s="270">
        <v>363600</v>
      </c>
      <c r="P147" s="271">
        <v>4.6419098143236073E-3</v>
      </c>
    </row>
    <row r="148" spans="1:16" ht="12.75" customHeight="1">
      <c r="A148" s="262">
        <v>138</v>
      </c>
      <c r="B148" s="275" t="s">
        <v>132</v>
      </c>
      <c r="C148" s="267" t="s">
        <v>189</v>
      </c>
      <c r="D148" s="268">
        <v>45260</v>
      </c>
      <c r="E148" s="267">
        <v>173</v>
      </c>
      <c r="F148" s="267">
        <v>172.45000000000002</v>
      </c>
      <c r="G148" s="269">
        <v>170.90000000000003</v>
      </c>
      <c r="H148" s="269">
        <v>168.8</v>
      </c>
      <c r="I148" s="269">
        <v>167.25000000000003</v>
      </c>
      <c r="J148" s="269">
        <v>174.55000000000004</v>
      </c>
      <c r="K148" s="269">
        <v>176.10000000000005</v>
      </c>
      <c r="L148" s="269">
        <v>178.20000000000005</v>
      </c>
      <c r="M148" s="270">
        <v>174</v>
      </c>
      <c r="N148" s="270">
        <v>170.35</v>
      </c>
      <c r="O148" s="270">
        <v>89226000</v>
      </c>
      <c r="P148" s="271">
        <v>-3.8362675202483147E-2</v>
      </c>
    </row>
    <row r="149" spans="1:16" ht="12.75" customHeight="1">
      <c r="A149" s="262">
        <v>139</v>
      </c>
      <c r="B149" s="275" t="s">
        <v>190</v>
      </c>
      <c r="C149" s="267" t="s">
        <v>191</v>
      </c>
      <c r="D149" s="268">
        <v>45260</v>
      </c>
      <c r="E149" s="267">
        <v>253.25</v>
      </c>
      <c r="F149" s="267">
        <v>253.68333333333331</v>
      </c>
      <c r="G149" s="269">
        <v>251.81666666666661</v>
      </c>
      <c r="H149" s="269">
        <v>250.3833333333333</v>
      </c>
      <c r="I149" s="269">
        <v>248.51666666666659</v>
      </c>
      <c r="J149" s="269">
        <v>255.11666666666662</v>
      </c>
      <c r="K149" s="269">
        <v>256.98333333333335</v>
      </c>
      <c r="L149" s="269">
        <v>258.41666666666663</v>
      </c>
      <c r="M149" s="270">
        <v>255.55</v>
      </c>
      <c r="N149" s="270">
        <v>252.25</v>
      </c>
      <c r="O149" s="270">
        <v>100143000</v>
      </c>
      <c r="P149" s="271">
        <v>3.6033519553072622E-2</v>
      </c>
    </row>
    <row r="150" spans="1:16" ht="12.75" customHeight="1">
      <c r="A150" s="262">
        <v>140</v>
      </c>
      <c r="B150" s="275" t="s">
        <v>108</v>
      </c>
      <c r="C150" s="272" t="s">
        <v>192</v>
      </c>
      <c r="D150" s="268">
        <v>45260</v>
      </c>
      <c r="E150" s="267">
        <v>1405.8</v>
      </c>
      <c r="F150" s="267">
        <v>1402.6833333333332</v>
      </c>
      <c r="G150" s="269">
        <v>1392.9666666666662</v>
      </c>
      <c r="H150" s="269">
        <v>1380.133333333333</v>
      </c>
      <c r="I150" s="269">
        <v>1370.4166666666661</v>
      </c>
      <c r="J150" s="269">
        <v>1415.5166666666664</v>
      </c>
      <c r="K150" s="269">
        <v>1425.2333333333331</v>
      </c>
      <c r="L150" s="269">
        <v>1438.0666666666666</v>
      </c>
      <c r="M150" s="270">
        <v>1412.4</v>
      </c>
      <c r="N150" s="270">
        <v>1389.85</v>
      </c>
      <c r="O150" s="270">
        <v>7898100</v>
      </c>
      <c r="P150" s="271">
        <v>2.0624151967435549E-2</v>
      </c>
    </row>
    <row r="151" spans="1:16" ht="12.75" customHeight="1">
      <c r="A151" s="262">
        <v>141</v>
      </c>
      <c r="B151" s="275" t="s">
        <v>87</v>
      </c>
      <c r="C151" s="274" t="s">
        <v>193</v>
      </c>
      <c r="D151" s="268">
        <v>45260</v>
      </c>
      <c r="E151" s="267">
        <v>4096.3999999999996</v>
      </c>
      <c r="F151" s="267">
        <v>4102.916666666667</v>
      </c>
      <c r="G151" s="269">
        <v>4063.0833333333339</v>
      </c>
      <c r="H151" s="269">
        <v>4029.7666666666669</v>
      </c>
      <c r="I151" s="269">
        <v>3989.9333333333338</v>
      </c>
      <c r="J151" s="269">
        <v>4136.2333333333336</v>
      </c>
      <c r="K151" s="269">
        <v>4176.0666666666675</v>
      </c>
      <c r="L151" s="269">
        <v>4209.3833333333341</v>
      </c>
      <c r="M151" s="270">
        <v>4142.75</v>
      </c>
      <c r="N151" s="270">
        <v>4069.6</v>
      </c>
      <c r="O151" s="270">
        <v>416400</v>
      </c>
      <c r="P151" s="271">
        <v>3.3250620347394538E-2</v>
      </c>
    </row>
    <row r="152" spans="1:16" ht="12.75" customHeight="1">
      <c r="A152" s="262">
        <v>142</v>
      </c>
      <c r="B152" s="275" t="s">
        <v>84</v>
      </c>
      <c r="C152" s="267" t="s">
        <v>194</v>
      </c>
      <c r="D152" s="268">
        <v>45260</v>
      </c>
      <c r="E152" s="267">
        <v>191.1</v>
      </c>
      <c r="F152" s="267">
        <v>190.91666666666666</v>
      </c>
      <c r="G152" s="269">
        <v>190.0333333333333</v>
      </c>
      <c r="H152" s="269">
        <v>188.96666666666664</v>
      </c>
      <c r="I152" s="269">
        <v>188.08333333333329</v>
      </c>
      <c r="J152" s="269">
        <v>191.98333333333332</v>
      </c>
      <c r="K152" s="269">
        <v>192.8666666666667</v>
      </c>
      <c r="L152" s="269">
        <v>193.93333333333334</v>
      </c>
      <c r="M152" s="270">
        <v>191.8</v>
      </c>
      <c r="N152" s="270">
        <v>189.85</v>
      </c>
      <c r="O152" s="270">
        <v>56980000</v>
      </c>
      <c r="P152" s="271">
        <v>1.0998018990368194E-2</v>
      </c>
    </row>
    <row r="153" spans="1:16" ht="12.75" customHeight="1">
      <c r="A153" s="262">
        <v>143</v>
      </c>
      <c r="B153" s="275" t="s">
        <v>47</v>
      </c>
      <c r="C153" s="267" t="s">
        <v>195</v>
      </c>
      <c r="D153" s="268">
        <v>45260</v>
      </c>
      <c r="E153" s="267">
        <v>37776.6</v>
      </c>
      <c r="F153" s="267">
        <v>37831.066666666666</v>
      </c>
      <c r="G153" s="269">
        <v>37626.23333333333</v>
      </c>
      <c r="H153" s="269">
        <v>37475.866666666661</v>
      </c>
      <c r="I153" s="269">
        <v>37271.033333333326</v>
      </c>
      <c r="J153" s="269">
        <v>37981.433333333334</v>
      </c>
      <c r="K153" s="269">
        <v>38186.266666666677</v>
      </c>
      <c r="L153" s="269">
        <v>38336.633333333339</v>
      </c>
      <c r="M153" s="270">
        <v>38035.9</v>
      </c>
      <c r="N153" s="270">
        <v>37680.699999999997</v>
      </c>
      <c r="O153" s="270">
        <v>129615</v>
      </c>
      <c r="P153" s="271">
        <v>-5.2952687924484858E-3</v>
      </c>
    </row>
    <row r="154" spans="1:16" ht="12.75" customHeight="1">
      <c r="A154" s="262">
        <v>144</v>
      </c>
      <c r="B154" s="275" t="s">
        <v>43</v>
      </c>
      <c r="C154" s="267" t="s">
        <v>196</v>
      </c>
      <c r="D154" s="268">
        <v>45260</v>
      </c>
      <c r="E154" s="267">
        <v>909.9</v>
      </c>
      <c r="F154" s="267">
        <v>913.63333333333321</v>
      </c>
      <c r="G154" s="269">
        <v>904.31666666666638</v>
      </c>
      <c r="H154" s="269">
        <v>898.73333333333312</v>
      </c>
      <c r="I154" s="269">
        <v>889.41666666666629</v>
      </c>
      <c r="J154" s="269">
        <v>919.21666666666647</v>
      </c>
      <c r="K154" s="269">
        <v>928.5333333333333</v>
      </c>
      <c r="L154" s="269">
        <v>934.11666666666656</v>
      </c>
      <c r="M154" s="270">
        <v>922.95</v>
      </c>
      <c r="N154" s="270">
        <v>908.05</v>
      </c>
      <c r="O154" s="270">
        <v>11674500</v>
      </c>
      <c r="P154" s="271">
        <v>5.1420491065689677E-4</v>
      </c>
    </row>
    <row r="155" spans="1:16" ht="12.75" customHeight="1">
      <c r="A155" s="262">
        <v>145</v>
      </c>
      <c r="B155" s="275" t="s">
        <v>87</v>
      </c>
      <c r="C155" s="272" t="s">
        <v>197</v>
      </c>
      <c r="D155" s="268">
        <v>45260</v>
      </c>
      <c r="E155" s="267">
        <v>6365.5</v>
      </c>
      <c r="F155" s="267">
        <v>6430.8166666666657</v>
      </c>
      <c r="G155" s="269">
        <v>6290.0833333333312</v>
      </c>
      <c r="H155" s="269">
        <v>6214.6666666666652</v>
      </c>
      <c r="I155" s="269">
        <v>6073.9333333333307</v>
      </c>
      <c r="J155" s="269">
        <v>6506.2333333333318</v>
      </c>
      <c r="K155" s="269">
        <v>6646.9666666666653</v>
      </c>
      <c r="L155" s="269">
        <v>6722.3833333333323</v>
      </c>
      <c r="M155" s="270">
        <v>6571.55</v>
      </c>
      <c r="N155" s="270">
        <v>6355.4</v>
      </c>
      <c r="O155" s="270">
        <v>1890775</v>
      </c>
      <c r="P155" s="271">
        <v>7.1518637632291063E-2</v>
      </c>
    </row>
    <row r="156" spans="1:16" ht="12.75" customHeight="1">
      <c r="A156" s="262">
        <v>146</v>
      </c>
      <c r="B156" s="275" t="s">
        <v>84</v>
      </c>
      <c r="C156" s="267" t="s">
        <v>198</v>
      </c>
      <c r="D156" s="268">
        <v>45260</v>
      </c>
      <c r="E156" s="267">
        <v>196.45</v>
      </c>
      <c r="F156" s="267">
        <v>196.01666666666665</v>
      </c>
      <c r="G156" s="269">
        <v>195.33333333333331</v>
      </c>
      <c r="H156" s="269">
        <v>194.21666666666667</v>
      </c>
      <c r="I156" s="269">
        <v>193.53333333333333</v>
      </c>
      <c r="J156" s="269">
        <v>197.1333333333333</v>
      </c>
      <c r="K156" s="269">
        <v>197.81666666666663</v>
      </c>
      <c r="L156" s="269">
        <v>198.93333333333328</v>
      </c>
      <c r="M156" s="270">
        <v>196.7</v>
      </c>
      <c r="N156" s="270">
        <v>194.9</v>
      </c>
      <c r="O156" s="270">
        <v>46455000</v>
      </c>
      <c r="P156" s="271">
        <v>-4.9479501349440945E-3</v>
      </c>
    </row>
    <row r="157" spans="1:16" ht="12.75" customHeight="1">
      <c r="A157" s="262">
        <v>147</v>
      </c>
      <c r="B157" s="275" t="s">
        <v>68</v>
      </c>
      <c r="C157" s="267" t="s">
        <v>199</v>
      </c>
      <c r="D157" s="268">
        <v>45260</v>
      </c>
      <c r="E157" s="267">
        <v>316.39999999999998</v>
      </c>
      <c r="F157" s="267">
        <v>316.11666666666662</v>
      </c>
      <c r="G157" s="269">
        <v>313.48333333333323</v>
      </c>
      <c r="H157" s="269">
        <v>310.56666666666661</v>
      </c>
      <c r="I157" s="269">
        <v>307.93333333333322</v>
      </c>
      <c r="J157" s="269">
        <v>319.03333333333325</v>
      </c>
      <c r="K157" s="269">
        <v>321.66666666666657</v>
      </c>
      <c r="L157" s="269">
        <v>324.58333333333326</v>
      </c>
      <c r="M157" s="270">
        <v>318.75</v>
      </c>
      <c r="N157" s="270">
        <v>313.2</v>
      </c>
      <c r="O157" s="270">
        <v>66216000</v>
      </c>
      <c r="P157" s="271">
        <v>-5.2971651434891437E-3</v>
      </c>
    </row>
    <row r="158" spans="1:16" ht="12.75" customHeight="1">
      <c r="A158" s="262">
        <v>148</v>
      </c>
      <c r="B158" s="275" t="s">
        <v>59</v>
      </c>
      <c r="C158" s="267" t="s">
        <v>200</v>
      </c>
      <c r="D158" s="268">
        <v>45260</v>
      </c>
      <c r="E158" s="267">
        <v>2512.65</v>
      </c>
      <c r="F158" s="267">
        <v>2505.4666666666667</v>
      </c>
      <c r="G158" s="269">
        <v>2492.7833333333333</v>
      </c>
      <c r="H158" s="269">
        <v>2472.9166666666665</v>
      </c>
      <c r="I158" s="269">
        <v>2460.2333333333331</v>
      </c>
      <c r="J158" s="269">
        <v>2525.3333333333335</v>
      </c>
      <c r="K158" s="269">
        <v>2538.0166666666669</v>
      </c>
      <c r="L158" s="269">
        <v>2557.8833333333337</v>
      </c>
      <c r="M158" s="270">
        <v>2518.15</v>
      </c>
      <c r="N158" s="270">
        <v>2485.6</v>
      </c>
      <c r="O158" s="270">
        <v>2623250</v>
      </c>
      <c r="P158" s="271">
        <v>-2.3816168945948461E-2</v>
      </c>
    </row>
    <row r="159" spans="1:16" ht="12.75" customHeight="1">
      <c r="A159" s="262">
        <v>149</v>
      </c>
      <c r="B159" s="275" t="s">
        <v>39</v>
      </c>
      <c r="C159" s="267" t="s">
        <v>201</v>
      </c>
      <c r="D159" s="268">
        <v>45260</v>
      </c>
      <c r="E159" s="267">
        <v>3765.05</v>
      </c>
      <c r="F159" s="267">
        <v>3735.3333333333335</v>
      </c>
      <c r="G159" s="269">
        <v>3687.666666666667</v>
      </c>
      <c r="H159" s="269">
        <v>3610.2833333333333</v>
      </c>
      <c r="I159" s="269">
        <v>3562.6166666666668</v>
      </c>
      <c r="J159" s="269">
        <v>3812.7166666666672</v>
      </c>
      <c r="K159" s="269">
        <v>3860.3833333333341</v>
      </c>
      <c r="L159" s="269">
        <v>3937.7666666666673</v>
      </c>
      <c r="M159" s="270">
        <v>3783</v>
      </c>
      <c r="N159" s="270">
        <v>3657.95</v>
      </c>
      <c r="O159" s="270">
        <v>1870500</v>
      </c>
      <c r="P159" s="271">
        <v>-0.13080855018587362</v>
      </c>
    </row>
    <row r="160" spans="1:16" ht="12.75" customHeight="1">
      <c r="A160" s="262">
        <v>150</v>
      </c>
      <c r="B160" s="275" t="s">
        <v>63</v>
      </c>
      <c r="C160" s="267" t="s">
        <v>202</v>
      </c>
      <c r="D160" s="268">
        <v>45260</v>
      </c>
      <c r="E160" s="267">
        <v>76.599999999999994</v>
      </c>
      <c r="F160" s="267">
        <v>76.716666666666654</v>
      </c>
      <c r="G160" s="269">
        <v>76.183333333333309</v>
      </c>
      <c r="H160" s="269">
        <v>75.766666666666652</v>
      </c>
      <c r="I160" s="269">
        <v>75.233333333333306</v>
      </c>
      <c r="J160" s="269">
        <v>77.133333333333312</v>
      </c>
      <c r="K160" s="269">
        <v>77.666666666666643</v>
      </c>
      <c r="L160" s="269">
        <v>78.083333333333314</v>
      </c>
      <c r="M160" s="270">
        <v>77.25</v>
      </c>
      <c r="N160" s="270">
        <v>76.3</v>
      </c>
      <c r="O160" s="270">
        <v>302848000</v>
      </c>
      <c r="P160" s="271">
        <v>-5.8301381375072221E-3</v>
      </c>
    </row>
    <row r="161" spans="1:16" ht="12.75" customHeight="1">
      <c r="A161" s="262">
        <v>151</v>
      </c>
      <c r="B161" s="275" t="s">
        <v>45</v>
      </c>
      <c r="C161" s="274" t="s">
        <v>203</v>
      </c>
      <c r="D161" s="268">
        <v>45260</v>
      </c>
      <c r="E161" s="267">
        <v>5217.8</v>
      </c>
      <c r="F161" s="267">
        <v>5255.8499999999995</v>
      </c>
      <c r="G161" s="269">
        <v>5167.7499999999991</v>
      </c>
      <c r="H161" s="269">
        <v>5117.7</v>
      </c>
      <c r="I161" s="269">
        <v>5029.5999999999995</v>
      </c>
      <c r="J161" s="269">
        <v>5305.8999999999987</v>
      </c>
      <c r="K161" s="269">
        <v>5393.9999999999991</v>
      </c>
      <c r="L161" s="269">
        <v>5444.0499999999984</v>
      </c>
      <c r="M161" s="270">
        <v>5343.95</v>
      </c>
      <c r="N161" s="270">
        <v>5205.8</v>
      </c>
      <c r="O161" s="270">
        <v>2935700</v>
      </c>
      <c r="P161" s="271">
        <v>5.5488953587943144E-3</v>
      </c>
    </row>
    <row r="162" spans="1:16" ht="12.75" customHeight="1">
      <c r="A162" s="262">
        <v>152</v>
      </c>
      <c r="B162" s="275" t="s">
        <v>190</v>
      </c>
      <c r="C162" s="267" t="s">
        <v>204</v>
      </c>
      <c r="D162" s="268">
        <v>45260</v>
      </c>
      <c r="E162" s="267">
        <v>211.1</v>
      </c>
      <c r="F162" s="267">
        <v>211.35</v>
      </c>
      <c r="G162" s="269">
        <v>209.2</v>
      </c>
      <c r="H162" s="269">
        <v>207.29999999999998</v>
      </c>
      <c r="I162" s="269">
        <v>205.14999999999998</v>
      </c>
      <c r="J162" s="269">
        <v>213.25</v>
      </c>
      <c r="K162" s="269">
        <v>215.40000000000003</v>
      </c>
      <c r="L162" s="269">
        <v>217.3</v>
      </c>
      <c r="M162" s="270">
        <v>213.5</v>
      </c>
      <c r="N162" s="270">
        <v>209.45</v>
      </c>
      <c r="O162" s="270">
        <v>66956400</v>
      </c>
      <c r="P162" s="271">
        <v>4.2486407712572165E-2</v>
      </c>
    </row>
    <row r="163" spans="1:16" ht="12.75" customHeight="1">
      <c r="A163" s="262">
        <v>153</v>
      </c>
      <c r="B163" s="275" t="s">
        <v>205</v>
      </c>
      <c r="C163" s="267" t="s">
        <v>206</v>
      </c>
      <c r="D163" s="268">
        <v>45260</v>
      </c>
      <c r="E163" s="267">
        <v>1659.65</v>
      </c>
      <c r="F163" s="267">
        <v>1656.5</v>
      </c>
      <c r="G163" s="269">
        <v>1645</v>
      </c>
      <c r="H163" s="269">
        <v>1630.35</v>
      </c>
      <c r="I163" s="269">
        <v>1618.85</v>
      </c>
      <c r="J163" s="269">
        <v>1671.15</v>
      </c>
      <c r="K163" s="269">
        <v>1682.65</v>
      </c>
      <c r="L163" s="269">
        <v>1697.3000000000002</v>
      </c>
      <c r="M163" s="270">
        <v>1668</v>
      </c>
      <c r="N163" s="270">
        <v>1641.85</v>
      </c>
      <c r="O163" s="270">
        <v>6028891</v>
      </c>
      <c r="P163" s="271">
        <v>6.6598708800543662E-3</v>
      </c>
    </row>
    <row r="164" spans="1:16" ht="12.75" customHeight="1">
      <c r="A164" s="262">
        <v>154</v>
      </c>
      <c r="B164" s="275" t="s">
        <v>49</v>
      </c>
      <c r="C164" s="267" t="s">
        <v>208</v>
      </c>
      <c r="D164" s="268">
        <v>45260</v>
      </c>
      <c r="E164" s="267">
        <v>970.35</v>
      </c>
      <c r="F164" s="267">
        <v>971.79999999999984</v>
      </c>
      <c r="G164" s="269">
        <v>961.59999999999968</v>
      </c>
      <c r="H164" s="269">
        <v>952.8499999999998</v>
      </c>
      <c r="I164" s="269">
        <v>942.64999999999964</v>
      </c>
      <c r="J164" s="269">
        <v>980.54999999999973</v>
      </c>
      <c r="K164" s="269">
        <v>990.74999999999977</v>
      </c>
      <c r="L164" s="269">
        <v>999.49999999999977</v>
      </c>
      <c r="M164" s="270">
        <v>982</v>
      </c>
      <c r="N164" s="270">
        <v>963.05</v>
      </c>
      <c r="O164" s="270">
        <v>3518150</v>
      </c>
      <c r="P164" s="271">
        <v>-3.1359700444652472E-2</v>
      </c>
    </row>
    <row r="165" spans="1:16" ht="12.75" customHeight="1">
      <c r="A165" s="262">
        <v>155</v>
      </c>
      <c r="B165" s="275" t="s">
        <v>63</v>
      </c>
      <c r="C165" s="267" t="s">
        <v>209</v>
      </c>
      <c r="D165" s="268">
        <v>45260</v>
      </c>
      <c r="E165" s="267">
        <v>238.95</v>
      </c>
      <c r="F165" s="267">
        <v>238.11666666666667</v>
      </c>
      <c r="G165" s="269">
        <v>235.33333333333334</v>
      </c>
      <c r="H165" s="269">
        <v>231.71666666666667</v>
      </c>
      <c r="I165" s="269">
        <v>228.93333333333334</v>
      </c>
      <c r="J165" s="269">
        <v>241.73333333333335</v>
      </c>
      <c r="K165" s="269">
        <v>244.51666666666665</v>
      </c>
      <c r="L165" s="269">
        <v>248.13333333333335</v>
      </c>
      <c r="M165" s="270">
        <v>240.9</v>
      </c>
      <c r="N165" s="270">
        <v>234.5</v>
      </c>
      <c r="O165" s="270">
        <v>54597500</v>
      </c>
      <c r="P165" s="271">
        <v>-4.52896174863388E-2</v>
      </c>
    </row>
    <row r="166" spans="1:16" ht="12.75" customHeight="1">
      <c r="A166" s="262">
        <v>156</v>
      </c>
      <c r="B166" s="275" t="s">
        <v>190</v>
      </c>
      <c r="C166" s="267" t="s">
        <v>210</v>
      </c>
      <c r="D166" s="268">
        <v>45260</v>
      </c>
      <c r="E166" s="267">
        <v>341.4</v>
      </c>
      <c r="F166" s="267">
        <v>340.16666666666669</v>
      </c>
      <c r="G166" s="269">
        <v>337.43333333333339</v>
      </c>
      <c r="H166" s="269">
        <v>333.4666666666667</v>
      </c>
      <c r="I166" s="269">
        <v>330.73333333333341</v>
      </c>
      <c r="J166" s="269">
        <v>344.13333333333338</v>
      </c>
      <c r="K166" s="269">
        <v>346.86666666666662</v>
      </c>
      <c r="L166" s="269">
        <v>350.83333333333337</v>
      </c>
      <c r="M166" s="270">
        <v>342.9</v>
      </c>
      <c r="N166" s="270">
        <v>336.2</v>
      </c>
      <c r="O166" s="270">
        <v>52368000</v>
      </c>
      <c r="P166" s="271">
        <v>7.9685875967201759E-3</v>
      </c>
    </row>
    <row r="167" spans="1:16" ht="12.75" customHeight="1">
      <c r="A167" s="262">
        <v>157</v>
      </c>
      <c r="B167" s="275" t="s">
        <v>84</v>
      </c>
      <c r="C167" s="267" t="s">
        <v>211</v>
      </c>
      <c r="D167" s="268">
        <v>45260</v>
      </c>
      <c r="E167" s="267">
        <v>2397.8000000000002</v>
      </c>
      <c r="F167" s="267">
        <v>2396.3166666666666</v>
      </c>
      <c r="G167" s="269">
        <v>2391.7833333333333</v>
      </c>
      <c r="H167" s="269">
        <v>2385.7666666666669</v>
      </c>
      <c r="I167" s="269">
        <v>2381.2333333333336</v>
      </c>
      <c r="J167" s="269">
        <v>2402.333333333333</v>
      </c>
      <c r="K167" s="269">
        <v>2406.8666666666659</v>
      </c>
      <c r="L167" s="269">
        <v>2412.8833333333328</v>
      </c>
      <c r="M167" s="270">
        <v>2400.85</v>
      </c>
      <c r="N167" s="270">
        <v>2390.3000000000002</v>
      </c>
      <c r="O167" s="270">
        <v>43857750</v>
      </c>
      <c r="P167" s="271">
        <v>-7.9059430297066663E-3</v>
      </c>
    </row>
    <row r="168" spans="1:16" ht="12.75" customHeight="1">
      <c r="A168" s="262">
        <v>158</v>
      </c>
      <c r="B168" s="275" t="s">
        <v>132</v>
      </c>
      <c r="C168" s="267" t="s">
        <v>212</v>
      </c>
      <c r="D168" s="268">
        <v>45260</v>
      </c>
      <c r="E168" s="267">
        <v>90.15</v>
      </c>
      <c r="F168" s="267">
        <v>89.733333333333334</v>
      </c>
      <c r="G168" s="269">
        <v>88.866666666666674</v>
      </c>
      <c r="H168" s="269">
        <v>87.583333333333343</v>
      </c>
      <c r="I168" s="269">
        <v>86.716666666666683</v>
      </c>
      <c r="J168" s="269">
        <v>91.016666666666666</v>
      </c>
      <c r="K168" s="269">
        <v>91.883333333333312</v>
      </c>
      <c r="L168" s="269">
        <v>93.166666666666657</v>
      </c>
      <c r="M168" s="270">
        <v>90.6</v>
      </c>
      <c r="N168" s="270">
        <v>88.45</v>
      </c>
      <c r="O168" s="270">
        <v>138472000</v>
      </c>
      <c r="P168" s="271">
        <v>8.5066713278564351E-3</v>
      </c>
    </row>
    <row r="169" spans="1:16" ht="12.75" customHeight="1">
      <c r="A169" s="262">
        <v>159</v>
      </c>
      <c r="B169" s="275" t="s">
        <v>63</v>
      </c>
      <c r="C169" s="272" t="s">
        <v>213</v>
      </c>
      <c r="D169" s="268">
        <v>45260</v>
      </c>
      <c r="E169" s="267">
        <v>740.65</v>
      </c>
      <c r="F169" s="267">
        <v>738.93333333333339</v>
      </c>
      <c r="G169" s="269">
        <v>734.71666666666681</v>
      </c>
      <c r="H169" s="269">
        <v>728.78333333333342</v>
      </c>
      <c r="I169" s="269">
        <v>724.56666666666683</v>
      </c>
      <c r="J169" s="269">
        <v>744.86666666666679</v>
      </c>
      <c r="K169" s="269">
        <v>749.08333333333348</v>
      </c>
      <c r="L169" s="269">
        <v>755.01666666666677</v>
      </c>
      <c r="M169" s="270">
        <v>743.15</v>
      </c>
      <c r="N169" s="270">
        <v>733</v>
      </c>
      <c r="O169" s="270">
        <v>15820000</v>
      </c>
      <c r="P169" s="271">
        <v>-5.4732313575525812E-2</v>
      </c>
    </row>
    <row r="170" spans="1:16" ht="12.75" customHeight="1">
      <c r="A170" s="262">
        <v>160</v>
      </c>
      <c r="B170" s="275" t="s">
        <v>68</v>
      </c>
      <c r="C170" s="267" t="s">
        <v>214</v>
      </c>
      <c r="D170" s="268">
        <v>45260</v>
      </c>
      <c r="E170" s="267">
        <v>1415.25</v>
      </c>
      <c r="F170" s="267">
        <v>1420.2333333333333</v>
      </c>
      <c r="G170" s="269">
        <v>1404.5166666666667</v>
      </c>
      <c r="H170" s="269">
        <v>1393.7833333333333</v>
      </c>
      <c r="I170" s="269">
        <v>1378.0666666666666</v>
      </c>
      <c r="J170" s="269">
        <v>1430.9666666666667</v>
      </c>
      <c r="K170" s="269">
        <v>1446.6833333333334</v>
      </c>
      <c r="L170" s="269">
        <v>1457.4166666666667</v>
      </c>
      <c r="M170" s="270">
        <v>1435.95</v>
      </c>
      <c r="N170" s="270">
        <v>1409.5</v>
      </c>
      <c r="O170" s="270">
        <v>7222500</v>
      </c>
      <c r="P170" s="271">
        <v>-1.0074013157894737E-2</v>
      </c>
    </row>
    <row r="171" spans="1:16" ht="12.75" customHeight="1">
      <c r="A171" s="262">
        <v>161</v>
      </c>
      <c r="B171" s="275" t="s">
        <v>63</v>
      </c>
      <c r="C171" s="267" t="s">
        <v>215</v>
      </c>
      <c r="D171" s="268">
        <v>45260</v>
      </c>
      <c r="E171" s="267">
        <v>561.04999999999995</v>
      </c>
      <c r="F171" s="267">
        <v>561.68333333333328</v>
      </c>
      <c r="G171" s="269">
        <v>558.61666666666656</v>
      </c>
      <c r="H171" s="269">
        <v>556.18333333333328</v>
      </c>
      <c r="I171" s="269">
        <v>553.11666666666656</v>
      </c>
      <c r="J171" s="269">
        <v>564.11666666666656</v>
      </c>
      <c r="K171" s="269">
        <v>567.18333333333339</v>
      </c>
      <c r="L171" s="269">
        <v>569.61666666666656</v>
      </c>
      <c r="M171" s="270">
        <v>564.75</v>
      </c>
      <c r="N171" s="270">
        <v>559.25</v>
      </c>
      <c r="O171" s="270">
        <v>128677500</v>
      </c>
      <c r="P171" s="271">
        <v>-7.2444480448091101E-3</v>
      </c>
    </row>
    <row r="172" spans="1:16" ht="12.75" customHeight="1">
      <c r="A172" s="262">
        <v>162</v>
      </c>
      <c r="B172" s="275" t="s">
        <v>49</v>
      </c>
      <c r="C172" s="267" t="s">
        <v>216</v>
      </c>
      <c r="D172" s="268">
        <v>45260</v>
      </c>
      <c r="E172" s="267">
        <v>26013.7</v>
      </c>
      <c r="F172" s="267">
        <v>25989</v>
      </c>
      <c r="G172" s="269">
        <v>25921.7</v>
      </c>
      <c r="H172" s="269">
        <v>25829.7</v>
      </c>
      <c r="I172" s="269">
        <v>25762.400000000001</v>
      </c>
      <c r="J172" s="269">
        <v>26081</v>
      </c>
      <c r="K172" s="269">
        <v>26148.300000000003</v>
      </c>
      <c r="L172" s="269">
        <v>26240.3</v>
      </c>
      <c r="M172" s="270">
        <v>26056.3</v>
      </c>
      <c r="N172" s="270">
        <v>25897</v>
      </c>
      <c r="O172" s="270">
        <v>194125</v>
      </c>
      <c r="P172" s="271">
        <v>-1.4593908629441625E-2</v>
      </c>
    </row>
    <row r="173" spans="1:16" ht="12.75" customHeight="1">
      <c r="A173" s="262">
        <v>163</v>
      </c>
      <c r="B173" s="275" t="s">
        <v>41</v>
      </c>
      <c r="C173" s="267" t="s">
        <v>217</v>
      </c>
      <c r="D173" s="268">
        <v>45260</v>
      </c>
      <c r="E173" s="267">
        <v>3632.7</v>
      </c>
      <c r="F173" s="267">
        <v>3605.7333333333336</v>
      </c>
      <c r="G173" s="269">
        <v>3562.4666666666672</v>
      </c>
      <c r="H173" s="269">
        <v>3492.2333333333336</v>
      </c>
      <c r="I173" s="269">
        <v>3448.9666666666672</v>
      </c>
      <c r="J173" s="269">
        <v>3675.9666666666672</v>
      </c>
      <c r="K173" s="269">
        <v>3719.2333333333336</v>
      </c>
      <c r="L173" s="269">
        <v>3789.4666666666672</v>
      </c>
      <c r="M173" s="270">
        <v>3649</v>
      </c>
      <c r="N173" s="270">
        <v>3535.5</v>
      </c>
      <c r="O173" s="270">
        <v>2508625</v>
      </c>
      <c r="P173" s="271">
        <v>3.6814696947779543E-2</v>
      </c>
    </row>
    <row r="174" spans="1:16" ht="12.75" customHeight="1">
      <c r="A174" s="262">
        <v>164</v>
      </c>
      <c r="B174" s="275" t="s">
        <v>47</v>
      </c>
      <c r="C174" s="267" t="s">
        <v>218</v>
      </c>
      <c r="D174" s="268">
        <v>45260</v>
      </c>
      <c r="E174" s="267">
        <v>2361.8000000000002</v>
      </c>
      <c r="F174" s="267">
        <v>2352.5833333333335</v>
      </c>
      <c r="G174" s="269">
        <v>2340.2166666666672</v>
      </c>
      <c r="H174" s="269">
        <v>2318.6333333333337</v>
      </c>
      <c r="I174" s="269">
        <v>2306.2666666666673</v>
      </c>
      <c r="J174" s="269">
        <v>2374.166666666667</v>
      </c>
      <c r="K174" s="269">
        <v>2386.5333333333328</v>
      </c>
      <c r="L174" s="269">
        <v>2408.1166666666668</v>
      </c>
      <c r="M174" s="270">
        <v>2364.9499999999998</v>
      </c>
      <c r="N174" s="270">
        <v>2331</v>
      </c>
      <c r="O174" s="270">
        <v>3823125</v>
      </c>
      <c r="P174" s="271">
        <v>2.1645455456458563E-2</v>
      </c>
    </row>
    <row r="175" spans="1:16" ht="12.75" customHeight="1">
      <c r="A175" s="262">
        <v>165</v>
      </c>
      <c r="B175" s="275" t="s">
        <v>68</v>
      </c>
      <c r="C175" s="267" t="s">
        <v>219</v>
      </c>
      <c r="D175" s="268">
        <v>45260</v>
      </c>
      <c r="E175" s="267">
        <v>1981</v>
      </c>
      <c r="F175" s="267">
        <v>1987.3333333333333</v>
      </c>
      <c r="G175" s="269">
        <v>1970.7666666666664</v>
      </c>
      <c r="H175" s="269">
        <v>1960.5333333333331</v>
      </c>
      <c r="I175" s="269">
        <v>1943.9666666666662</v>
      </c>
      <c r="J175" s="269">
        <v>1997.5666666666666</v>
      </c>
      <c r="K175" s="269">
        <v>2014.1333333333337</v>
      </c>
      <c r="L175" s="269">
        <v>2024.3666666666668</v>
      </c>
      <c r="M175" s="270">
        <v>2003.9</v>
      </c>
      <c r="N175" s="270">
        <v>1977.1</v>
      </c>
      <c r="O175" s="270">
        <v>7163100</v>
      </c>
      <c r="P175" s="271">
        <v>7.0859167404782996E-3</v>
      </c>
    </row>
    <row r="176" spans="1:16" ht="12.75" customHeight="1">
      <c r="A176" s="262">
        <v>166</v>
      </c>
      <c r="B176" s="275" t="s">
        <v>43</v>
      </c>
      <c r="C176" s="267" t="s">
        <v>220</v>
      </c>
      <c r="D176" s="268">
        <v>45260</v>
      </c>
      <c r="E176" s="267">
        <v>1198.0999999999999</v>
      </c>
      <c r="F176" s="267">
        <v>1200.6333333333332</v>
      </c>
      <c r="G176" s="269">
        <v>1191.2666666666664</v>
      </c>
      <c r="H176" s="269">
        <v>1184.4333333333332</v>
      </c>
      <c r="I176" s="269">
        <v>1175.0666666666664</v>
      </c>
      <c r="J176" s="269">
        <v>1207.4666666666665</v>
      </c>
      <c r="K176" s="269">
        <v>1216.8333333333333</v>
      </c>
      <c r="L176" s="269">
        <v>1223.6666666666665</v>
      </c>
      <c r="M176" s="270">
        <v>1210</v>
      </c>
      <c r="N176" s="270">
        <v>1193.8</v>
      </c>
      <c r="O176" s="270">
        <v>21973700</v>
      </c>
      <c r="P176" s="271">
        <v>-2.8262753838533928E-2</v>
      </c>
    </row>
    <row r="177" spans="1:16" ht="12.75" customHeight="1">
      <c r="A177" s="262">
        <v>167</v>
      </c>
      <c r="B177" s="275" t="s">
        <v>205</v>
      </c>
      <c r="C177" s="267" t="s">
        <v>221</v>
      </c>
      <c r="D177" s="268">
        <v>45260</v>
      </c>
      <c r="E177" s="267">
        <v>665.95</v>
      </c>
      <c r="F177" s="267">
        <v>665.01666666666665</v>
      </c>
      <c r="G177" s="269">
        <v>661.63333333333333</v>
      </c>
      <c r="H177" s="269">
        <v>657.31666666666672</v>
      </c>
      <c r="I177" s="269">
        <v>653.93333333333339</v>
      </c>
      <c r="J177" s="269">
        <v>669.33333333333326</v>
      </c>
      <c r="K177" s="269">
        <v>672.71666666666647</v>
      </c>
      <c r="L177" s="269">
        <v>677.03333333333319</v>
      </c>
      <c r="M177" s="270">
        <v>668.4</v>
      </c>
      <c r="N177" s="270">
        <v>660.7</v>
      </c>
      <c r="O177" s="270">
        <v>8332500</v>
      </c>
      <c r="P177" s="271">
        <v>1.0919017288444041E-2</v>
      </c>
    </row>
    <row r="178" spans="1:16" ht="12.75" customHeight="1">
      <c r="A178" s="262">
        <v>168</v>
      </c>
      <c r="B178" s="275" t="s">
        <v>43</v>
      </c>
      <c r="C178" s="274" t="s">
        <v>222</v>
      </c>
      <c r="D178" s="268">
        <v>45260</v>
      </c>
      <c r="E178" s="267">
        <v>736.95</v>
      </c>
      <c r="F178" s="267">
        <v>735.58333333333337</v>
      </c>
      <c r="G178" s="269">
        <v>726.86666666666679</v>
      </c>
      <c r="H178" s="269">
        <v>716.78333333333342</v>
      </c>
      <c r="I178" s="269">
        <v>708.06666666666683</v>
      </c>
      <c r="J178" s="269">
        <v>745.66666666666674</v>
      </c>
      <c r="K178" s="269">
        <v>754.38333333333321</v>
      </c>
      <c r="L178" s="269">
        <v>764.4666666666667</v>
      </c>
      <c r="M178" s="270">
        <v>744.3</v>
      </c>
      <c r="N178" s="270">
        <v>725.5</v>
      </c>
      <c r="O178" s="270">
        <v>3903000</v>
      </c>
      <c r="P178" s="271">
        <v>3.4729586426299044E-2</v>
      </c>
    </row>
    <row r="179" spans="1:16" ht="12.75" customHeight="1">
      <c r="A179" s="262">
        <v>169</v>
      </c>
      <c r="B179" s="275" t="s">
        <v>39</v>
      </c>
      <c r="C179" s="267" t="s">
        <v>223</v>
      </c>
      <c r="D179" s="268">
        <v>45260</v>
      </c>
      <c r="E179" s="267">
        <v>965.7</v>
      </c>
      <c r="F179" s="267">
        <v>966.58333333333337</v>
      </c>
      <c r="G179" s="269">
        <v>959.61666666666679</v>
      </c>
      <c r="H179" s="269">
        <v>953.53333333333342</v>
      </c>
      <c r="I179" s="269">
        <v>946.56666666666683</v>
      </c>
      <c r="J179" s="269">
        <v>972.66666666666674</v>
      </c>
      <c r="K179" s="269">
        <v>979.63333333333321</v>
      </c>
      <c r="L179" s="269">
        <v>985.7166666666667</v>
      </c>
      <c r="M179" s="270">
        <v>973.55</v>
      </c>
      <c r="N179" s="270">
        <v>960.5</v>
      </c>
      <c r="O179" s="270">
        <v>14293950</v>
      </c>
      <c r="P179" s="271">
        <v>-5.7005126635549771E-3</v>
      </c>
    </row>
    <row r="180" spans="1:16" ht="12.75" customHeight="1">
      <c r="A180" s="262">
        <v>170</v>
      </c>
      <c r="B180" s="275" t="s">
        <v>79</v>
      </c>
      <c r="C180" s="273" t="s">
        <v>224</v>
      </c>
      <c r="D180" s="268">
        <v>45260</v>
      </c>
      <c r="E180" s="267">
        <v>1715.9</v>
      </c>
      <c r="F180" s="267">
        <v>1709.4000000000003</v>
      </c>
      <c r="G180" s="269">
        <v>1700.6500000000005</v>
      </c>
      <c r="H180" s="269">
        <v>1685.4000000000003</v>
      </c>
      <c r="I180" s="269">
        <v>1676.6500000000005</v>
      </c>
      <c r="J180" s="269">
        <v>1724.6500000000005</v>
      </c>
      <c r="K180" s="269">
        <v>1733.4</v>
      </c>
      <c r="L180" s="269">
        <v>1748.6500000000005</v>
      </c>
      <c r="M180" s="270">
        <v>1718.15</v>
      </c>
      <c r="N180" s="270">
        <v>1694.15</v>
      </c>
      <c r="O180" s="270">
        <v>7089000</v>
      </c>
      <c r="P180" s="271">
        <v>-2.3284651419123725E-2</v>
      </c>
    </row>
    <row r="181" spans="1:16" ht="12.75" customHeight="1">
      <c r="A181" s="262">
        <v>171</v>
      </c>
      <c r="B181" s="275" t="s">
        <v>59</v>
      </c>
      <c r="C181" s="267" t="s">
        <v>225</v>
      </c>
      <c r="D181" s="268">
        <v>45260</v>
      </c>
      <c r="E181" s="267">
        <v>934.05</v>
      </c>
      <c r="F181" s="267">
        <v>934.01666666666677</v>
      </c>
      <c r="G181" s="269">
        <v>929.03333333333353</v>
      </c>
      <c r="H181" s="269">
        <v>924.01666666666677</v>
      </c>
      <c r="I181" s="269">
        <v>919.03333333333353</v>
      </c>
      <c r="J181" s="269">
        <v>939.03333333333353</v>
      </c>
      <c r="K181" s="269">
        <v>944.01666666666688</v>
      </c>
      <c r="L181" s="269">
        <v>949.03333333333353</v>
      </c>
      <c r="M181" s="270">
        <v>939</v>
      </c>
      <c r="N181" s="270">
        <v>929</v>
      </c>
      <c r="O181" s="270">
        <v>10736100</v>
      </c>
      <c r="P181" s="271">
        <v>3.0269906667787774E-3</v>
      </c>
    </row>
    <row r="182" spans="1:16" ht="12.75" customHeight="1">
      <c r="A182" s="262">
        <v>172</v>
      </c>
      <c r="B182" s="275" t="s">
        <v>56</v>
      </c>
      <c r="C182" s="267" t="s">
        <v>226</v>
      </c>
      <c r="D182" s="268">
        <v>45260</v>
      </c>
      <c r="E182" s="267">
        <v>680.65</v>
      </c>
      <c r="F182" s="267">
        <v>681.53333333333342</v>
      </c>
      <c r="G182" s="269">
        <v>676.81666666666683</v>
      </c>
      <c r="H182" s="269">
        <v>672.98333333333346</v>
      </c>
      <c r="I182" s="269">
        <v>668.26666666666688</v>
      </c>
      <c r="J182" s="269">
        <v>685.36666666666679</v>
      </c>
      <c r="K182" s="269">
        <v>690.08333333333326</v>
      </c>
      <c r="L182" s="269">
        <v>693.91666666666674</v>
      </c>
      <c r="M182" s="270">
        <v>686.25</v>
      </c>
      <c r="N182" s="270">
        <v>677.7</v>
      </c>
      <c r="O182" s="270">
        <v>69746625</v>
      </c>
      <c r="P182" s="271">
        <v>-1.1012325722368155E-2</v>
      </c>
    </row>
    <row r="183" spans="1:16" ht="12.75" customHeight="1">
      <c r="A183" s="262">
        <v>173</v>
      </c>
      <c r="B183" s="275" t="s">
        <v>190</v>
      </c>
      <c r="C183" s="267" t="s">
        <v>227</v>
      </c>
      <c r="D183" s="268">
        <v>45260</v>
      </c>
      <c r="E183" s="267">
        <v>261.60000000000002</v>
      </c>
      <c r="F183" s="267">
        <v>262.15000000000003</v>
      </c>
      <c r="G183" s="269">
        <v>260.05000000000007</v>
      </c>
      <c r="H183" s="269">
        <v>258.50000000000006</v>
      </c>
      <c r="I183" s="269">
        <v>256.40000000000009</v>
      </c>
      <c r="J183" s="269">
        <v>263.70000000000005</v>
      </c>
      <c r="K183" s="269">
        <v>265.80000000000007</v>
      </c>
      <c r="L183" s="269">
        <v>267.35000000000002</v>
      </c>
      <c r="M183" s="270">
        <v>264.25</v>
      </c>
      <c r="N183" s="270">
        <v>260.60000000000002</v>
      </c>
      <c r="O183" s="270">
        <v>93943125</v>
      </c>
      <c r="P183" s="271">
        <v>5.0187752744078563E-3</v>
      </c>
    </row>
    <row r="184" spans="1:16" ht="12.75" customHeight="1">
      <c r="A184" s="262">
        <v>174</v>
      </c>
      <c r="B184" s="275" t="s">
        <v>132</v>
      </c>
      <c r="C184" s="267" t="s">
        <v>228</v>
      </c>
      <c r="D184" s="268">
        <v>45260</v>
      </c>
      <c r="E184" s="267">
        <v>126.7</v>
      </c>
      <c r="F184" s="267">
        <v>126.68333333333334</v>
      </c>
      <c r="G184" s="269">
        <v>125.96666666666667</v>
      </c>
      <c r="H184" s="269">
        <v>125.23333333333333</v>
      </c>
      <c r="I184" s="269">
        <v>124.51666666666667</v>
      </c>
      <c r="J184" s="269">
        <v>127.41666666666667</v>
      </c>
      <c r="K184" s="269">
        <v>128.13333333333333</v>
      </c>
      <c r="L184" s="269">
        <v>128.86666666666667</v>
      </c>
      <c r="M184" s="270">
        <v>127.4</v>
      </c>
      <c r="N184" s="270">
        <v>125.95</v>
      </c>
      <c r="O184" s="270">
        <v>199903000</v>
      </c>
      <c r="P184" s="271">
        <v>-1.1316032860018498E-2</v>
      </c>
    </row>
    <row r="185" spans="1:16" ht="12.75" customHeight="1">
      <c r="A185" s="262">
        <v>175</v>
      </c>
      <c r="B185" s="275" t="s">
        <v>87</v>
      </c>
      <c r="C185" s="267" t="s">
        <v>229</v>
      </c>
      <c r="D185" s="268">
        <v>45260</v>
      </c>
      <c r="E185" s="267">
        <v>3506.9</v>
      </c>
      <c r="F185" s="267">
        <v>3516.7833333333333</v>
      </c>
      <c r="G185" s="269">
        <v>3490.6666666666665</v>
      </c>
      <c r="H185" s="269">
        <v>3474.4333333333334</v>
      </c>
      <c r="I185" s="269">
        <v>3448.3166666666666</v>
      </c>
      <c r="J185" s="269">
        <v>3533.0166666666664</v>
      </c>
      <c r="K185" s="269">
        <v>3559.1333333333332</v>
      </c>
      <c r="L185" s="269">
        <v>3575.3666666666663</v>
      </c>
      <c r="M185" s="270">
        <v>3542.9</v>
      </c>
      <c r="N185" s="270">
        <v>3500.55</v>
      </c>
      <c r="O185" s="270">
        <v>12262600</v>
      </c>
      <c r="P185" s="271">
        <v>-2.3264242204597094E-2</v>
      </c>
    </row>
    <row r="186" spans="1:16" ht="12.75" customHeight="1">
      <c r="A186" s="262">
        <v>176</v>
      </c>
      <c r="B186" s="275" t="s">
        <v>87</v>
      </c>
      <c r="C186" s="267" t="s">
        <v>230</v>
      </c>
      <c r="D186" s="268">
        <v>45260</v>
      </c>
      <c r="E186" s="267">
        <v>1211.25</v>
      </c>
      <c r="F186" s="267">
        <v>1213.8500000000001</v>
      </c>
      <c r="G186" s="269">
        <v>1205.9000000000003</v>
      </c>
      <c r="H186" s="269">
        <v>1200.5500000000002</v>
      </c>
      <c r="I186" s="269">
        <v>1192.6000000000004</v>
      </c>
      <c r="J186" s="269">
        <v>1219.2000000000003</v>
      </c>
      <c r="K186" s="269">
        <v>1227.1500000000001</v>
      </c>
      <c r="L186" s="269">
        <v>1232.5000000000002</v>
      </c>
      <c r="M186" s="270">
        <v>1221.8</v>
      </c>
      <c r="N186" s="270">
        <v>1208.5</v>
      </c>
      <c r="O186" s="270">
        <v>15484200</v>
      </c>
      <c r="P186" s="271">
        <v>4.4761015101977266E-3</v>
      </c>
    </row>
    <row r="187" spans="1:16" ht="12.75" customHeight="1">
      <c r="A187" s="262">
        <v>177</v>
      </c>
      <c r="B187" s="275" t="s">
        <v>59</v>
      </c>
      <c r="C187" s="267" t="s">
        <v>231</v>
      </c>
      <c r="D187" s="268">
        <v>45260</v>
      </c>
      <c r="E187" s="267">
        <v>3416.1</v>
      </c>
      <c r="F187" s="267">
        <v>3420.5166666666664</v>
      </c>
      <c r="G187" s="269">
        <v>3398.8833333333328</v>
      </c>
      <c r="H187" s="269">
        <v>3381.6666666666665</v>
      </c>
      <c r="I187" s="269">
        <v>3360.0333333333328</v>
      </c>
      <c r="J187" s="269">
        <v>3437.7333333333327</v>
      </c>
      <c r="K187" s="269">
        <v>3459.3666666666659</v>
      </c>
      <c r="L187" s="269">
        <v>3476.5833333333326</v>
      </c>
      <c r="M187" s="270">
        <v>3442.15</v>
      </c>
      <c r="N187" s="270">
        <v>3403.3</v>
      </c>
      <c r="O187" s="270">
        <v>5720500</v>
      </c>
      <c r="P187" s="271">
        <v>-1.7695391985987928E-2</v>
      </c>
    </row>
    <row r="188" spans="1:16" ht="12.75" customHeight="1">
      <c r="A188" s="262">
        <v>178</v>
      </c>
      <c r="B188" s="275" t="s">
        <v>43</v>
      </c>
      <c r="C188" s="267" t="s">
        <v>232</v>
      </c>
      <c r="D188" s="268">
        <v>45260</v>
      </c>
      <c r="E188" s="267">
        <v>2107.8000000000002</v>
      </c>
      <c r="F188" s="267">
        <v>2110.9666666666667</v>
      </c>
      <c r="G188" s="269">
        <v>2085.9333333333334</v>
      </c>
      <c r="H188" s="269">
        <v>2064.0666666666666</v>
      </c>
      <c r="I188" s="269">
        <v>2039.0333333333333</v>
      </c>
      <c r="J188" s="269">
        <v>2132.8333333333335</v>
      </c>
      <c r="K188" s="269">
        <v>2157.8666666666672</v>
      </c>
      <c r="L188" s="269">
        <v>2179.7333333333336</v>
      </c>
      <c r="M188" s="270">
        <v>2136</v>
      </c>
      <c r="N188" s="270">
        <v>2089.1</v>
      </c>
      <c r="O188" s="270">
        <v>1744000</v>
      </c>
      <c r="P188" s="271">
        <v>-4.4645302656806357E-2</v>
      </c>
    </row>
    <row r="189" spans="1:16" ht="12.75" customHeight="1">
      <c r="A189" s="262">
        <v>179</v>
      </c>
      <c r="B189" s="275" t="s">
        <v>45</v>
      </c>
      <c r="C189" s="267" t="s">
        <v>233</v>
      </c>
      <c r="D189" s="268">
        <v>45260</v>
      </c>
      <c r="E189" s="267">
        <v>2662.5</v>
      </c>
      <c r="F189" s="267">
        <v>2656.75</v>
      </c>
      <c r="G189" s="269">
        <v>2646.6</v>
      </c>
      <c r="H189" s="269">
        <v>2630.7</v>
      </c>
      <c r="I189" s="269">
        <v>2620.5499999999997</v>
      </c>
      <c r="J189" s="269">
        <v>2672.65</v>
      </c>
      <c r="K189" s="269">
        <v>2682.7999999999997</v>
      </c>
      <c r="L189" s="269">
        <v>2698.7000000000003</v>
      </c>
      <c r="M189" s="270">
        <v>2666.9</v>
      </c>
      <c r="N189" s="270">
        <v>2640.85</v>
      </c>
      <c r="O189" s="270">
        <v>3817600</v>
      </c>
      <c r="P189" s="271">
        <v>2.0312165918323712E-2</v>
      </c>
    </row>
    <row r="190" spans="1:16" ht="12.75" customHeight="1">
      <c r="A190" s="262">
        <v>180</v>
      </c>
      <c r="B190" s="275" t="s">
        <v>56</v>
      </c>
      <c r="C190" s="267" t="s">
        <v>234</v>
      </c>
      <c r="D190" s="268">
        <v>45260</v>
      </c>
      <c r="E190" s="267">
        <v>1778.45</v>
      </c>
      <c r="F190" s="267">
        <v>1768.4666666666665</v>
      </c>
      <c r="G190" s="269">
        <v>1755.083333333333</v>
      </c>
      <c r="H190" s="269">
        <v>1731.7166666666665</v>
      </c>
      <c r="I190" s="269">
        <v>1718.333333333333</v>
      </c>
      <c r="J190" s="269">
        <v>1791.833333333333</v>
      </c>
      <c r="K190" s="269">
        <v>1805.2166666666667</v>
      </c>
      <c r="L190" s="269">
        <v>1828.583333333333</v>
      </c>
      <c r="M190" s="270">
        <v>1781.85</v>
      </c>
      <c r="N190" s="270">
        <v>1745.1</v>
      </c>
      <c r="O190" s="270">
        <v>8404200</v>
      </c>
      <c r="P190" s="271">
        <v>6.6015538290788017E-2</v>
      </c>
    </row>
    <row r="191" spans="1:16" ht="12.75" customHeight="1">
      <c r="A191" s="262">
        <v>181</v>
      </c>
      <c r="B191" s="275" t="s">
        <v>59</v>
      </c>
      <c r="C191" s="267" t="s">
        <v>235</v>
      </c>
      <c r="D191" s="268">
        <v>45260</v>
      </c>
      <c r="E191" s="267">
        <v>1610.8</v>
      </c>
      <c r="F191" s="267">
        <v>1608.0333333333335</v>
      </c>
      <c r="G191" s="269">
        <v>1600.0666666666671</v>
      </c>
      <c r="H191" s="269">
        <v>1589.3333333333335</v>
      </c>
      <c r="I191" s="269">
        <v>1581.366666666667</v>
      </c>
      <c r="J191" s="269">
        <v>1618.7666666666671</v>
      </c>
      <c r="K191" s="269">
        <v>1626.7333333333338</v>
      </c>
      <c r="L191" s="269">
        <v>1637.4666666666672</v>
      </c>
      <c r="M191" s="270">
        <v>1616</v>
      </c>
      <c r="N191" s="270">
        <v>1597.3</v>
      </c>
      <c r="O191" s="270">
        <v>3196400</v>
      </c>
      <c r="P191" s="271">
        <v>1.036793526362372E-2</v>
      </c>
    </row>
    <row r="192" spans="1:16" ht="12.75" customHeight="1">
      <c r="A192" s="262">
        <v>182</v>
      </c>
      <c r="B192" s="275" t="s">
        <v>49</v>
      </c>
      <c r="C192" s="267" t="s">
        <v>236</v>
      </c>
      <c r="D192" s="268">
        <v>45260</v>
      </c>
      <c r="E192" s="267">
        <v>8631.4</v>
      </c>
      <c r="F192" s="267">
        <v>8672</v>
      </c>
      <c r="G192" s="269">
        <v>8569.4</v>
      </c>
      <c r="H192" s="269">
        <v>8507.4</v>
      </c>
      <c r="I192" s="269">
        <v>8404.7999999999993</v>
      </c>
      <c r="J192" s="269">
        <v>8734</v>
      </c>
      <c r="K192" s="269">
        <v>8836.5999999999985</v>
      </c>
      <c r="L192" s="269">
        <v>8898.6</v>
      </c>
      <c r="M192" s="270">
        <v>8774.6</v>
      </c>
      <c r="N192" s="270">
        <v>8610</v>
      </c>
      <c r="O192" s="270">
        <v>1271100</v>
      </c>
      <c r="P192" s="271">
        <v>5.9161736521956505E-2</v>
      </c>
    </row>
    <row r="193" spans="1:16" ht="12.75" customHeight="1">
      <c r="A193" s="262">
        <v>183</v>
      </c>
      <c r="B193" s="275" t="s">
        <v>39</v>
      </c>
      <c r="C193" s="267" t="s">
        <v>237</v>
      </c>
      <c r="D193" s="268">
        <v>45260</v>
      </c>
      <c r="E193" s="267">
        <v>566.65</v>
      </c>
      <c r="F193" s="267">
        <v>568.08333333333326</v>
      </c>
      <c r="G193" s="269">
        <v>564.61666666666656</v>
      </c>
      <c r="H193" s="269">
        <v>562.58333333333326</v>
      </c>
      <c r="I193" s="269">
        <v>559.11666666666656</v>
      </c>
      <c r="J193" s="269">
        <v>570.11666666666656</v>
      </c>
      <c r="K193" s="269">
        <v>573.58333333333326</v>
      </c>
      <c r="L193" s="269">
        <v>575.61666666666656</v>
      </c>
      <c r="M193" s="270">
        <v>571.54999999999995</v>
      </c>
      <c r="N193" s="270">
        <v>566.04999999999995</v>
      </c>
      <c r="O193" s="270">
        <v>32233500</v>
      </c>
      <c r="P193" s="271">
        <v>9.6506230149034939E-3</v>
      </c>
    </row>
    <row r="194" spans="1:16" ht="12.75" customHeight="1">
      <c r="A194" s="262">
        <v>184</v>
      </c>
      <c r="B194" s="275" t="s">
        <v>132</v>
      </c>
      <c r="C194" s="267" t="s">
        <v>238</v>
      </c>
      <c r="D194" s="268">
        <v>45260</v>
      </c>
      <c r="E194" s="267">
        <v>234.9</v>
      </c>
      <c r="F194" s="267">
        <v>235.45000000000002</v>
      </c>
      <c r="G194" s="269">
        <v>232.80000000000004</v>
      </c>
      <c r="H194" s="269">
        <v>230.70000000000002</v>
      </c>
      <c r="I194" s="269">
        <v>228.05000000000004</v>
      </c>
      <c r="J194" s="269">
        <v>237.55000000000004</v>
      </c>
      <c r="K194" s="269">
        <v>240.20000000000002</v>
      </c>
      <c r="L194" s="269">
        <v>242.30000000000004</v>
      </c>
      <c r="M194" s="270">
        <v>238.1</v>
      </c>
      <c r="N194" s="270">
        <v>233.35</v>
      </c>
      <c r="O194" s="270">
        <v>86613000</v>
      </c>
      <c r="P194" s="271">
        <v>-1.2230086194509006E-2</v>
      </c>
    </row>
    <row r="195" spans="1:16" ht="12.75" customHeight="1">
      <c r="A195" s="262">
        <v>185</v>
      </c>
      <c r="B195" s="275" t="s">
        <v>41</v>
      </c>
      <c r="C195" s="267" t="s">
        <v>239</v>
      </c>
      <c r="D195" s="268">
        <v>45260</v>
      </c>
      <c r="E195" s="267">
        <v>838.25</v>
      </c>
      <c r="F195" s="267">
        <v>843.58333333333337</v>
      </c>
      <c r="G195" s="269">
        <v>832.26666666666677</v>
      </c>
      <c r="H195" s="269">
        <v>826.28333333333342</v>
      </c>
      <c r="I195" s="269">
        <v>814.96666666666681</v>
      </c>
      <c r="J195" s="269">
        <v>849.56666666666672</v>
      </c>
      <c r="K195" s="269">
        <v>860.88333333333333</v>
      </c>
      <c r="L195" s="269">
        <v>866.86666666666667</v>
      </c>
      <c r="M195" s="270">
        <v>854.9</v>
      </c>
      <c r="N195" s="270">
        <v>837.6</v>
      </c>
      <c r="O195" s="270">
        <v>9096600</v>
      </c>
      <c r="P195" s="271">
        <v>2.4599580996147868E-2</v>
      </c>
    </row>
    <row r="196" spans="1:16" ht="12.75" customHeight="1">
      <c r="A196" s="262">
        <v>186</v>
      </c>
      <c r="B196" s="275" t="s">
        <v>87</v>
      </c>
      <c r="C196" s="267" t="s">
        <v>240</v>
      </c>
      <c r="D196" s="268">
        <v>45260</v>
      </c>
      <c r="E196" s="267">
        <v>402.75</v>
      </c>
      <c r="F196" s="267">
        <v>403.25</v>
      </c>
      <c r="G196" s="269">
        <v>400.9</v>
      </c>
      <c r="H196" s="269">
        <v>399.04999999999995</v>
      </c>
      <c r="I196" s="269">
        <v>396.69999999999993</v>
      </c>
      <c r="J196" s="269">
        <v>405.1</v>
      </c>
      <c r="K196" s="269">
        <v>407.45000000000005</v>
      </c>
      <c r="L196" s="269">
        <v>409.30000000000007</v>
      </c>
      <c r="M196" s="270">
        <v>405.6</v>
      </c>
      <c r="N196" s="270">
        <v>401.4</v>
      </c>
      <c r="O196" s="270">
        <v>45819000</v>
      </c>
      <c r="P196" s="271">
        <v>4.1707874364833065E-2</v>
      </c>
    </row>
    <row r="197" spans="1:16" ht="12.75" customHeight="1">
      <c r="A197" s="262">
        <v>187</v>
      </c>
      <c r="B197" s="275" t="s">
        <v>205</v>
      </c>
      <c r="C197" s="267" t="s">
        <v>241</v>
      </c>
      <c r="D197" s="268">
        <v>45260</v>
      </c>
      <c r="E197" s="267">
        <v>250.1</v>
      </c>
      <c r="F197" s="267">
        <v>250.91666666666666</v>
      </c>
      <c r="G197" s="269">
        <v>248.93333333333331</v>
      </c>
      <c r="H197" s="269">
        <v>247.76666666666665</v>
      </c>
      <c r="I197" s="269">
        <v>245.7833333333333</v>
      </c>
      <c r="J197" s="269">
        <v>252.08333333333331</v>
      </c>
      <c r="K197" s="269">
        <v>254.06666666666666</v>
      </c>
      <c r="L197" s="269">
        <v>255.23333333333332</v>
      </c>
      <c r="M197" s="270">
        <v>252.9</v>
      </c>
      <c r="N197" s="270">
        <v>249.75</v>
      </c>
      <c r="O197" s="270">
        <v>96843000</v>
      </c>
      <c r="P197" s="271">
        <v>-3.303692725700877E-3</v>
      </c>
    </row>
    <row r="198" spans="1:16" ht="12.75" customHeight="1">
      <c r="A198" s="262">
        <v>188</v>
      </c>
      <c r="B198" s="275" t="s">
        <v>43</v>
      </c>
      <c r="C198" s="267" t="s">
        <v>242</v>
      </c>
      <c r="D198" s="268">
        <v>45260</v>
      </c>
      <c r="E198" s="267">
        <v>633.20000000000005</v>
      </c>
      <c r="F198" s="267">
        <v>635.91666666666663</v>
      </c>
      <c r="G198" s="269">
        <v>628.13333333333321</v>
      </c>
      <c r="H198" s="269">
        <v>623.06666666666661</v>
      </c>
      <c r="I198" s="269">
        <v>615.28333333333319</v>
      </c>
      <c r="J198" s="269">
        <v>640.98333333333323</v>
      </c>
      <c r="K198" s="269">
        <v>648.76666666666677</v>
      </c>
      <c r="L198" s="269">
        <v>653.83333333333326</v>
      </c>
      <c r="M198" s="270">
        <v>643.70000000000005</v>
      </c>
      <c r="N198" s="270">
        <v>630.85</v>
      </c>
      <c r="O198" s="270">
        <v>6396300</v>
      </c>
      <c r="P198" s="271">
        <v>2.4358604785240705E-2</v>
      </c>
    </row>
    <row r="199" spans="1:16" ht="12.75" customHeight="1">
      <c r="A199" s="256"/>
      <c r="B199" s="263"/>
      <c r="C199" s="256"/>
      <c r="D199" s="257"/>
      <c r="E199" s="258"/>
      <c r="F199" s="258"/>
      <c r="G199" s="259"/>
      <c r="H199" s="259"/>
      <c r="I199" s="259"/>
      <c r="J199" s="259"/>
      <c r="K199" s="259"/>
      <c r="L199" s="259"/>
      <c r="M199" s="256"/>
      <c r="N199" s="256"/>
      <c r="O199" s="260"/>
      <c r="P199" s="261"/>
    </row>
    <row r="200" spans="1:16" ht="12.75" customHeight="1">
      <c r="A200" s="256"/>
      <c r="B200" s="26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6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6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6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6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6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6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6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45254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99" t="s">
        <v>16</v>
      </c>
      <c r="B8" s="401"/>
      <c r="C8" s="404" t="s">
        <v>20</v>
      </c>
      <c r="D8" s="404" t="s">
        <v>21</v>
      </c>
      <c r="E8" s="396" t="s">
        <v>22</v>
      </c>
      <c r="F8" s="397"/>
      <c r="G8" s="398"/>
      <c r="H8" s="396" t="s">
        <v>23</v>
      </c>
      <c r="I8" s="397"/>
      <c r="J8" s="398"/>
      <c r="K8" s="26"/>
      <c r="L8" s="48"/>
      <c r="M8" s="48"/>
      <c r="N8" s="1"/>
      <c r="O8" s="1"/>
    </row>
    <row r="9" spans="1:15" ht="36" customHeight="1">
      <c r="A9" s="400"/>
      <c r="B9" s="403"/>
      <c r="C9" s="403"/>
      <c r="D9" s="40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19802</v>
      </c>
      <c r="D10" s="34">
        <v>19821.3</v>
      </c>
      <c r="E10" s="34">
        <v>19767.449999999997</v>
      </c>
      <c r="F10" s="34">
        <v>19732.899999999998</v>
      </c>
      <c r="G10" s="34">
        <v>19679.049999999996</v>
      </c>
      <c r="H10" s="34">
        <v>19855.849999999999</v>
      </c>
      <c r="I10" s="34">
        <v>19909.699999999997</v>
      </c>
      <c r="J10" s="34">
        <v>19944.25</v>
      </c>
      <c r="K10" s="34">
        <v>19875.150000000001</v>
      </c>
      <c r="L10" s="34">
        <v>19786.75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43577.5</v>
      </c>
      <c r="D11" s="34">
        <v>43559.5</v>
      </c>
      <c r="E11" s="34">
        <v>43469.35</v>
      </c>
      <c r="F11" s="34">
        <v>43361.2</v>
      </c>
      <c r="G11" s="34">
        <v>43271.049999999996</v>
      </c>
      <c r="H11" s="34">
        <v>43667.65</v>
      </c>
      <c r="I11" s="34">
        <v>43757.799999999996</v>
      </c>
      <c r="J11" s="34">
        <v>43865.950000000004</v>
      </c>
      <c r="K11" s="34">
        <v>43649.65</v>
      </c>
      <c r="L11" s="34">
        <v>43451.35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4147.8500000000004</v>
      </c>
      <c r="D12" s="36">
        <v>4151.6333333333341</v>
      </c>
      <c r="E12" s="36">
        <v>4129.5166666666682</v>
      </c>
      <c r="F12" s="36">
        <v>4111.1833333333343</v>
      </c>
      <c r="G12" s="36">
        <v>4089.0666666666684</v>
      </c>
      <c r="H12" s="36">
        <v>4169.9666666666681</v>
      </c>
      <c r="I12" s="36">
        <v>4192.0833333333348</v>
      </c>
      <c r="J12" s="36">
        <v>4210.4166666666679</v>
      </c>
      <c r="K12" s="36">
        <v>4173.75</v>
      </c>
      <c r="L12" s="36">
        <v>4133.3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6452.4</v>
      </c>
      <c r="D13" s="36">
        <v>6450.833333333333</v>
      </c>
      <c r="E13" s="36">
        <v>6432.7666666666664</v>
      </c>
      <c r="F13" s="36">
        <v>6413.1333333333332</v>
      </c>
      <c r="G13" s="36">
        <v>6395.0666666666666</v>
      </c>
      <c r="H13" s="36">
        <v>6470.4666666666662</v>
      </c>
      <c r="I13" s="36">
        <v>6488.5333333333338</v>
      </c>
      <c r="J13" s="36">
        <v>6508.1666666666661</v>
      </c>
      <c r="K13" s="36">
        <v>6468.9</v>
      </c>
      <c r="L13" s="36">
        <v>6431.2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32370.65</v>
      </c>
      <c r="D14" s="36">
        <v>32464.383333333331</v>
      </c>
      <c r="E14" s="36">
        <v>32240.766666666663</v>
      </c>
      <c r="F14" s="36">
        <v>32110.883333333331</v>
      </c>
      <c r="G14" s="36">
        <v>31887.266666666663</v>
      </c>
      <c r="H14" s="36">
        <v>32594.266666666663</v>
      </c>
      <c r="I14" s="36">
        <v>32817.883333333331</v>
      </c>
      <c r="J14" s="36">
        <v>32947.766666666663</v>
      </c>
      <c r="K14" s="36">
        <v>32688</v>
      </c>
      <c r="L14" s="36">
        <v>32334.5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6521</v>
      </c>
      <c r="D15" s="36">
        <v>6504.416666666667</v>
      </c>
      <c r="E15" s="36">
        <v>6478.8833333333341</v>
      </c>
      <c r="F15" s="36">
        <v>6436.7666666666673</v>
      </c>
      <c r="G15" s="36">
        <v>6411.2333333333345</v>
      </c>
      <c r="H15" s="36">
        <v>6546.5333333333338</v>
      </c>
      <c r="I15" s="36">
        <v>6572.0666666666666</v>
      </c>
      <c r="J15" s="36">
        <v>6614.1833333333334</v>
      </c>
      <c r="K15" s="36">
        <v>6529.95</v>
      </c>
      <c r="L15" s="36">
        <v>6462.3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11960.35</v>
      </c>
      <c r="D16" s="36">
        <v>11967.4</v>
      </c>
      <c r="E16" s="36">
        <v>11941.15</v>
      </c>
      <c r="F16" s="36">
        <v>11921.95</v>
      </c>
      <c r="G16" s="36">
        <v>11895.7</v>
      </c>
      <c r="H16" s="36">
        <v>11986.599999999999</v>
      </c>
      <c r="I16" s="36">
        <v>12012.849999999999</v>
      </c>
      <c r="J16" s="36">
        <v>12032.049999999997</v>
      </c>
      <c r="K16" s="36">
        <v>11993.65</v>
      </c>
      <c r="L16" s="36">
        <v>11948.2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4260.55</v>
      </c>
      <c r="D17" s="36">
        <v>4253.5</v>
      </c>
      <c r="E17" s="36">
        <v>4227.05</v>
      </c>
      <c r="F17" s="36">
        <v>4193.55</v>
      </c>
      <c r="G17" s="36">
        <v>4167.1000000000004</v>
      </c>
      <c r="H17" s="36">
        <v>4287</v>
      </c>
      <c r="I17" s="36">
        <v>4313.4500000000007</v>
      </c>
      <c r="J17" s="36">
        <v>4346.95</v>
      </c>
      <c r="K17" s="31">
        <v>4279.95</v>
      </c>
      <c r="L17" s="31">
        <v>4220</v>
      </c>
      <c r="M17" s="31">
        <v>0.82762000000000002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23886.5</v>
      </c>
      <c r="D18" s="36">
        <v>23887.283333333336</v>
      </c>
      <c r="E18" s="36">
        <v>23774.566666666673</v>
      </c>
      <c r="F18" s="36">
        <v>23662.633333333335</v>
      </c>
      <c r="G18" s="36">
        <v>23549.916666666672</v>
      </c>
      <c r="H18" s="36">
        <v>23999.216666666674</v>
      </c>
      <c r="I18" s="36">
        <v>24111.933333333342</v>
      </c>
      <c r="J18" s="36">
        <v>24223.866666666676</v>
      </c>
      <c r="K18" s="31">
        <v>24000</v>
      </c>
      <c r="L18" s="31">
        <v>23775.35</v>
      </c>
      <c r="M18" s="31">
        <v>2.8199999999999999E-2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171</v>
      </c>
      <c r="D19" s="36">
        <v>171.13333333333333</v>
      </c>
      <c r="E19" s="36">
        <v>170.06666666666666</v>
      </c>
      <c r="F19" s="36">
        <v>169.13333333333333</v>
      </c>
      <c r="G19" s="36">
        <v>168.06666666666666</v>
      </c>
      <c r="H19" s="36">
        <v>172.06666666666666</v>
      </c>
      <c r="I19" s="36">
        <v>173.13333333333333</v>
      </c>
      <c r="J19" s="36">
        <v>174.06666666666666</v>
      </c>
      <c r="K19" s="31">
        <v>172.2</v>
      </c>
      <c r="L19" s="31">
        <v>170.2</v>
      </c>
      <c r="M19" s="31">
        <v>20.195170000000001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226.3</v>
      </c>
      <c r="D20" s="36">
        <v>223.15</v>
      </c>
      <c r="E20" s="36">
        <v>218.4</v>
      </c>
      <c r="F20" s="36">
        <v>210.5</v>
      </c>
      <c r="G20" s="36">
        <v>205.75</v>
      </c>
      <c r="H20" s="36">
        <v>231.05</v>
      </c>
      <c r="I20" s="36">
        <v>235.8</v>
      </c>
      <c r="J20" s="36">
        <v>243.70000000000002</v>
      </c>
      <c r="K20" s="31">
        <v>227.9</v>
      </c>
      <c r="L20" s="31">
        <v>215.25</v>
      </c>
      <c r="M20" s="31">
        <v>93.670529999999999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1819.7</v>
      </c>
      <c r="D21" s="36">
        <v>1817.4833333333333</v>
      </c>
      <c r="E21" s="36">
        <v>1808.2166666666667</v>
      </c>
      <c r="F21" s="36">
        <v>1796.7333333333333</v>
      </c>
      <c r="G21" s="36">
        <v>1787.4666666666667</v>
      </c>
      <c r="H21" s="36">
        <v>1828.9666666666667</v>
      </c>
      <c r="I21" s="36">
        <v>1838.2333333333336</v>
      </c>
      <c r="J21" s="36">
        <v>1849.7166666666667</v>
      </c>
      <c r="K21" s="31">
        <v>1826.75</v>
      </c>
      <c r="L21" s="31">
        <v>1806</v>
      </c>
      <c r="M21" s="31">
        <v>2.5468999999999999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2175.25</v>
      </c>
      <c r="D22" s="36">
        <v>2175.2833333333333</v>
      </c>
      <c r="E22" s="36">
        <v>2160.5666666666666</v>
      </c>
      <c r="F22" s="36">
        <v>2145.8833333333332</v>
      </c>
      <c r="G22" s="36">
        <v>2131.1666666666665</v>
      </c>
      <c r="H22" s="36">
        <v>2189.9666666666667</v>
      </c>
      <c r="I22" s="36">
        <v>2204.6833333333329</v>
      </c>
      <c r="J22" s="36">
        <v>2219.3666666666668</v>
      </c>
      <c r="K22" s="31">
        <v>2190</v>
      </c>
      <c r="L22" s="31">
        <v>2160.6</v>
      </c>
      <c r="M22" s="31">
        <v>7.2911400000000004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930.7</v>
      </c>
      <c r="D23" s="36">
        <v>925.30000000000007</v>
      </c>
      <c r="E23" s="36">
        <v>915.60000000000014</v>
      </c>
      <c r="F23" s="36">
        <v>900.50000000000011</v>
      </c>
      <c r="G23" s="36">
        <v>890.80000000000018</v>
      </c>
      <c r="H23" s="36">
        <v>940.40000000000009</v>
      </c>
      <c r="I23" s="36">
        <v>950.10000000000014</v>
      </c>
      <c r="J23" s="36">
        <v>965.2</v>
      </c>
      <c r="K23" s="31">
        <v>935</v>
      </c>
      <c r="L23" s="31">
        <v>910.2</v>
      </c>
      <c r="M23" s="31">
        <v>3.5009100000000002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793.1</v>
      </c>
      <c r="D24" s="36">
        <v>796.41666666666663</v>
      </c>
      <c r="E24" s="36">
        <v>788.13333333333321</v>
      </c>
      <c r="F24" s="36">
        <v>783.16666666666663</v>
      </c>
      <c r="G24" s="36">
        <v>774.88333333333321</v>
      </c>
      <c r="H24" s="36">
        <v>801.38333333333321</v>
      </c>
      <c r="I24" s="36">
        <v>809.66666666666674</v>
      </c>
      <c r="J24" s="36">
        <v>814.63333333333321</v>
      </c>
      <c r="K24" s="31">
        <v>804.7</v>
      </c>
      <c r="L24" s="31">
        <v>791.45</v>
      </c>
      <c r="M24" s="31">
        <v>37.766150000000003</v>
      </c>
      <c r="N24" s="1"/>
      <c r="O24" s="1"/>
    </row>
    <row r="25" spans="1:15" ht="12.75" customHeight="1">
      <c r="A25" s="51">
        <v>16</v>
      </c>
      <c r="B25" s="53" t="s">
        <v>843</v>
      </c>
      <c r="C25" s="31">
        <v>381.7</v>
      </c>
      <c r="D25" s="36">
        <v>384.08333333333331</v>
      </c>
      <c r="E25" s="36">
        <v>377.66666666666663</v>
      </c>
      <c r="F25" s="36">
        <v>373.63333333333333</v>
      </c>
      <c r="G25" s="36">
        <v>367.21666666666664</v>
      </c>
      <c r="H25" s="36">
        <v>388.11666666666662</v>
      </c>
      <c r="I25" s="36">
        <v>394.53333333333325</v>
      </c>
      <c r="J25" s="36">
        <v>398.56666666666661</v>
      </c>
      <c r="K25" s="31">
        <v>390.5</v>
      </c>
      <c r="L25" s="31">
        <v>380.05</v>
      </c>
      <c r="M25" s="31">
        <v>27.592400000000001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4521.1499999999996</v>
      </c>
      <c r="D26" s="36">
        <v>4532.7333333333327</v>
      </c>
      <c r="E26" s="36">
        <v>4491.0666666666657</v>
      </c>
      <c r="F26" s="36">
        <v>4460.9833333333327</v>
      </c>
      <c r="G26" s="36">
        <v>4419.3166666666657</v>
      </c>
      <c r="H26" s="36">
        <v>4562.8166666666657</v>
      </c>
      <c r="I26" s="36">
        <v>4604.4833333333318</v>
      </c>
      <c r="J26" s="36">
        <v>4634.5666666666657</v>
      </c>
      <c r="K26" s="31">
        <v>4574.3999999999996</v>
      </c>
      <c r="L26" s="31">
        <v>4502.6499999999996</v>
      </c>
      <c r="M26" s="31">
        <v>3.1024799999999999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415.6</v>
      </c>
      <c r="D27" s="36">
        <v>413.65000000000003</v>
      </c>
      <c r="E27" s="36">
        <v>410.55000000000007</v>
      </c>
      <c r="F27" s="36">
        <v>405.50000000000006</v>
      </c>
      <c r="G27" s="36">
        <v>402.40000000000009</v>
      </c>
      <c r="H27" s="36">
        <v>418.70000000000005</v>
      </c>
      <c r="I27" s="36">
        <v>421.80000000000007</v>
      </c>
      <c r="J27" s="36">
        <v>426.85</v>
      </c>
      <c r="K27" s="31">
        <v>416.75</v>
      </c>
      <c r="L27" s="31">
        <v>408.6</v>
      </c>
      <c r="M27" s="31">
        <v>12.129490000000001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5493.95</v>
      </c>
      <c r="D28" s="36">
        <v>5505.75</v>
      </c>
      <c r="E28" s="36">
        <v>5461.5</v>
      </c>
      <c r="F28" s="36">
        <v>5429.05</v>
      </c>
      <c r="G28" s="36">
        <v>5384.8</v>
      </c>
      <c r="H28" s="36">
        <v>5538.2</v>
      </c>
      <c r="I28" s="36">
        <v>5582.45</v>
      </c>
      <c r="J28" s="36">
        <v>5614.9</v>
      </c>
      <c r="K28" s="31">
        <v>5550</v>
      </c>
      <c r="L28" s="31">
        <v>5473.3</v>
      </c>
      <c r="M28" s="31">
        <v>2.3458399999999999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420.95</v>
      </c>
      <c r="D29" s="36">
        <v>421.18333333333334</v>
      </c>
      <c r="E29" s="36">
        <v>419.16666666666669</v>
      </c>
      <c r="F29" s="36">
        <v>417.38333333333333</v>
      </c>
      <c r="G29" s="36">
        <v>415.36666666666667</v>
      </c>
      <c r="H29" s="36">
        <v>422.9666666666667</v>
      </c>
      <c r="I29" s="36">
        <v>424.98333333333335</v>
      </c>
      <c r="J29" s="36">
        <v>426.76666666666671</v>
      </c>
      <c r="K29" s="31">
        <v>423.2</v>
      </c>
      <c r="L29" s="31">
        <v>419.4</v>
      </c>
      <c r="M29" s="31">
        <v>5.8528900000000004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177.95</v>
      </c>
      <c r="D30" s="36">
        <v>178.25</v>
      </c>
      <c r="E30" s="36">
        <v>177</v>
      </c>
      <c r="F30" s="36">
        <v>176.05</v>
      </c>
      <c r="G30" s="36">
        <v>174.8</v>
      </c>
      <c r="H30" s="36">
        <v>179.2</v>
      </c>
      <c r="I30" s="36">
        <v>180.45</v>
      </c>
      <c r="J30" s="36">
        <v>181.39999999999998</v>
      </c>
      <c r="K30" s="31">
        <v>179.5</v>
      </c>
      <c r="L30" s="31">
        <v>177.3</v>
      </c>
      <c r="M30" s="31">
        <v>55.277140000000003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3122.95</v>
      </c>
      <c r="D31" s="36">
        <v>3136.5</v>
      </c>
      <c r="E31" s="36">
        <v>3101.6</v>
      </c>
      <c r="F31" s="36">
        <v>3080.25</v>
      </c>
      <c r="G31" s="36">
        <v>3045.35</v>
      </c>
      <c r="H31" s="36">
        <v>3157.85</v>
      </c>
      <c r="I31" s="36">
        <v>3192.7499999999995</v>
      </c>
      <c r="J31" s="36">
        <v>3214.1</v>
      </c>
      <c r="K31" s="31">
        <v>3171.4</v>
      </c>
      <c r="L31" s="31">
        <v>3115.15</v>
      </c>
      <c r="M31" s="31">
        <v>7.9245999999999999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1953.95</v>
      </c>
      <c r="D32" s="36">
        <v>1956.8999999999999</v>
      </c>
      <c r="E32" s="36">
        <v>1947.0499999999997</v>
      </c>
      <c r="F32" s="36">
        <v>1940.1499999999999</v>
      </c>
      <c r="G32" s="36">
        <v>1930.2999999999997</v>
      </c>
      <c r="H32" s="36">
        <v>1963.7999999999997</v>
      </c>
      <c r="I32" s="36">
        <v>1973.6499999999996</v>
      </c>
      <c r="J32" s="36">
        <v>1980.5499999999997</v>
      </c>
      <c r="K32" s="31">
        <v>1966.75</v>
      </c>
      <c r="L32" s="31">
        <v>1950</v>
      </c>
      <c r="M32" s="31">
        <v>1.7192499999999999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530.6</v>
      </c>
      <c r="D33" s="36">
        <v>532.08333333333337</v>
      </c>
      <c r="E33" s="36">
        <v>528.51666666666677</v>
      </c>
      <c r="F33" s="36">
        <v>526.43333333333339</v>
      </c>
      <c r="G33" s="36">
        <v>522.86666666666679</v>
      </c>
      <c r="H33" s="36">
        <v>534.16666666666674</v>
      </c>
      <c r="I33" s="36">
        <v>537.73333333333335</v>
      </c>
      <c r="J33" s="36">
        <v>539.81666666666672</v>
      </c>
      <c r="K33" s="31">
        <v>535.65</v>
      </c>
      <c r="L33" s="31">
        <v>530</v>
      </c>
      <c r="M33" s="31">
        <v>2.4502700000000002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719.3</v>
      </c>
      <c r="D34" s="36">
        <v>720.76666666666677</v>
      </c>
      <c r="E34" s="36">
        <v>716.03333333333353</v>
      </c>
      <c r="F34" s="36">
        <v>712.76666666666677</v>
      </c>
      <c r="G34" s="36">
        <v>708.03333333333353</v>
      </c>
      <c r="H34" s="36">
        <v>724.03333333333353</v>
      </c>
      <c r="I34" s="36">
        <v>728.76666666666688</v>
      </c>
      <c r="J34" s="36">
        <v>732.03333333333353</v>
      </c>
      <c r="K34" s="31">
        <v>725.5</v>
      </c>
      <c r="L34" s="31">
        <v>717.5</v>
      </c>
      <c r="M34" s="31">
        <v>16.13045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1028.75</v>
      </c>
      <c r="D35" s="36">
        <v>1036.25</v>
      </c>
      <c r="E35" s="36">
        <v>1017.5</v>
      </c>
      <c r="F35" s="36">
        <v>1006.25</v>
      </c>
      <c r="G35" s="36">
        <v>987.5</v>
      </c>
      <c r="H35" s="36">
        <v>1047.5</v>
      </c>
      <c r="I35" s="36">
        <v>1066.25</v>
      </c>
      <c r="J35" s="36">
        <v>1077.5</v>
      </c>
      <c r="K35" s="31">
        <v>1055</v>
      </c>
      <c r="L35" s="31">
        <v>1025</v>
      </c>
      <c r="M35" s="31">
        <v>18.841439999999999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315.39999999999998</v>
      </c>
      <c r="D36" s="36">
        <v>316.73333333333335</v>
      </c>
      <c r="E36" s="36">
        <v>312.66666666666669</v>
      </c>
      <c r="F36" s="36">
        <v>309.93333333333334</v>
      </c>
      <c r="G36" s="36">
        <v>305.86666666666667</v>
      </c>
      <c r="H36" s="36">
        <v>319.4666666666667</v>
      </c>
      <c r="I36" s="36">
        <v>323.5333333333333</v>
      </c>
      <c r="J36" s="36">
        <v>326.26666666666671</v>
      </c>
      <c r="K36" s="31">
        <v>320.8</v>
      </c>
      <c r="L36" s="31">
        <v>314</v>
      </c>
      <c r="M36" s="31">
        <v>10.56512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999.05</v>
      </c>
      <c r="D37" s="36">
        <v>999.2833333333333</v>
      </c>
      <c r="E37" s="36">
        <v>995.16666666666663</v>
      </c>
      <c r="F37" s="36">
        <v>991.2833333333333</v>
      </c>
      <c r="G37" s="36">
        <v>987.16666666666663</v>
      </c>
      <c r="H37" s="36">
        <v>1003.1666666666666</v>
      </c>
      <c r="I37" s="36">
        <v>1007.2833333333334</v>
      </c>
      <c r="J37" s="36">
        <v>1011.1666666666666</v>
      </c>
      <c r="K37" s="31">
        <v>1003.4</v>
      </c>
      <c r="L37" s="31">
        <v>995.4</v>
      </c>
      <c r="M37" s="31">
        <v>31.128910000000001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5925.25</v>
      </c>
      <c r="D38" s="36">
        <v>5884.45</v>
      </c>
      <c r="E38" s="36">
        <v>5823.9</v>
      </c>
      <c r="F38" s="36">
        <v>5722.55</v>
      </c>
      <c r="G38" s="36">
        <v>5662</v>
      </c>
      <c r="H38" s="36">
        <v>5985.7999999999993</v>
      </c>
      <c r="I38" s="36">
        <v>6046.35</v>
      </c>
      <c r="J38" s="36">
        <v>6147.6999999999989</v>
      </c>
      <c r="K38" s="31">
        <v>5945</v>
      </c>
      <c r="L38" s="31">
        <v>5783.1</v>
      </c>
      <c r="M38" s="31">
        <v>11.18718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1623.95</v>
      </c>
      <c r="D39" s="36">
        <v>1627</v>
      </c>
      <c r="E39" s="36">
        <v>1617.15</v>
      </c>
      <c r="F39" s="36">
        <v>1610.3500000000001</v>
      </c>
      <c r="G39" s="36">
        <v>1600.5000000000002</v>
      </c>
      <c r="H39" s="36">
        <v>1633.8</v>
      </c>
      <c r="I39" s="36">
        <v>1643.6499999999999</v>
      </c>
      <c r="J39" s="36">
        <v>1650.4499999999998</v>
      </c>
      <c r="K39" s="31">
        <v>1636.85</v>
      </c>
      <c r="L39" s="31">
        <v>1620.2</v>
      </c>
      <c r="M39" s="31">
        <v>6.9559199999999999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7423.6</v>
      </c>
      <c r="D40" s="36">
        <v>7397.8499999999995</v>
      </c>
      <c r="E40" s="36">
        <v>7355.6999999999989</v>
      </c>
      <c r="F40" s="36">
        <v>7287.7999999999993</v>
      </c>
      <c r="G40" s="36">
        <v>7245.6499999999987</v>
      </c>
      <c r="H40" s="36">
        <v>7465.7499999999991</v>
      </c>
      <c r="I40" s="36">
        <v>7507.8999999999987</v>
      </c>
      <c r="J40" s="36">
        <v>7575.7999999999993</v>
      </c>
      <c r="K40" s="31">
        <v>7440</v>
      </c>
      <c r="L40" s="31">
        <v>7329.95</v>
      </c>
      <c r="M40" s="31">
        <v>0.15089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7073.65</v>
      </c>
      <c r="D41" s="36">
        <v>7096.55</v>
      </c>
      <c r="E41" s="36">
        <v>7033.1</v>
      </c>
      <c r="F41" s="36">
        <v>6992.55</v>
      </c>
      <c r="G41" s="36">
        <v>6929.1</v>
      </c>
      <c r="H41" s="36">
        <v>7137.1</v>
      </c>
      <c r="I41" s="36">
        <v>7200.5499999999993</v>
      </c>
      <c r="J41" s="36">
        <v>7241.1</v>
      </c>
      <c r="K41" s="31">
        <v>7160</v>
      </c>
      <c r="L41" s="31">
        <v>7056</v>
      </c>
      <c r="M41" s="31">
        <v>6.0615800000000002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2553.1</v>
      </c>
      <c r="D42" s="36">
        <v>2539.0833333333335</v>
      </c>
      <c r="E42" s="36">
        <v>2515.916666666667</v>
      </c>
      <c r="F42" s="36">
        <v>2478.7333333333336</v>
      </c>
      <c r="G42" s="36">
        <v>2455.5666666666671</v>
      </c>
      <c r="H42" s="36">
        <v>2576.2666666666669</v>
      </c>
      <c r="I42" s="36">
        <v>2599.4333333333338</v>
      </c>
      <c r="J42" s="36">
        <v>2636.6166666666668</v>
      </c>
      <c r="K42" s="31">
        <v>2562.25</v>
      </c>
      <c r="L42" s="31">
        <v>2501.9</v>
      </c>
      <c r="M42" s="31">
        <v>3.4049900000000002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212.4</v>
      </c>
      <c r="D43" s="36">
        <v>212.68333333333331</v>
      </c>
      <c r="E43" s="36">
        <v>211.71666666666661</v>
      </c>
      <c r="F43" s="36">
        <v>211.0333333333333</v>
      </c>
      <c r="G43" s="36">
        <v>210.06666666666661</v>
      </c>
      <c r="H43" s="36">
        <v>213.36666666666662</v>
      </c>
      <c r="I43" s="36">
        <v>214.33333333333331</v>
      </c>
      <c r="J43" s="36">
        <v>215.01666666666662</v>
      </c>
      <c r="K43" s="31">
        <v>213.65</v>
      </c>
      <c r="L43" s="31">
        <v>212</v>
      </c>
      <c r="M43" s="31">
        <v>32.41986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194.35</v>
      </c>
      <c r="D44" s="36">
        <v>194.96666666666667</v>
      </c>
      <c r="E44" s="36">
        <v>193.33333333333334</v>
      </c>
      <c r="F44" s="36">
        <v>192.31666666666666</v>
      </c>
      <c r="G44" s="36">
        <v>190.68333333333334</v>
      </c>
      <c r="H44" s="36">
        <v>195.98333333333335</v>
      </c>
      <c r="I44" s="36">
        <v>197.61666666666667</v>
      </c>
      <c r="J44" s="36">
        <v>198.63333333333335</v>
      </c>
      <c r="K44" s="31">
        <v>196.6</v>
      </c>
      <c r="L44" s="31">
        <v>193.95</v>
      </c>
      <c r="M44" s="31">
        <v>58.469909999999999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104.15</v>
      </c>
      <c r="D45" s="36">
        <v>104.34999999999998</v>
      </c>
      <c r="E45" s="36">
        <v>103.64999999999996</v>
      </c>
      <c r="F45" s="36">
        <v>103.14999999999998</v>
      </c>
      <c r="G45" s="36">
        <v>102.44999999999996</v>
      </c>
      <c r="H45" s="36">
        <v>104.84999999999997</v>
      </c>
      <c r="I45" s="36">
        <v>105.54999999999998</v>
      </c>
      <c r="J45" s="36">
        <v>106.04999999999997</v>
      </c>
      <c r="K45" s="31">
        <v>105.05</v>
      </c>
      <c r="L45" s="31">
        <v>103.85</v>
      </c>
      <c r="M45" s="31">
        <v>32.039050000000003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1606</v>
      </c>
      <c r="D46" s="36">
        <v>1614.1000000000001</v>
      </c>
      <c r="E46" s="36">
        <v>1594.9000000000003</v>
      </c>
      <c r="F46" s="36">
        <v>1583.8000000000002</v>
      </c>
      <c r="G46" s="36">
        <v>1564.6000000000004</v>
      </c>
      <c r="H46" s="36">
        <v>1625.2000000000003</v>
      </c>
      <c r="I46" s="36">
        <v>1644.4</v>
      </c>
      <c r="J46" s="36">
        <v>1655.5000000000002</v>
      </c>
      <c r="K46" s="31">
        <v>1633.3</v>
      </c>
      <c r="L46" s="31">
        <v>1603</v>
      </c>
      <c r="M46" s="31">
        <v>1.45061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139.35</v>
      </c>
      <c r="D47" s="36">
        <v>140.33333333333334</v>
      </c>
      <c r="E47" s="36">
        <v>138.11666666666667</v>
      </c>
      <c r="F47" s="36">
        <v>136.88333333333333</v>
      </c>
      <c r="G47" s="36">
        <v>134.66666666666666</v>
      </c>
      <c r="H47" s="36">
        <v>141.56666666666669</v>
      </c>
      <c r="I47" s="36">
        <v>143.78333333333333</v>
      </c>
      <c r="J47" s="36">
        <v>145.01666666666671</v>
      </c>
      <c r="K47" s="31">
        <v>142.55000000000001</v>
      </c>
      <c r="L47" s="31">
        <v>139.1</v>
      </c>
      <c r="M47" s="31">
        <v>131.38745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574.85</v>
      </c>
      <c r="D48" s="36">
        <v>575.1</v>
      </c>
      <c r="E48" s="36">
        <v>570.30000000000007</v>
      </c>
      <c r="F48" s="36">
        <v>565.75</v>
      </c>
      <c r="G48" s="36">
        <v>560.95000000000005</v>
      </c>
      <c r="H48" s="36">
        <v>579.65000000000009</v>
      </c>
      <c r="I48" s="36">
        <v>584.45000000000005</v>
      </c>
      <c r="J48" s="36">
        <v>589.00000000000011</v>
      </c>
      <c r="K48" s="31">
        <v>579.9</v>
      </c>
      <c r="L48" s="31">
        <v>570.54999999999995</v>
      </c>
      <c r="M48" s="31">
        <v>7.81968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1094.3499999999999</v>
      </c>
      <c r="D49" s="36">
        <v>1096.6666666666667</v>
      </c>
      <c r="E49" s="36">
        <v>1086.3333333333335</v>
      </c>
      <c r="F49" s="36">
        <v>1078.3166666666668</v>
      </c>
      <c r="G49" s="36">
        <v>1067.9833333333336</v>
      </c>
      <c r="H49" s="36">
        <v>1104.6833333333334</v>
      </c>
      <c r="I49" s="36">
        <v>1115.0166666666669</v>
      </c>
      <c r="J49" s="36">
        <v>1123.0333333333333</v>
      </c>
      <c r="K49" s="31">
        <v>1107</v>
      </c>
      <c r="L49" s="31">
        <v>1088.6500000000001</v>
      </c>
      <c r="M49" s="31">
        <v>11.42761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976.65</v>
      </c>
      <c r="D50" s="36">
        <v>973.78333333333342</v>
      </c>
      <c r="E50" s="36">
        <v>966.56666666666683</v>
      </c>
      <c r="F50" s="36">
        <v>956.48333333333346</v>
      </c>
      <c r="G50" s="36">
        <v>949.26666666666688</v>
      </c>
      <c r="H50" s="36">
        <v>983.86666666666679</v>
      </c>
      <c r="I50" s="36">
        <v>991.08333333333326</v>
      </c>
      <c r="J50" s="36">
        <v>1001.1666666666667</v>
      </c>
      <c r="K50" s="31">
        <v>981</v>
      </c>
      <c r="L50" s="31">
        <v>963.7</v>
      </c>
      <c r="M50" s="31">
        <v>27.495550000000001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142.75</v>
      </c>
      <c r="D51" s="36">
        <v>142.68333333333331</v>
      </c>
      <c r="E51" s="36">
        <v>141.16666666666663</v>
      </c>
      <c r="F51" s="36">
        <v>139.58333333333331</v>
      </c>
      <c r="G51" s="36">
        <v>138.06666666666663</v>
      </c>
      <c r="H51" s="36">
        <v>144.26666666666662</v>
      </c>
      <c r="I51" s="36">
        <v>145.78333333333333</v>
      </c>
      <c r="J51" s="36">
        <v>147.36666666666662</v>
      </c>
      <c r="K51" s="31">
        <v>144.19999999999999</v>
      </c>
      <c r="L51" s="31">
        <v>141.1</v>
      </c>
      <c r="M51" s="31">
        <v>223.50587999999999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234.65</v>
      </c>
      <c r="D52" s="36">
        <v>234.7833333333333</v>
      </c>
      <c r="E52" s="36">
        <v>233.06666666666661</v>
      </c>
      <c r="F52" s="36">
        <v>231.48333333333329</v>
      </c>
      <c r="G52" s="36">
        <v>229.76666666666659</v>
      </c>
      <c r="H52" s="36">
        <v>236.36666666666662</v>
      </c>
      <c r="I52" s="36">
        <v>238.08333333333331</v>
      </c>
      <c r="J52" s="36">
        <v>239.66666666666663</v>
      </c>
      <c r="K52" s="31">
        <v>236.5</v>
      </c>
      <c r="L52" s="31">
        <v>233.2</v>
      </c>
      <c r="M52" s="31">
        <v>11.58811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21207.3</v>
      </c>
      <c r="D53" s="36">
        <v>21092.766666666666</v>
      </c>
      <c r="E53" s="36">
        <v>20935.533333333333</v>
      </c>
      <c r="F53" s="36">
        <v>20663.766666666666</v>
      </c>
      <c r="G53" s="36">
        <v>20506.533333333333</v>
      </c>
      <c r="H53" s="36">
        <v>21364.533333333333</v>
      </c>
      <c r="I53" s="36">
        <v>21521.766666666663</v>
      </c>
      <c r="J53" s="36">
        <v>21793.533333333333</v>
      </c>
      <c r="K53" s="31">
        <v>21250</v>
      </c>
      <c r="L53" s="31">
        <v>20821</v>
      </c>
      <c r="M53" s="31">
        <v>0.42759000000000003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411.3</v>
      </c>
      <c r="D54" s="36">
        <v>408.48333333333329</v>
      </c>
      <c r="E54" s="36">
        <v>403.46666666666658</v>
      </c>
      <c r="F54" s="36">
        <v>395.63333333333327</v>
      </c>
      <c r="G54" s="36">
        <v>390.61666666666656</v>
      </c>
      <c r="H54" s="36">
        <v>416.31666666666661</v>
      </c>
      <c r="I54" s="36">
        <v>421.33333333333337</v>
      </c>
      <c r="J54" s="36">
        <v>429.16666666666663</v>
      </c>
      <c r="K54" s="31">
        <v>413.5</v>
      </c>
      <c r="L54" s="31">
        <v>400.65</v>
      </c>
      <c r="M54" s="31">
        <v>81.195459999999997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4705.8</v>
      </c>
      <c r="D55" s="36">
        <v>4698.5666666666666</v>
      </c>
      <c r="E55" s="36">
        <v>4686.1833333333334</v>
      </c>
      <c r="F55" s="36">
        <v>4666.5666666666666</v>
      </c>
      <c r="G55" s="36">
        <v>4654.1833333333334</v>
      </c>
      <c r="H55" s="36">
        <v>4718.1833333333334</v>
      </c>
      <c r="I55" s="36">
        <v>4730.5666666666666</v>
      </c>
      <c r="J55" s="36">
        <v>4750.1833333333334</v>
      </c>
      <c r="K55" s="31">
        <v>4710.95</v>
      </c>
      <c r="L55" s="31">
        <v>4678.95</v>
      </c>
      <c r="M55" s="31">
        <v>1.09775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393.25</v>
      </c>
      <c r="D56" s="36">
        <v>394.36666666666662</v>
      </c>
      <c r="E56" s="36">
        <v>391.48333333333323</v>
      </c>
      <c r="F56" s="36">
        <v>389.71666666666664</v>
      </c>
      <c r="G56" s="36">
        <v>386.83333333333326</v>
      </c>
      <c r="H56" s="36">
        <v>396.13333333333321</v>
      </c>
      <c r="I56" s="36">
        <v>399.01666666666654</v>
      </c>
      <c r="J56" s="36">
        <v>400.78333333333319</v>
      </c>
      <c r="K56" s="31">
        <v>397.25</v>
      </c>
      <c r="L56" s="31">
        <v>392.6</v>
      </c>
      <c r="M56" s="31">
        <v>25.965140000000002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460.3</v>
      </c>
      <c r="D57" s="36">
        <v>473.0333333333333</v>
      </c>
      <c r="E57" s="36">
        <v>442.61666666666662</v>
      </c>
      <c r="F57" s="36">
        <v>424.93333333333334</v>
      </c>
      <c r="G57" s="36">
        <v>394.51666666666665</v>
      </c>
      <c r="H57" s="36">
        <v>490.71666666666658</v>
      </c>
      <c r="I57" s="36">
        <v>521.13333333333333</v>
      </c>
      <c r="J57" s="36">
        <v>538.81666666666661</v>
      </c>
      <c r="K57" s="31">
        <v>503.45</v>
      </c>
      <c r="L57" s="31">
        <v>455.35</v>
      </c>
      <c r="M57" s="31">
        <v>237.71976000000001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1115</v>
      </c>
      <c r="D58" s="36">
        <v>1121.4833333333333</v>
      </c>
      <c r="E58" s="36">
        <v>1105.9666666666667</v>
      </c>
      <c r="F58" s="36">
        <v>1096.9333333333334</v>
      </c>
      <c r="G58" s="36">
        <v>1081.4166666666667</v>
      </c>
      <c r="H58" s="36">
        <v>1130.5166666666667</v>
      </c>
      <c r="I58" s="36">
        <v>1146.0333333333335</v>
      </c>
      <c r="J58" s="36">
        <v>1155.0666666666666</v>
      </c>
      <c r="K58" s="31">
        <v>1137</v>
      </c>
      <c r="L58" s="31">
        <v>1112.45</v>
      </c>
      <c r="M58" s="31">
        <v>6.9608800000000004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1170.6500000000001</v>
      </c>
      <c r="D59" s="36">
        <v>1201.7333333333333</v>
      </c>
      <c r="E59" s="36">
        <v>1133.4666666666667</v>
      </c>
      <c r="F59" s="36">
        <v>1096.2833333333333</v>
      </c>
      <c r="G59" s="36">
        <v>1028.0166666666667</v>
      </c>
      <c r="H59" s="36">
        <v>1238.9166666666667</v>
      </c>
      <c r="I59" s="36">
        <v>1307.1833333333336</v>
      </c>
      <c r="J59" s="36">
        <v>1344.3666666666668</v>
      </c>
      <c r="K59" s="31">
        <v>1270</v>
      </c>
      <c r="L59" s="31">
        <v>1164.55</v>
      </c>
      <c r="M59" s="31">
        <v>76.433760000000007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334.45</v>
      </c>
      <c r="D60" s="36">
        <v>333.5</v>
      </c>
      <c r="E60" s="36">
        <v>330.95</v>
      </c>
      <c r="F60" s="36">
        <v>327.45</v>
      </c>
      <c r="G60" s="36">
        <v>324.89999999999998</v>
      </c>
      <c r="H60" s="36">
        <v>337</v>
      </c>
      <c r="I60" s="36">
        <v>339.54999999999995</v>
      </c>
      <c r="J60" s="36">
        <v>343.05</v>
      </c>
      <c r="K60" s="31">
        <v>336.05</v>
      </c>
      <c r="L60" s="31">
        <v>330</v>
      </c>
      <c r="M60" s="31">
        <v>61.865670000000001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5619.65</v>
      </c>
      <c r="D61" s="36">
        <v>5626.7166666666672</v>
      </c>
      <c r="E61" s="36">
        <v>5583.5333333333347</v>
      </c>
      <c r="F61" s="36">
        <v>5547.4166666666679</v>
      </c>
      <c r="G61" s="36">
        <v>5504.2333333333354</v>
      </c>
      <c r="H61" s="36">
        <v>5662.8333333333339</v>
      </c>
      <c r="I61" s="36">
        <v>5706.0166666666664</v>
      </c>
      <c r="J61" s="36">
        <v>5742.1333333333332</v>
      </c>
      <c r="K61" s="31">
        <v>5669.9</v>
      </c>
      <c r="L61" s="31">
        <v>5590.6</v>
      </c>
      <c r="M61" s="31">
        <v>1.9107700000000001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2187.15</v>
      </c>
      <c r="D62" s="36">
        <v>2184.65</v>
      </c>
      <c r="E62" s="36">
        <v>2170.5</v>
      </c>
      <c r="F62" s="36">
        <v>2153.85</v>
      </c>
      <c r="G62" s="36">
        <v>2139.6999999999998</v>
      </c>
      <c r="H62" s="36">
        <v>2201.3000000000002</v>
      </c>
      <c r="I62" s="36">
        <v>2215.4500000000007</v>
      </c>
      <c r="J62" s="36">
        <v>2232.1000000000004</v>
      </c>
      <c r="K62" s="31">
        <v>2198.8000000000002</v>
      </c>
      <c r="L62" s="31">
        <v>2168</v>
      </c>
      <c r="M62" s="31">
        <v>2.3432300000000001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751.55</v>
      </c>
      <c r="D63" s="36">
        <v>747.81666666666661</v>
      </c>
      <c r="E63" s="36">
        <v>742.03333333333319</v>
      </c>
      <c r="F63" s="36">
        <v>732.51666666666654</v>
      </c>
      <c r="G63" s="36">
        <v>726.73333333333312</v>
      </c>
      <c r="H63" s="36">
        <v>757.33333333333326</v>
      </c>
      <c r="I63" s="36">
        <v>763.11666666666656</v>
      </c>
      <c r="J63" s="36">
        <v>772.63333333333333</v>
      </c>
      <c r="K63" s="31">
        <v>753.6</v>
      </c>
      <c r="L63" s="31">
        <v>738.3</v>
      </c>
      <c r="M63" s="31">
        <v>2.95661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1129.8499999999999</v>
      </c>
      <c r="D64" s="36">
        <v>1126.1499999999999</v>
      </c>
      <c r="E64" s="36">
        <v>1118.2999999999997</v>
      </c>
      <c r="F64" s="36">
        <v>1106.7499999999998</v>
      </c>
      <c r="G64" s="36">
        <v>1098.8999999999996</v>
      </c>
      <c r="H64" s="36">
        <v>1137.6999999999998</v>
      </c>
      <c r="I64" s="36">
        <v>1145.5499999999997</v>
      </c>
      <c r="J64" s="36">
        <v>1157.0999999999999</v>
      </c>
      <c r="K64" s="31">
        <v>1134</v>
      </c>
      <c r="L64" s="31">
        <v>1114.5999999999999</v>
      </c>
      <c r="M64" s="31">
        <v>1.87066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288.25</v>
      </c>
      <c r="D65" s="36">
        <v>288.7166666666667</v>
      </c>
      <c r="E65" s="36">
        <v>286.73333333333341</v>
      </c>
      <c r="F65" s="36">
        <v>285.2166666666667</v>
      </c>
      <c r="G65" s="36">
        <v>283.23333333333341</v>
      </c>
      <c r="H65" s="36">
        <v>290.23333333333341</v>
      </c>
      <c r="I65" s="36">
        <v>292.21666666666675</v>
      </c>
      <c r="J65" s="36">
        <v>293.73333333333341</v>
      </c>
      <c r="K65" s="31">
        <v>290.7</v>
      </c>
      <c r="L65" s="31">
        <v>287.2</v>
      </c>
      <c r="M65" s="31">
        <v>9.2715099999999993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1874.25</v>
      </c>
      <c r="D66" s="36">
        <v>1866.3500000000001</v>
      </c>
      <c r="E66" s="36">
        <v>1855.3000000000002</v>
      </c>
      <c r="F66" s="36">
        <v>1836.3500000000001</v>
      </c>
      <c r="G66" s="36">
        <v>1825.3000000000002</v>
      </c>
      <c r="H66" s="36">
        <v>1885.3000000000002</v>
      </c>
      <c r="I66" s="36">
        <v>1896.35</v>
      </c>
      <c r="J66" s="36">
        <v>1915.3000000000002</v>
      </c>
      <c r="K66" s="31">
        <v>1877.4</v>
      </c>
      <c r="L66" s="31">
        <v>1847.4</v>
      </c>
      <c r="M66" s="31">
        <v>1.7916700000000001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540.35</v>
      </c>
      <c r="D67" s="36">
        <v>539.19999999999993</v>
      </c>
      <c r="E67" s="36">
        <v>536.39999999999986</v>
      </c>
      <c r="F67" s="36">
        <v>532.44999999999993</v>
      </c>
      <c r="G67" s="36">
        <v>529.64999999999986</v>
      </c>
      <c r="H67" s="36">
        <v>543.14999999999986</v>
      </c>
      <c r="I67" s="36">
        <v>545.94999999999982</v>
      </c>
      <c r="J67" s="36">
        <v>549.89999999999986</v>
      </c>
      <c r="K67" s="31">
        <v>542</v>
      </c>
      <c r="L67" s="31">
        <v>535.25</v>
      </c>
      <c r="M67" s="31">
        <v>8.0075299999999991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2185</v>
      </c>
      <c r="D68" s="36">
        <v>2182.5333333333333</v>
      </c>
      <c r="E68" s="36">
        <v>2160.1166666666668</v>
      </c>
      <c r="F68" s="36">
        <v>2135.2333333333336</v>
      </c>
      <c r="G68" s="36">
        <v>2112.8166666666671</v>
      </c>
      <c r="H68" s="36">
        <v>2207.4166666666665</v>
      </c>
      <c r="I68" s="36">
        <v>2229.8333333333335</v>
      </c>
      <c r="J68" s="36">
        <v>2254.7166666666662</v>
      </c>
      <c r="K68" s="31">
        <v>2204.9499999999998</v>
      </c>
      <c r="L68" s="31">
        <v>2157.65</v>
      </c>
      <c r="M68" s="31">
        <v>2.7562899999999999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2206.1999999999998</v>
      </c>
      <c r="D69" s="36">
        <v>2188.3666666666663</v>
      </c>
      <c r="E69" s="36">
        <v>2151.7833333333328</v>
      </c>
      <c r="F69" s="36">
        <v>2097.3666666666663</v>
      </c>
      <c r="G69" s="36">
        <v>2060.7833333333328</v>
      </c>
      <c r="H69" s="36">
        <v>2242.7833333333328</v>
      </c>
      <c r="I69" s="36">
        <v>2279.3666666666659</v>
      </c>
      <c r="J69" s="36">
        <v>2333.7833333333328</v>
      </c>
      <c r="K69" s="31">
        <v>2224.9499999999998</v>
      </c>
      <c r="L69" s="31">
        <v>2133.9499999999998</v>
      </c>
      <c r="M69" s="31">
        <v>11.55315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383.35</v>
      </c>
      <c r="D70" s="36">
        <v>384.10000000000008</v>
      </c>
      <c r="E70" s="36">
        <v>379.35000000000014</v>
      </c>
      <c r="F70" s="36">
        <v>375.35000000000008</v>
      </c>
      <c r="G70" s="36">
        <v>370.60000000000014</v>
      </c>
      <c r="H70" s="36">
        <v>388.10000000000014</v>
      </c>
      <c r="I70" s="36">
        <v>392.85</v>
      </c>
      <c r="J70" s="36">
        <v>396.85000000000014</v>
      </c>
      <c r="K70" s="31">
        <v>388.85</v>
      </c>
      <c r="L70" s="31">
        <v>380.1</v>
      </c>
      <c r="M70" s="31">
        <v>15.55776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181</v>
      </c>
      <c r="D71" s="36">
        <v>181.15</v>
      </c>
      <c r="E71" s="36">
        <v>180.35000000000002</v>
      </c>
      <c r="F71" s="36">
        <v>179.70000000000002</v>
      </c>
      <c r="G71" s="36">
        <v>178.90000000000003</v>
      </c>
      <c r="H71" s="36">
        <v>181.8</v>
      </c>
      <c r="I71" s="36">
        <v>182.60000000000002</v>
      </c>
      <c r="J71" s="36">
        <v>183.25</v>
      </c>
      <c r="K71" s="31">
        <v>181.95</v>
      </c>
      <c r="L71" s="31">
        <v>180.5</v>
      </c>
      <c r="M71" s="31">
        <v>7.1082000000000001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3688.5</v>
      </c>
      <c r="D72" s="36">
        <v>3684.5333333333333</v>
      </c>
      <c r="E72" s="36">
        <v>3644.0666666666666</v>
      </c>
      <c r="F72" s="36">
        <v>3599.6333333333332</v>
      </c>
      <c r="G72" s="36">
        <v>3559.1666666666665</v>
      </c>
      <c r="H72" s="36">
        <v>3728.9666666666667</v>
      </c>
      <c r="I72" s="36">
        <v>3769.4333333333329</v>
      </c>
      <c r="J72" s="36">
        <v>3813.8666666666668</v>
      </c>
      <c r="K72" s="31">
        <v>3725</v>
      </c>
      <c r="L72" s="31">
        <v>3640.1</v>
      </c>
      <c r="M72" s="31">
        <v>2.5218799999999999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5345.35</v>
      </c>
      <c r="D73" s="36">
        <v>5369.6166666666668</v>
      </c>
      <c r="E73" s="36">
        <v>5290.7333333333336</v>
      </c>
      <c r="F73" s="36">
        <v>5236.1166666666668</v>
      </c>
      <c r="G73" s="36">
        <v>5157.2333333333336</v>
      </c>
      <c r="H73" s="36">
        <v>5424.2333333333336</v>
      </c>
      <c r="I73" s="36">
        <v>5503.1166666666668</v>
      </c>
      <c r="J73" s="36">
        <v>5557.7333333333336</v>
      </c>
      <c r="K73" s="31">
        <v>5448.5</v>
      </c>
      <c r="L73" s="31">
        <v>5315</v>
      </c>
      <c r="M73" s="31">
        <v>2.2056800000000001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636.15</v>
      </c>
      <c r="D74" s="36">
        <v>636.38333333333333</v>
      </c>
      <c r="E74" s="36">
        <v>632.76666666666665</v>
      </c>
      <c r="F74" s="36">
        <v>629.38333333333333</v>
      </c>
      <c r="G74" s="36">
        <v>625.76666666666665</v>
      </c>
      <c r="H74" s="36">
        <v>639.76666666666665</v>
      </c>
      <c r="I74" s="36">
        <v>643.38333333333321</v>
      </c>
      <c r="J74" s="36">
        <v>646.76666666666665</v>
      </c>
      <c r="K74" s="31">
        <v>640</v>
      </c>
      <c r="L74" s="31">
        <v>633</v>
      </c>
      <c r="M74" s="31">
        <v>25.166869999999999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3844.4</v>
      </c>
      <c r="D75" s="36">
        <v>3836.1166666666663</v>
      </c>
      <c r="E75" s="36">
        <v>3807.2333333333327</v>
      </c>
      <c r="F75" s="36">
        <v>3770.0666666666662</v>
      </c>
      <c r="G75" s="36">
        <v>3741.1833333333325</v>
      </c>
      <c r="H75" s="36">
        <v>3873.2833333333328</v>
      </c>
      <c r="I75" s="36">
        <v>3902.166666666667</v>
      </c>
      <c r="J75" s="36">
        <v>3939.333333333333</v>
      </c>
      <c r="K75" s="31">
        <v>3865</v>
      </c>
      <c r="L75" s="31">
        <v>3798.95</v>
      </c>
      <c r="M75" s="31">
        <v>2.0101200000000001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5644.65</v>
      </c>
      <c r="D76" s="36">
        <v>5645.9833333333327</v>
      </c>
      <c r="E76" s="36">
        <v>5607.5166666666655</v>
      </c>
      <c r="F76" s="36">
        <v>5570.3833333333332</v>
      </c>
      <c r="G76" s="36">
        <v>5531.9166666666661</v>
      </c>
      <c r="H76" s="36">
        <v>5683.116666666665</v>
      </c>
      <c r="I76" s="36">
        <v>5721.5833333333321</v>
      </c>
      <c r="J76" s="36">
        <v>5758.7166666666644</v>
      </c>
      <c r="K76" s="31">
        <v>5684.45</v>
      </c>
      <c r="L76" s="31">
        <v>5608.85</v>
      </c>
      <c r="M76" s="31">
        <v>3.0226000000000002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3883.8</v>
      </c>
      <c r="D77" s="36">
        <v>3877.2666666666664</v>
      </c>
      <c r="E77" s="36">
        <v>3839.5333333333328</v>
      </c>
      <c r="F77" s="36">
        <v>3795.2666666666664</v>
      </c>
      <c r="G77" s="36">
        <v>3757.5333333333328</v>
      </c>
      <c r="H77" s="36">
        <v>3921.5333333333328</v>
      </c>
      <c r="I77" s="36">
        <v>3959.2666666666664</v>
      </c>
      <c r="J77" s="36">
        <v>4003.5333333333328</v>
      </c>
      <c r="K77" s="31">
        <v>3915</v>
      </c>
      <c r="L77" s="31">
        <v>3833</v>
      </c>
      <c r="M77" s="31">
        <v>7.6450100000000001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3222.35</v>
      </c>
      <c r="D78" s="36">
        <v>3229.2000000000003</v>
      </c>
      <c r="E78" s="36">
        <v>3196.4000000000005</v>
      </c>
      <c r="F78" s="36">
        <v>3170.4500000000003</v>
      </c>
      <c r="G78" s="36">
        <v>3137.6500000000005</v>
      </c>
      <c r="H78" s="36">
        <v>3255.1500000000005</v>
      </c>
      <c r="I78" s="36">
        <v>3287.9500000000007</v>
      </c>
      <c r="J78" s="36">
        <v>3313.9000000000005</v>
      </c>
      <c r="K78" s="31">
        <v>3262</v>
      </c>
      <c r="L78" s="31">
        <v>3203.25</v>
      </c>
      <c r="M78" s="31">
        <v>1.8305400000000001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147.15</v>
      </c>
      <c r="D79" s="36">
        <v>146.53333333333333</v>
      </c>
      <c r="E79" s="36">
        <v>145.71666666666667</v>
      </c>
      <c r="F79" s="36">
        <v>144.28333333333333</v>
      </c>
      <c r="G79" s="36">
        <v>143.46666666666667</v>
      </c>
      <c r="H79" s="36">
        <v>147.96666666666667</v>
      </c>
      <c r="I79" s="36">
        <v>148.78333333333333</v>
      </c>
      <c r="J79" s="36">
        <v>150.21666666666667</v>
      </c>
      <c r="K79" s="31">
        <v>147.35</v>
      </c>
      <c r="L79" s="31">
        <v>145.1</v>
      </c>
      <c r="M79" s="31">
        <v>51.397379999999998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2781.4</v>
      </c>
      <c r="D80" s="36">
        <v>2793.4166666666665</v>
      </c>
      <c r="E80" s="36">
        <v>2759.333333333333</v>
      </c>
      <c r="F80" s="36">
        <v>2737.2666666666664</v>
      </c>
      <c r="G80" s="36">
        <v>2703.1833333333329</v>
      </c>
      <c r="H80" s="36">
        <v>2815.4833333333331</v>
      </c>
      <c r="I80" s="36">
        <v>2849.5666666666662</v>
      </c>
      <c r="J80" s="36">
        <v>2871.6333333333332</v>
      </c>
      <c r="K80" s="31">
        <v>2827.5</v>
      </c>
      <c r="L80" s="31">
        <v>2771.35</v>
      </c>
      <c r="M80" s="31">
        <v>0.64532999999999996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365.2</v>
      </c>
      <c r="D81" s="36">
        <v>365.31666666666666</v>
      </c>
      <c r="E81" s="36">
        <v>362.63333333333333</v>
      </c>
      <c r="F81" s="36">
        <v>360.06666666666666</v>
      </c>
      <c r="G81" s="36">
        <v>357.38333333333333</v>
      </c>
      <c r="H81" s="36">
        <v>367.88333333333333</v>
      </c>
      <c r="I81" s="36">
        <v>370.56666666666661</v>
      </c>
      <c r="J81" s="36">
        <v>373.13333333333333</v>
      </c>
      <c r="K81" s="31">
        <v>368</v>
      </c>
      <c r="L81" s="31">
        <v>362.75</v>
      </c>
      <c r="M81" s="31">
        <v>11.257949999999999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124.95</v>
      </c>
      <c r="D82" s="36">
        <v>124.85000000000001</v>
      </c>
      <c r="E82" s="36">
        <v>123.80000000000001</v>
      </c>
      <c r="F82" s="36">
        <v>122.65</v>
      </c>
      <c r="G82" s="36">
        <v>121.60000000000001</v>
      </c>
      <c r="H82" s="36">
        <v>126.00000000000001</v>
      </c>
      <c r="I82" s="36">
        <v>127.05</v>
      </c>
      <c r="J82" s="36">
        <v>128.20000000000002</v>
      </c>
      <c r="K82" s="31">
        <v>125.9</v>
      </c>
      <c r="L82" s="31">
        <v>123.7</v>
      </c>
      <c r="M82" s="31">
        <v>70.398669999999996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1707.8</v>
      </c>
      <c r="D83" s="36">
        <v>1713.6833333333332</v>
      </c>
      <c r="E83" s="36">
        <v>1691.0166666666664</v>
      </c>
      <c r="F83" s="36">
        <v>1674.2333333333333</v>
      </c>
      <c r="G83" s="36">
        <v>1651.5666666666666</v>
      </c>
      <c r="H83" s="36">
        <v>1730.4666666666662</v>
      </c>
      <c r="I83" s="36">
        <v>1753.1333333333328</v>
      </c>
      <c r="J83" s="36">
        <v>1769.9166666666661</v>
      </c>
      <c r="K83" s="31">
        <v>1736.35</v>
      </c>
      <c r="L83" s="31">
        <v>1696.9</v>
      </c>
      <c r="M83" s="31">
        <v>3.1040999999999999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1010.85</v>
      </c>
      <c r="D84" s="36">
        <v>1008.6</v>
      </c>
      <c r="E84" s="36">
        <v>1003.4000000000001</v>
      </c>
      <c r="F84" s="36">
        <v>995.95</v>
      </c>
      <c r="G84" s="36">
        <v>990.75000000000011</v>
      </c>
      <c r="H84" s="36">
        <v>1016.0500000000001</v>
      </c>
      <c r="I84" s="36">
        <v>1021.2500000000001</v>
      </c>
      <c r="J84" s="36">
        <v>1028.7</v>
      </c>
      <c r="K84" s="31">
        <v>1013.8</v>
      </c>
      <c r="L84" s="31">
        <v>1001.15</v>
      </c>
      <c r="M84" s="31">
        <v>4.5900800000000004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1852.35</v>
      </c>
      <c r="D85" s="36">
        <v>1857.3666666666668</v>
      </c>
      <c r="E85" s="36">
        <v>1837.5833333333335</v>
      </c>
      <c r="F85" s="36">
        <v>1822.8166666666666</v>
      </c>
      <c r="G85" s="36">
        <v>1803.0333333333333</v>
      </c>
      <c r="H85" s="36">
        <v>1872.1333333333337</v>
      </c>
      <c r="I85" s="36">
        <v>1891.916666666667</v>
      </c>
      <c r="J85" s="36">
        <v>1906.6833333333338</v>
      </c>
      <c r="K85" s="31">
        <v>1877.15</v>
      </c>
      <c r="L85" s="31">
        <v>1842.6</v>
      </c>
      <c r="M85" s="31">
        <v>3.0150800000000002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1956.9</v>
      </c>
      <c r="D86" s="36">
        <v>1964.1333333333332</v>
      </c>
      <c r="E86" s="36">
        <v>1944.1666666666665</v>
      </c>
      <c r="F86" s="36">
        <v>1931.4333333333334</v>
      </c>
      <c r="G86" s="36">
        <v>1911.4666666666667</v>
      </c>
      <c r="H86" s="36">
        <v>1976.8666666666663</v>
      </c>
      <c r="I86" s="36">
        <v>1996.833333333333</v>
      </c>
      <c r="J86" s="36">
        <v>2009.5666666666662</v>
      </c>
      <c r="K86" s="31">
        <v>1984.1</v>
      </c>
      <c r="L86" s="31">
        <v>1951.4</v>
      </c>
      <c r="M86" s="31">
        <v>4.3571600000000004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428.35</v>
      </c>
      <c r="D87" s="36">
        <v>428.18333333333334</v>
      </c>
      <c r="E87" s="36">
        <v>425.86666666666667</v>
      </c>
      <c r="F87" s="36">
        <v>423.38333333333333</v>
      </c>
      <c r="G87" s="36">
        <v>421.06666666666666</v>
      </c>
      <c r="H87" s="36">
        <v>430.66666666666669</v>
      </c>
      <c r="I87" s="36">
        <v>432.98333333333341</v>
      </c>
      <c r="J87" s="36">
        <v>435.4666666666667</v>
      </c>
      <c r="K87" s="31">
        <v>430.5</v>
      </c>
      <c r="L87" s="31">
        <v>425.7</v>
      </c>
      <c r="M87" s="31">
        <v>5.8967799999999997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2146.25</v>
      </c>
      <c r="D88" s="36">
        <v>2137.6333333333332</v>
      </c>
      <c r="E88" s="36">
        <v>2116.2666666666664</v>
      </c>
      <c r="F88" s="36">
        <v>2086.2833333333333</v>
      </c>
      <c r="G88" s="36">
        <v>2064.9166666666665</v>
      </c>
      <c r="H88" s="36">
        <v>2167.6166666666663</v>
      </c>
      <c r="I88" s="36">
        <v>2188.9833333333331</v>
      </c>
      <c r="J88" s="36">
        <v>2218.9666666666662</v>
      </c>
      <c r="K88" s="31">
        <v>2159</v>
      </c>
      <c r="L88" s="31">
        <v>2107.65</v>
      </c>
      <c r="M88" s="31">
        <v>12.59937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1301.45</v>
      </c>
      <c r="D89" s="36">
        <v>1304.5</v>
      </c>
      <c r="E89" s="36">
        <v>1294</v>
      </c>
      <c r="F89" s="36">
        <v>1286.55</v>
      </c>
      <c r="G89" s="36">
        <v>1276.05</v>
      </c>
      <c r="H89" s="36">
        <v>1311.95</v>
      </c>
      <c r="I89" s="36">
        <v>1322.45</v>
      </c>
      <c r="J89" s="36">
        <v>1329.9</v>
      </c>
      <c r="K89" s="31">
        <v>1315</v>
      </c>
      <c r="L89" s="31">
        <v>1297.05</v>
      </c>
      <c r="M89" s="31">
        <v>2.43581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1329</v>
      </c>
      <c r="D90" s="36">
        <v>1329.9833333333333</v>
      </c>
      <c r="E90" s="36">
        <v>1324.7166666666667</v>
      </c>
      <c r="F90" s="36">
        <v>1320.4333333333334</v>
      </c>
      <c r="G90" s="36">
        <v>1315.1666666666667</v>
      </c>
      <c r="H90" s="36">
        <v>1334.2666666666667</v>
      </c>
      <c r="I90" s="36">
        <v>1339.5333333333335</v>
      </c>
      <c r="J90" s="36">
        <v>1343.8166666666666</v>
      </c>
      <c r="K90" s="31">
        <v>1335.25</v>
      </c>
      <c r="L90" s="31">
        <v>1325.7</v>
      </c>
      <c r="M90" s="31">
        <v>13.07344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2853.75</v>
      </c>
      <c r="D91" s="36">
        <v>2859.5166666666664</v>
      </c>
      <c r="E91" s="36">
        <v>2834.4333333333329</v>
      </c>
      <c r="F91" s="36">
        <v>2815.1166666666663</v>
      </c>
      <c r="G91" s="36">
        <v>2790.0333333333328</v>
      </c>
      <c r="H91" s="36">
        <v>2878.833333333333</v>
      </c>
      <c r="I91" s="36">
        <v>2903.916666666667</v>
      </c>
      <c r="J91" s="36">
        <v>2923.2333333333331</v>
      </c>
      <c r="K91" s="31">
        <v>2884.6</v>
      </c>
      <c r="L91" s="31">
        <v>2840.2</v>
      </c>
      <c r="M91" s="31">
        <v>1.9854499999999999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1521.3</v>
      </c>
      <c r="D92" s="36">
        <v>1517.8833333333332</v>
      </c>
      <c r="E92" s="36">
        <v>1511.9166666666665</v>
      </c>
      <c r="F92" s="36">
        <v>1502.5333333333333</v>
      </c>
      <c r="G92" s="36">
        <v>1496.5666666666666</v>
      </c>
      <c r="H92" s="36">
        <v>1527.2666666666664</v>
      </c>
      <c r="I92" s="36">
        <v>1533.2333333333331</v>
      </c>
      <c r="J92" s="36">
        <v>1542.6166666666663</v>
      </c>
      <c r="K92" s="31">
        <v>1523.85</v>
      </c>
      <c r="L92" s="31">
        <v>1508.5</v>
      </c>
      <c r="M92" s="31">
        <v>65.231099999999998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665</v>
      </c>
      <c r="D93" s="36">
        <v>667.16666666666663</v>
      </c>
      <c r="E93" s="36">
        <v>657.33333333333326</v>
      </c>
      <c r="F93" s="36">
        <v>649.66666666666663</v>
      </c>
      <c r="G93" s="36">
        <v>639.83333333333326</v>
      </c>
      <c r="H93" s="36">
        <v>674.83333333333326</v>
      </c>
      <c r="I93" s="36">
        <v>684.66666666666652</v>
      </c>
      <c r="J93" s="36">
        <v>692.33333333333326</v>
      </c>
      <c r="K93" s="31">
        <v>677</v>
      </c>
      <c r="L93" s="31">
        <v>659.5</v>
      </c>
      <c r="M93" s="31">
        <v>21.840140000000002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3568</v>
      </c>
      <c r="D94" s="36">
        <v>3521.3166666666671</v>
      </c>
      <c r="E94" s="36">
        <v>3466.6333333333341</v>
      </c>
      <c r="F94" s="36">
        <v>3365.2666666666669</v>
      </c>
      <c r="G94" s="36">
        <v>3310.5833333333339</v>
      </c>
      <c r="H94" s="36">
        <v>3622.6833333333343</v>
      </c>
      <c r="I94" s="36">
        <v>3677.3666666666677</v>
      </c>
      <c r="J94" s="36">
        <v>3778.7333333333345</v>
      </c>
      <c r="K94" s="31">
        <v>3576</v>
      </c>
      <c r="L94" s="31">
        <v>3419.95</v>
      </c>
      <c r="M94" s="31">
        <v>17.264140000000001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501.95</v>
      </c>
      <c r="D95" s="36">
        <v>498.86666666666662</v>
      </c>
      <c r="E95" s="36">
        <v>494.73333333333323</v>
      </c>
      <c r="F95" s="36">
        <v>487.51666666666659</v>
      </c>
      <c r="G95" s="36">
        <v>483.38333333333321</v>
      </c>
      <c r="H95" s="36">
        <v>506.08333333333326</v>
      </c>
      <c r="I95" s="36">
        <v>510.21666666666658</v>
      </c>
      <c r="J95" s="36">
        <v>517.43333333333328</v>
      </c>
      <c r="K95" s="31">
        <v>503</v>
      </c>
      <c r="L95" s="31">
        <v>491.65</v>
      </c>
      <c r="M95" s="31">
        <v>66.282589999999999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326.7</v>
      </c>
      <c r="D96" s="36">
        <v>320.75</v>
      </c>
      <c r="E96" s="36">
        <v>311.75</v>
      </c>
      <c r="F96" s="36">
        <v>296.8</v>
      </c>
      <c r="G96" s="36">
        <v>287.8</v>
      </c>
      <c r="H96" s="36">
        <v>335.7</v>
      </c>
      <c r="I96" s="36">
        <v>344.7</v>
      </c>
      <c r="J96" s="36">
        <v>359.65</v>
      </c>
      <c r="K96" s="31">
        <v>329.75</v>
      </c>
      <c r="L96" s="31">
        <v>305.8</v>
      </c>
      <c r="M96" s="31">
        <v>162.2963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2519.9</v>
      </c>
      <c r="D97" s="36">
        <v>2517.9499999999998</v>
      </c>
      <c r="E97" s="36">
        <v>2508.1499999999996</v>
      </c>
      <c r="F97" s="36">
        <v>2496.3999999999996</v>
      </c>
      <c r="G97" s="36">
        <v>2486.5999999999995</v>
      </c>
      <c r="H97" s="36">
        <v>2529.6999999999998</v>
      </c>
      <c r="I97" s="36">
        <v>2539.5</v>
      </c>
      <c r="J97" s="36">
        <v>2551.25</v>
      </c>
      <c r="K97" s="31">
        <v>2527.75</v>
      </c>
      <c r="L97" s="31">
        <v>2506.1999999999998</v>
      </c>
      <c r="M97" s="31">
        <v>10.236700000000001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301.35000000000002</v>
      </c>
      <c r="D98" s="36">
        <v>301.13333333333338</v>
      </c>
      <c r="E98" s="36">
        <v>299.76666666666677</v>
      </c>
      <c r="F98" s="36">
        <v>298.18333333333339</v>
      </c>
      <c r="G98" s="36">
        <v>296.81666666666678</v>
      </c>
      <c r="H98" s="36">
        <v>302.71666666666675</v>
      </c>
      <c r="I98" s="36">
        <v>304.08333333333343</v>
      </c>
      <c r="J98" s="36">
        <v>305.66666666666674</v>
      </c>
      <c r="K98" s="31">
        <v>302.5</v>
      </c>
      <c r="L98" s="31">
        <v>299.55</v>
      </c>
      <c r="M98" s="31">
        <v>1.15557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36758.5</v>
      </c>
      <c r="D99" s="36">
        <v>36788.01666666667</v>
      </c>
      <c r="E99" s="36">
        <v>36578.03333333334</v>
      </c>
      <c r="F99" s="36">
        <v>36397.566666666673</v>
      </c>
      <c r="G99" s="36">
        <v>36187.583333333343</v>
      </c>
      <c r="H99" s="36">
        <v>36968.483333333337</v>
      </c>
      <c r="I99" s="36">
        <v>37178.46666666666</v>
      </c>
      <c r="J99" s="36">
        <v>37358.933333333334</v>
      </c>
      <c r="K99" s="31">
        <v>36998</v>
      </c>
      <c r="L99" s="31">
        <v>36607.550000000003</v>
      </c>
      <c r="M99" s="31">
        <v>8.7399999999999995E-3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923</v>
      </c>
      <c r="D100" s="36">
        <v>922.2833333333333</v>
      </c>
      <c r="E100" s="36">
        <v>919.21666666666658</v>
      </c>
      <c r="F100" s="36">
        <v>915.43333333333328</v>
      </c>
      <c r="G100" s="36">
        <v>912.36666666666656</v>
      </c>
      <c r="H100" s="36">
        <v>926.06666666666661</v>
      </c>
      <c r="I100" s="36">
        <v>929.13333333333321</v>
      </c>
      <c r="J100" s="36">
        <v>932.91666666666663</v>
      </c>
      <c r="K100" s="31">
        <v>925.35</v>
      </c>
      <c r="L100" s="31">
        <v>918.5</v>
      </c>
      <c r="M100" s="31">
        <v>55.346139999999998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1439</v>
      </c>
      <c r="D101" s="36">
        <v>1450.6666666666667</v>
      </c>
      <c r="E101" s="36">
        <v>1424.1833333333334</v>
      </c>
      <c r="F101" s="36">
        <v>1409.3666666666666</v>
      </c>
      <c r="G101" s="36">
        <v>1382.8833333333332</v>
      </c>
      <c r="H101" s="36">
        <v>1465.4833333333336</v>
      </c>
      <c r="I101" s="36">
        <v>1491.9666666666667</v>
      </c>
      <c r="J101" s="36">
        <v>1506.7833333333338</v>
      </c>
      <c r="K101" s="31">
        <v>1477.15</v>
      </c>
      <c r="L101" s="31">
        <v>1435.85</v>
      </c>
      <c r="M101" s="31">
        <v>4.9922399999999998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555.95000000000005</v>
      </c>
      <c r="D102" s="36">
        <v>557.80000000000007</v>
      </c>
      <c r="E102" s="36">
        <v>551.55000000000018</v>
      </c>
      <c r="F102" s="36">
        <v>547.15000000000009</v>
      </c>
      <c r="G102" s="36">
        <v>540.9000000000002</v>
      </c>
      <c r="H102" s="36">
        <v>562.20000000000016</v>
      </c>
      <c r="I102" s="36">
        <v>568.44999999999993</v>
      </c>
      <c r="J102" s="36">
        <v>572.85000000000014</v>
      </c>
      <c r="K102" s="31">
        <v>564.04999999999995</v>
      </c>
      <c r="L102" s="31">
        <v>553.4</v>
      </c>
      <c r="M102" s="31">
        <v>5.2226600000000003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13.6</v>
      </c>
      <c r="D103" s="36">
        <v>13.6</v>
      </c>
      <c r="E103" s="36">
        <v>13.399999999999999</v>
      </c>
      <c r="F103" s="36">
        <v>13.2</v>
      </c>
      <c r="G103" s="36">
        <v>12.999999999999998</v>
      </c>
      <c r="H103" s="36">
        <v>13.799999999999999</v>
      </c>
      <c r="I103" s="36">
        <v>13.999999999999998</v>
      </c>
      <c r="J103" s="36">
        <v>14.2</v>
      </c>
      <c r="K103" s="31">
        <v>13.8</v>
      </c>
      <c r="L103" s="31">
        <v>13.4</v>
      </c>
      <c r="M103" s="31">
        <v>1685.6949999999999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84.15</v>
      </c>
      <c r="D104" s="36">
        <v>83.983333333333334</v>
      </c>
      <c r="E104" s="36">
        <v>83.416666666666671</v>
      </c>
      <c r="F104" s="36">
        <v>82.683333333333337</v>
      </c>
      <c r="G104" s="36">
        <v>82.116666666666674</v>
      </c>
      <c r="H104" s="36">
        <v>84.716666666666669</v>
      </c>
      <c r="I104" s="36">
        <v>85.283333333333331</v>
      </c>
      <c r="J104" s="36">
        <v>86.016666666666666</v>
      </c>
      <c r="K104" s="31">
        <v>84.55</v>
      </c>
      <c r="L104" s="31">
        <v>83.25</v>
      </c>
      <c r="M104" s="31">
        <v>125.76455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390.3</v>
      </c>
      <c r="D105" s="36">
        <v>390.36666666666662</v>
      </c>
      <c r="E105" s="36">
        <v>388.28333333333325</v>
      </c>
      <c r="F105" s="36">
        <v>386.26666666666665</v>
      </c>
      <c r="G105" s="36">
        <v>384.18333333333328</v>
      </c>
      <c r="H105" s="36">
        <v>392.38333333333321</v>
      </c>
      <c r="I105" s="36">
        <v>394.46666666666658</v>
      </c>
      <c r="J105" s="36">
        <v>396.48333333333318</v>
      </c>
      <c r="K105" s="31">
        <v>392.45</v>
      </c>
      <c r="L105" s="31">
        <v>388.35</v>
      </c>
      <c r="M105" s="31">
        <v>17.50873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420.1</v>
      </c>
      <c r="D106" s="36">
        <v>419.38333333333338</v>
      </c>
      <c r="E106" s="36">
        <v>416.41666666666674</v>
      </c>
      <c r="F106" s="36">
        <v>412.73333333333335</v>
      </c>
      <c r="G106" s="36">
        <v>409.76666666666671</v>
      </c>
      <c r="H106" s="36">
        <v>423.06666666666678</v>
      </c>
      <c r="I106" s="36">
        <v>426.03333333333336</v>
      </c>
      <c r="J106" s="36">
        <v>429.71666666666681</v>
      </c>
      <c r="K106" s="31">
        <v>422.35</v>
      </c>
      <c r="L106" s="31">
        <v>415.7</v>
      </c>
      <c r="M106" s="31">
        <v>17.292909999999999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412.75</v>
      </c>
      <c r="D107" s="36">
        <v>413.08333333333331</v>
      </c>
      <c r="E107" s="36">
        <v>409.21666666666664</v>
      </c>
      <c r="F107" s="36">
        <v>405.68333333333334</v>
      </c>
      <c r="G107" s="36">
        <v>401.81666666666666</v>
      </c>
      <c r="H107" s="36">
        <v>416.61666666666662</v>
      </c>
      <c r="I107" s="36">
        <v>420.48333333333329</v>
      </c>
      <c r="J107" s="36">
        <v>424.01666666666659</v>
      </c>
      <c r="K107" s="31">
        <v>416.95</v>
      </c>
      <c r="L107" s="31">
        <v>409.55</v>
      </c>
      <c r="M107" s="31">
        <v>8.7431699999999992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2606.0500000000002</v>
      </c>
      <c r="D108" s="36">
        <v>2600.9833333333336</v>
      </c>
      <c r="E108" s="36">
        <v>2586.4666666666672</v>
      </c>
      <c r="F108" s="36">
        <v>2566.8833333333337</v>
      </c>
      <c r="G108" s="36">
        <v>2552.3666666666672</v>
      </c>
      <c r="H108" s="36">
        <v>2620.5666666666671</v>
      </c>
      <c r="I108" s="36">
        <v>2635.0833333333335</v>
      </c>
      <c r="J108" s="36">
        <v>2654.666666666667</v>
      </c>
      <c r="K108" s="31">
        <v>2615.5</v>
      </c>
      <c r="L108" s="31">
        <v>2581.4</v>
      </c>
      <c r="M108" s="31">
        <v>6.3497399999999997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1486.1</v>
      </c>
      <c r="D109" s="36">
        <v>1484.2666666666667</v>
      </c>
      <c r="E109" s="36">
        <v>1472.2833333333333</v>
      </c>
      <c r="F109" s="36">
        <v>1458.4666666666667</v>
      </c>
      <c r="G109" s="36">
        <v>1446.4833333333333</v>
      </c>
      <c r="H109" s="36">
        <v>1498.0833333333333</v>
      </c>
      <c r="I109" s="36">
        <v>1510.0666666666664</v>
      </c>
      <c r="J109" s="36">
        <v>1523.8833333333332</v>
      </c>
      <c r="K109" s="31">
        <v>1496.25</v>
      </c>
      <c r="L109" s="31">
        <v>1470.45</v>
      </c>
      <c r="M109" s="31">
        <v>38.320979999999999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185.85</v>
      </c>
      <c r="D110" s="36">
        <v>186.1</v>
      </c>
      <c r="E110" s="36">
        <v>184</v>
      </c>
      <c r="F110" s="36">
        <v>182.15</v>
      </c>
      <c r="G110" s="36">
        <v>180.05</v>
      </c>
      <c r="H110" s="36">
        <v>187.95</v>
      </c>
      <c r="I110" s="36">
        <v>190.04999999999995</v>
      </c>
      <c r="J110" s="36">
        <v>191.89999999999998</v>
      </c>
      <c r="K110" s="31">
        <v>188.2</v>
      </c>
      <c r="L110" s="31">
        <v>184.25</v>
      </c>
      <c r="M110" s="31">
        <v>29.330780000000001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1449.25</v>
      </c>
      <c r="D111" s="36">
        <v>1454.95</v>
      </c>
      <c r="E111" s="36">
        <v>1442</v>
      </c>
      <c r="F111" s="36">
        <v>1434.75</v>
      </c>
      <c r="G111" s="36">
        <v>1421.8</v>
      </c>
      <c r="H111" s="36">
        <v>1462.2</v>
      </c>
      <c r="I111" s="36">
        <v>1475.1500000000003</v>
      </c>
      <c r="J111" s="36">
        <v>1482.4</v>
      </c>
      <c r="K111" s="31">
        <v>1467.9</v>
      </c>
      <c r="L111" s="31">
        <v>1447.7</v>
      </c>
      <c r="M111" s="31">
        <v>31.86928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103.8</v>
      </c>
      <c r="D112" s="36">
        <v>102.91666666666667</v>
      </c>
      <c r="E112" s="36">
        <v>101.63333333333334</v>
      </c>
      <c r="F112" s="36">
        <v>99.466666666666669</v>
      </c>
      <c r="G112" s="36">
        <v>98.183333333333337</v>
      </c>
      <c r="H112" s="36">
        <v>105.08333333333334</v>
      </c>
      <c r="I112" s="36">
        <v>106.36666666666667</v>
      </c>
      <c r="J112" s="36">
        <v>108.53333333333335</v>
      </c>
      <c r="K112" s="31">
        <v>104.2</v>
      </c>
      <c r="L112" s="31">
        <v>100.75</v>
      </c>
      <c r="M112" s="31">
        <v>185.89035000000001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1066.3499999999999</v>
      </c>
      <c r="D113" s="36">
        <v>1072.3500000000001</v>
      </c>
      <c r="E113" s="36">
        <v>1055.0500000000002</v>
      </c>
      <c r="F113" s="36">
        <v>1043.75</v>
      </c>
      <c r="G113" s="36">
        <v>1026.45</v>
      </c>
      <c r="H113" s="36">
        <v>1083.6500000000003</v>
      </c>
      <c r="I113" s="36">
        <v>1100.95</v>
      </c>
      <c r="J113" s="36">
        <v>1112.2500000000005</v>
      </c>
      <c r="K113" s="31">
        <v>1089.6500000000001</v>
      </c>
      <c r="L113" s="31">
        <v>1061.05</v>
      </c>
      <c r="M113" s="31">
        <v>2.0507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700</v>
      </c>
      <c r="D114" s="36">
        <v>701.81666666666661</v>
      </c>
      <c r="E114" s="36">
        <v>697.18333333333317</v>
      </c>
      <c r="F114" s="36">
        <v>694.36666666666656</v>
      </c>
      <c r="G114" s="36">
        <v>689.73333333333312</v>
      </c>
      <c r="H114" s="36">
        <v>704.63333333333321</v>
      </c>
      <c r="I114" s="36">
        <v>709.26666666666665</v>
      </c>
      <c r="J114" s="36">
        <v>712.08333333333326</v>
      </c>
      <c r="K114" s="31">
        <v>706.45</v>
      </c>
      <c r="L114" s="31">
        <v>699</v>
      </c>
      <c r="M114" s="31">
        <v>12.857200000000001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76.5</v>
      </c>
      <c r="D115" s="36">
        <v>76.75</v>
      </c>
      <c r="E115" s="36">
        <v>76.099999999999994</v>
      </c>
      <c r="F115" s="36">
        <v>75.699999999999989</v>
      </c>
      <c r="G115" s="36">
        <v>75.049999999999983</v>
      </c>
      <c r="H115" s="36">
        <v>77.150000000000006</v>
      </c>
      <c r="I115" s="36">
        <v>77.800000000000011</v>
      </c>
      <c r="J115" s="36">
        <v>78.200000000000017</v>
      </c>
      <c r="K115" s="31">
        <v>77.400000000000006</v>
      </c>
      <c r="L115" s="31">
        <v>76.349999999999994</v>
      </c>
      <c r="M115" s="31">
        <v>227.83081999999999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440.35</v>
      </c>
      <c r="D116" s="36">
        <v>440.2833333333333</v>
      </c>
      <c r="E116" s="36">
        <v>438.31666666666661</v>
      </c>
      <c r="F116" s="36">
        <v>436.2833333333333</v>
      </c>
      <c r="G116" s="36">
        <v>434.31666666666661</v>
      </c>
      <c r="H116" s="36">
        <v>442.31666666666661</v>
      </c>
      <c r="I116" s="36">
        <v>444.2833333333333</v>
      </c>
      <c r="J116" s="36">
        <v>446.31666666666661</v>
      </c>
      <c r="K116" s="31">
        <v>442.25</v>
      </c>
      <c r="L116" s="31">
        <v>438.25</v>
      </c>
      <c r="M116" s="31">
        <v>63.666060000000002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651.70000000000005</v>
      </c>
      <c r="D117" s="36">
        <v>652.15</v>
      </c>
      <c r="E117" s="36">
        <v>646.75</v>
      </c>
      <c r="F117" s="36">
        <v>641.80000000000007</v>
      </c>
      <c r="G117" s="36">
        <v>636.40000000000009</v>
      </c>
      <c r="H117" s="36">
        <v>657.09999999999991</v>
      </c>
      <c r="I117" s="36">
        <v>662.49999999999977</v>
      </c>
      <c r="J117" s="36">
        <v>667.44999999999982</v>
      </c>
      <c r="K117" s="31">
        <v>657.55</v>
      </c>
      <c r="L117" s="31">
        <v>647.20000000000005</v>
      </c>
      <c r="M117" s="31">
        <v>14.68486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413.45</v>
      </c>
      <c r="D118" s="36">
        <v>417.2166666666667</v>
      </c>
      <c r="E118" s="36">
        <v>407.43333333333339</v>
      </c>
      <c r="F118" s="36">
        <v>401.41666666666669</v>
      </c>
      <c r="G118" s="36">
        <v>391.63333333333338</v>
      </c>
      <c r="H118" s="36">
        <v>423.23333333333341</v>
      </c>
      <c r="I118" s="36">
        <v>433.01666666666671</v>
      </c>
      <c r="J118" s="36">
        <v>439.03333333333342</v>
      </c>
      <c r="K118" s="31">
        <v>427</v>
      </c>
      <c r="L118" s="31">
        <v>411.2</v>
      </c>
      <c r="M118" s="31">
        <v>51.243729999999999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775.55</v>
      </c>
      <c r="D119" s="36">
        <v>773.55000000000007</v>
      </c>
      <c r="E119" s="36">
        <v>769.15000000000009</v>
      </c>
      <c r="F119" s="36">
        <v>762.75</v>
      </c>
      <c r="G119" s="36">
        <v>758.35</v>
      </c>
      <c r="H119" s="36">
        <v>779.95000000000016</v>
      </c>
      <c r="I119" s="36">
        <v>784.35</v>
      </c>
      <c r="J119" s="36">
        <v>790.75000000000023</v>
      </c>
      <c r="K119" s="31">
        <v>777.95</v>
      </c>
      <c r="L119" s="31">
        <v>767.15</v>
      </c>
      <c r="M119" s="31">
        <v>10.68229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537.54999999999995</v>
      </c>
      <c r="D120" s="36">
        <v>536.18333333333328</v>
      </c>
      <c r="E120" s="36">
        <v>528.81666666666661</v>
      </c>
      <c r="F120" s="36">
        <v>520.08333333333337</v>
      </c>
      <c r="G120" s="36">
        <v>512.7166666666667</v>
      </c>
      <c r="H120" s="36">
        <v>544.91666666666652</v>
      </c>
      <c r="I120" s="36">
        <v>552.28333333333308</v>
      </c>
      <c r="J120" s="36">
        <v>561.01666666666642</v>
      </c>
      <c r="K120" s="31">
        <v>543.54999999999995</v>
      </c>
      <c r="L120" s="31">
        <v>527.45000000000005</v>
      </c>
      <c r="M120" s="31">
        <v>41.818829999999998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1739.3</v>
      </c>
      <c r="D121" s="36">
        <v>1741.7</v>
      </c>
      <c r="E121" s="36">
        <v>1734.6000000000001</v>
      </c>
      <c r="F121" s="36">
        <v>1729.9</v>
      </c>
      <c r="G121" s="36">
        <v>1722.8000000000002</v>
      </c>
      <c r="H121" s="36">
        <v>1746.4</v>
      </c>
      <c r="I121" s="36">
        <v>1753.5</v>
      </c>
      <c r="J121" s="36">
        <v>1758.2</v>
      </c>
      <c r="K121" s="31">
        <v>1748.8</v>
      </c>
      <c r="L121" s="31">
        <v>1737</v>
      </c>
      <c r="M121" s="31">
        <v>28.36289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141.85</v>
      </c>
      <c r="D122" s="36">
        <v>141.86666666666667</v>
      </c>
      <c r="E122" s="36">
        <v>141.23333333333335</v>
      </c>
      <c r="F122" s="36">
        <v>140.61666666666667</v>
      </c>
      <c r="G122" s="36">
        <v>139.98333333333335</v>
      </c>
      <c r="H122" s="36">
        <v>142.48333333333335</v>
      </c>
      <c r="I122" s="36">
        <v>143.11666666666667</v>
      </c>
      <c r="J122" s="36">
        <v>143.73333333333335</v>
      </c>
      <c r="K122" s="31">
        <v>142.5</v>
      </c>
      <c r="L122" s="31">
        <v>141.25</v>
      </c>
      <c r="M122" s="31">
        <v>35.286580000000001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2609.8000000000002</v>
      </c>
      <c r="D123" s="36">
        <v>2642</v>
      </c>
      <c r="E123" s="36">
        <v>2569.5</v>
      </c>
      <c r="F123" s="36">
        <v>2529.1999999999998</v>
      </c>
      <c r="G123" s="36">
        <v>2456.6999999999998</v>
      </c>
      <c r="H123" s="36">
        <v>2682.3</v>
      </c>
      <c r="I123" s="36">
        <v>2754.8</v>
      </c>
      <c r="J123" s="36">
        <v>2795.1000000000004</v>
      </c>
      <c r="K123" s="31">
        <v>2714.5</v>
      </c>
      <c r="L123" s="31">
        <v>2601.6999999999998</v>
      </c>
      <c r="M123" s="31">
        <v>2.0415800000000002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369.35</v>
      </c>
      <c r="D124" s="36">
        <v>371.08333333333331</v>
      </c>
      <c r="E124" s="36">
        <v>366.46666666666664</v>
      </c>
      <c r="F124" s="36">
        <v>363.58333333333331</v>
      </c>
      <c r="G124" s="36">
        <v>358.96666666666664</v>
      </c>
      <c r="H124" s="36">
        <v>373.96666666666664</v>
      </c>
      <c r="I124" s="36">
        <v>378.58333333333331</v>
      </c>
      <c r="J124" s="36">
        <v>381.46666666666664</v>
      </c>
      <c r="K124" s="31">
        <v>375.7</v>
      </c>
      <c r="L124" s="31">
        <v>368.2</v>
      </c>
      <c r="M124" s="31">
        <v>7.8795200000000003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454.95</v>
      </c>
      <c r="D125" s="36">
        <v>455.2833333333333</v>
      </c>
      <c r="E125" s="36">
        <v>451.76666666666659</v>
      </c>
      <c r="F125" s="36">
        <v>448.58333333333331</v>
      </c>
      <c r="G125" s="36">
        <v>445.06666666666661</v>
      </c>
      <c r="H125" s="36">
        <v>458.46666666666658</v>
      </c>
      <c r="I125" s="36">
        <v>461.98333333333323</v>
      </c>
      <c r="J125" s="36">
        <v>465.16666666666657</v>
      </c>
      <c r="K125" s="31">
        <v>458.8</v>
      </c>
      <c r="L125" s="31">
        <v>452.1</v>
      </c>
      <c r="M125" s="31">
        <v>9.6230600000000006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617.70000000000005</v>
      </c>
      <c r="D126" s="36">
        <v>617.9</v>
      </c>
      <c r="E126" s="36">
        <v>607.79999999999995</v>
      </c>
      <c r="F126" s="36">
        <v>597.9</v>
      </c>
      <c r="G126" s="36">
        <v>587.79999999999995</v>
      </c>
      <c r="H126" s="36">
        <v>627.79999999999995</v>
      </c>
      <c r="I126" s="36">
        <v>637.90000000000009</v>
      </c>
      <c r="J126" s="36">
        <v>647.79999999999995</v>
      </c>
      <c r="K126" s="31">
        <v>628</v>
      </c>
      <c r="L126" s="31">
        <v>608</v>
      </c>
      <c r="M126" s="31">
        <v>7.3605099999999997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3045.65</v>
      </c>
      <c r="D127" s="36">
        <v>3054.9</v>
      </c>
      <c r="E127" s="36">
        <v>3021.8</v>
      </c>
      <c r="F127" s="36">
        <v>2997.9500000000003</v>
      </c>
      <c r="G127" s="36">
        <v>2964.8500000000004</v>
      </c>
      <c r="H127" s="36">
        <v>3078.75</v>
      </c>
      <c r="I127" s="36">
        <v>3111.8499999999995</v>
      </c>
      <c r="J127" s="36">
        <v>3135.7</v>
      </c>
      <c r="K127" s="31">
        <v>3088</v>
      </c>
      <c r="L127" s="31">
        <v>3031.05</v>
      </c>
      <c r="M127" s="31">
        <v>15.146879999999999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5471.35</v>
      </c>
      <c r="D128" s="36">
        <v>5507.8166666666666</v>
      </c>
      <c r="E128" s="36">
        <v>5415.6333333333332</v>
      </c>
      <c r="F128" s="36">
        <v>5359.916666666667</v>
      </c>
      <c r="G128" s="36">
        <v>5267.7333333333336</v>
      </c>
      <c r="H128" s="36">
        <v>5563.5333333333328</v>
      </c>
      <c r="I128" s="36">
        <v>5655.7166666666653</v>
      </c>
      <c r="J128" s="36">
        <v>5711.4333333333325</v>
      </c>
      <c r="K128" s="31">
        <v>5600</v>
      </c>
      <c r="L128" s="31">
        <v>5452.1</v>
      </c>
      <c r="M128" s="31">
        <v>2.49485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4529.3</v>
      </c>
      <c r="D129" s="36">
        <v>4543.4833333333336</v>
      </c>
      <c r="E129" s="36">
        <v>4491.0666666666675</v>
      </c>
      <c r="F129" s="36">
        <v>4452.8333333333339</v>
      </c>
      <c r="G129" s="36">
        <v>4400.4166666666679</v>
      </c>
      <c r="H129" s="36">
        <v>4581.7166666666672</v>
      </c>
      <c r="I129" s="36">
        <v>4634.1333333333332</v>
      </c>
      <c r="J129" s="36">
        <v>4672.3666666666668</v>
      </c>
      <c r="K129" s="31">
        <v>4595.8999999999996</v>
      </c>
      <c r="L129" s="31">
        <v>4505.25</v>
      </c>
      <c r="M129" s="31">
        <v>0.57360999999999995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1198.1500000000001</v>
      </c>
      <c r="D130" s="36">
        <v>1201.8666666666668</v>
      </c>
      <c r="E130" s="36">
        <v>1179.8333333333335</v>
      </c>
      <c r="F130" s="36">
        <v>1161.5166666666667</v>
      </c>
      <c r="G130" s="36">
        <v>1139.4833333333333</v>
      </c>
      <c r="H130" s="36">
        <v>1220.1833333333336</v>
      </c>
      <c r="I130" s="36">
        <v>1242.2166666666669</v>
      </c>
      <c r="J130" s="36">
        <v>1260.5333333333338</v>
      </c>
      <c r="K130" s="31">
        <v>1223.9000000000001</v>
      </c>
      <c r="L130" s="31">
        <v>1183.55</v>
      </c>
      <c r="M130" s="31">
        <v>9.4078199999999992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1545.85</v>
      </c>
      <c r="D131" s="36">
        <v>1547.3</v>
      </c>
      <c r="E131" s="36">
        <v>1533.6499999999999</v>
      </c>
      <c r="F131" s="36">
        <v>1521.4499999999998</v>
      </c>
      <c r="G131" s="36">
        <v>1507.7999999999997</v>
      </c>
      <c r="H131" s="36">
        <v>1559.5</v>
      </c>
      <c r="I131" s="36">
        <v>1573.15</v>
      </c>
      <c r="J131" s="36">
        <v>1585.3500000000001</v>
      </c>
      <c r="K131" s="31">
        <v>1560.95</v>
      </c>
      <c r="L131" s="31">
        <v>1535.1</v>
      </c>
      <c r="M131" s="31">
        <v>15.526350000000001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272.14999999999998</v>
      </c>
      <c r="D132" s="36">
        <v>272.96666666666664</v>
      </c>
      <c r="E132" s="36">
        <v>270.0333333333333</v>
      </c>
      <c r="F132" s="36">
        <v>267.91666666666669</v>
      </c>
      <c r="G132" s="36">
        <v>264.98333333333335</v>
      </c>
      <c r="H132" s="36">
        <v>275.08333333333326</v>
      </c>
      <c r="I132" s="36">
        <v>278.01666666666654</v>
      </c>
      <c r="J132" s="36">
        <v>280.13333333333321</v>
      </c>
      <c r="K132" s="31">
        <v>275.89999999999998</v>
      </c>
      <c r="L132" s="31">
        <v>270.85000000000002</v>
      </c>
      <c r="M132" s="31">
        <v>14.435560000000001</v>
      </c>
      <c r="N132" s="1"/>
      <c r="O132" s="1"/>
    </row>
    <row r="133" spans="1:15" ht="12.75" customHeight="1">
      <c r="A133" s="51">
        <v>124</v>
      </c>
      <c r="B133" s="53" t="s">
        <v>862</v>
      </c>
      <c r="C133" s="31">
        <v>1934</v>
      </c>
      <c r="D133" s="36">
        <v>1932</v>
      </c>
      <c r="E133" s="36">
        <v>1922</v>
      </c>
      <c r="F133" s="36">
        <v>1910</v>
      </c>
      <c r="G133" s="36">
        <v>1900</v>
      </c>
      <c r="H133" s="36">
        <v>1944</v>
      </c>
      <c r="I133" s="36">
        <v>1954</v>
      </c>
      <c r="J133" s="36">
        <v>1966</v>
      </c>
      <c r="K133" s="31">
        <v>1942</v>
      </c>
      <c r="L133" s="31">
        <v>1920</v>
      </c>
      <c r="M133" s="31">
        <v>0.75202999999999998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530.9</v>
      </c>
      <c r="D134" s="36">
        <v>530.36666666666667</v>
      </c>
      <c r="E134" s="36">
        <v>525.98333333333335</v>
      </c>
      <c r="F134" s="36">
        <v>521.06666666666672</v>
      </c>
      <c r="G134" s="36">
        <v>516.68333333333339</v>
      </c>
      <c r="H134" s="36">
        <v>535.2833333333333</v>
      </c>
      <c r="I134" s="36">
        <v>539.66666666666674</v>
      </c>
      <c r="J134" s="36">
        <v>544.58333333333326</v>
      </c>
      <c r="K134" s="31">
        <v>534.75</v>
      </c>
      <c r="L134" s="31">
        <v>525.45000000000005</v>
      </c>
      <c r="M134" s="31">
        <v>11.93876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10488.5</v>
      </c>
      <c r="D135" s="36">
        <v>10469.183333333332</v>
      </c>
      <c r="E135" s="36">
        <v>10413.366666666665</v>
      </c>
      <c r="F135" s="36">
        <v>10338.233333333332</v>
      </c>
      <c r="G135" s="36">
        <v>10282.416666666664</v>
      </c>
      <c r="H135" s="36">
        <v>10544.316666666666</v>
      </c>
      <c r="I135" s="36">
        <v>10600.133333333335</v>
      </c>
      <c r="J135" s="36">
        <v>10675.266666666666</v>
      </c>
      <c r="K135" s="31">
        <v>10525</v>
      </c>
      <c r="L135" s="31">
        <v>10394.049999999999</v>
      </c>
      <c r="M135" s="31">
        <v>4.5381999999999998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616.15</v>
      </c>
      <c r="D136" s="36">
        <v>617.55000000000007</v>
      </c>
      <c r="E136" s="36">
        <v>610.00000000000011</v>
      </c>
      <c r="F136" s="36">
        <v>603.85</v>
      </c>
      <c r="G136" s="36">
        <v>596.30000000000007</v>
      </c>
      <c r="H136" s="36">
        <v>623.70000000000016</v>
      </c>
      <c r="I136" s="36">
        <v>631.25000000000011</v>
      </c>
      <c r="J136" s="36">
        <v>637.4000000000002</v>
      </c>
      <c r="K136" s="31">
        <v>625.1</v>
      </c>
      <c r="L136" s="31">
        <v>611.4</v>
      </c>
      <c r="M136" s="31">
        <v>3.1752899999999999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1060.05</v>
      </c>
      <c r="D137" s="36">
        <v>1058.7666666666667</v>
      </c>
      <c r="E137" s="36">
        <v>1053.4833333333333</v>
      </c>
      <c r="F137" s="36">
        <v>1046.9166666666667</v>
      </c>
      <c r="G137" s="36">
        <v>1041.6333333333334</v>
      </c>
      <c r="H137" s="36">
        <v>1065.3333333333333</v>
      </c>
      <c r="I137" s="36">
        <v>1070.6166666666666</v>
      </c>
      <c r="J137" s="36">
        <v>1077.1833333333332</v>
      </c>
      <c r="K137" s="31">
        <v>1064.05</v>
      </c>
      <c r="L137" s="31">
        <v>1052.2</v>
      </c>
      <c r="M137" s="31">
        <v>5.2220899999999997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973.3</v>
      </c>
      <c r="D138" s="36">
        <v>975.15</v>
      </c>
      <c r="E138" s="36">
        <v>965.5</v>
      </c>
      <c r="F138" s="36">
        <v>957.7</v>
      </c>
      <c r="G138" s="36">
        <v>948.05000000000007</v>
      </c>
      <c r="H138" s="36">
        <v>982.94999999999993</v>
      </c>
      <c r="I138" s="36">
        <v>992.5999999999998</v>
      </c>
      <c r="J138" s="36">
        <v>1000.3999999999999</v>
      </c>
      <c r="K138" s="31">
        <v>984.8</v>
      </c>
      <c r="L138" s="31">
        <v>967.35</v>
      </c>
      <c r="M138" s="31">
        <v>3.411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88.15</v>
      </c>
      <c r="D139" s="36">
        <v>88.083333333333329</v>
      </c>
      <c r="E139" s="36">
        <v>87.266666666666652</v>
      </c>
      <c r="F139" s="36">
        <v>86.383333333333326</v>
      </c>
      <c r="G139" s="36">
        <v>85.566666666666649</v>
      </c>
      <c r="H139" s="36">
        <v>88.966666666666654</v>
      </c>
      <c r="I139" s="36">
        <v>89.783333333333346</v>
      </c>
      <c r="J139" s="36">
        <v>90.666666666666657</v>
      </c>
      <c r="K139" s="31">
        <v>88.9</v>
      </c>
      <c r="L139" s="31">
        <v>87.2</v>
      </c>
      <c r="M139" s="31">
        <v>68.296260000000004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2352.35</v>
      </c>
      <c r="D140" s="36">
        <v>2354.5333333333333</v>
      </c>
      <c r="E140" s="36">
        <v>2332.8166666666666</v>
      </c>
      <c r="F140" s="36">
        <v>2313.2833333333333</v>
      </c>
      <c r="G140" s="36">
        <v>2291.5666666666666</v>
      </c>
      <c r="H140" s="36">
        <v>2374.0666666666666</v>
      </c>
      <c r="I140" s="36">
        <v>2395.7833333333328</v>
      </c>
      <c r="J140" s="36">
        <v>2415.3166666666666</v>
      </c>
      <c r="K140" s="31">
        <v>2376.25</v>
      </c>
      <c r="L140" s="31">
        <v>2335</v>
      </c>
      <c r="M140" s="31">
        <v>4.4593100000000003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111378.7</v>
      </c>
      <c r="D141" s="36">
        <v>111498.88333333335</v>
      </c>
      <c r="E141" s="36">
        <v>110997.81666666669</v>
      </c>
      <c r="F141" s="36">
        <v>110616.93333333335</v>
      </c>
      <c r="G141" s="36">
        <v>110115.8666666667</v>
      </c>
      <c r="H141" s="36">
        <v>111879.76666666669</v>
      </c>
      <c r="I141" s="36">
        <v>112380.83333333334</v>
      </c>
      <c r="J141" s="36">
        <v>112761.71666666669</v>
      </c>
      <c r="K141" s="31">
        <v>111999.95</v>
      </c>
      <c r="L141" s="31">
        <v>111118</v>
      </c>
      <c r="M141" s="31">
        <v>1.8540000000000001E-2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60.35</v>
      </c>
      <c r="D142" s="36">
        <v>60.316666666666663</v>
      </c>
      <c r="E142" s="36">
        <v>59.383333333333326</v>
      </c>
      <c r="F142" s="36">
        <v>58.416666666666664</v>
      </c>
      <c r="G142" s="36">
        <v>57.483333333333327</v>
      </c>
      <c r="H142" s="36">
        <v>61.283333333333324</v>
      </c>
      <c r="I142" s="36">
        <v>62.216666666666661</v>
      </c>
      <c r="J142" s="36">
        <v>63.183333333333323</v>
      </c>
      <c r="K142" s="31">
        <v>61.25</v>
      </c>
      <c r="L142" s="31">
        <v>59.35</v>
      </c>
      <c r="M142" s="31">
        <v>44.813659999999999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1331.8</v>
      </c>
      <c r="D143" s="36">
        <v>1337.3333333333333</v>
      </c>
      <c r="E143" s="36">
        <v>1320.4666666666665</v>
      </c>
      <c r="F143" s="36">
        <v>1309.1333333333332</v>
      </c>
      <c r="G143" s="36">
        <v>1292.2666666666664</v>
      </c>
      <c r="H143" s="36">
        <v>1348.6666666666665</v>
      </c>
      <c r="I143" s="36">
        <v>1365.5333333333333</v>
      </c>
      <c r="J143" s="36">
        <v>1376.8666666666666</v>
      </c>
      <c r="K143" s="31">
        <v>1354.2</v>
      </c>
      <c r="L143" s="31">
        <v>1326</v>
      </c>
      <c r="M143" s="31">
        <v>2.6037699999999999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4617.1499999999996</v>
      </c>
      <c r="D144" s="36">
        <v>4667.3833333333332</v>
      </c>
      <c r="E144" s="36">
        <v>4559.7666666666664</v>
      </c>
      <c r="F144" s="36">
        <v>4502.3833333333332</v>
      </c>
      <c r="G144" s="36">
        <v>4394.7666666666664</v>
      </c>
      <c r="H144" s="36">
        <v>4724.7666666666664</v>
      </c>
      <c r="I144" s="36">
        <v>4832.3833333333332</v>
      </c>
      <c r="J144" s="36">
        <v>4889.7666666666664</v>
      </c>
      <c r="K144" s="31">
        <v>4775</v>
      </c>
      <c r="L144" s="31">
        <v>4610</v>
      </c>
      <c r="M144" s="31">
        <v>1.61852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3708.1</v>
      </c>
      <c r="D145" s="36">
        <v>3685.7000000000003</v>
      </c>
      <c r="E145" s="36">
        <v>3632.4000000000005</v>
      </c>
      <c r="F145" s="36">
        <v>3556.7000000000003</v>
      </c>
      <c r="G145" s="36">
        <v>3503.4000000000005</v>
      </c>
      <c r="H145" s="36">
        <v>3761.4000000000005</v>
      </c>
      <c r="I145" s="36">
        <v>3814.7000000000007</v>
      </c>
      <c r="J145" s="36">
        <v>3890.4000000000005</v>
      </c>
      <c r="K145" s="31">
        <v>3739</v>
      </c>
      <c r="L145" s="31">
        <v>3610</v>
      </c>
      <c r="M145" s="31">
        <v>3.67164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24393.3</v>
      </c>
      <c r="D146" s="36">
        <v>24444.783333333336</v>
      </c>
      <c r="E146" s="36">
        <v>24299.666666666672</v>
      </c>
      <c r="F146" s="36">
        <v>24206.033333333336</v>
      </c>
      <c r="G146" s="36">
        <v>24060.916666666672</v>
      </c>
      <c r="H146" s="36">
        <v>24538.416666666672</v>
      </c>
      <c r="I146" s="36">
        <v>24683.533333333333</v>
      </c>
      <c r="J146" s="36">
        <v>24777.166666666672</v>
      </c>
      <c r="K146" s="31">
        <v>24589.9</v>
      </c>
      <c r="L146" s="31">
        <v>24351.15</v>
      </c>
      <c r="M146" s="31">
        <v>0.36814000000000002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55.15</v>
      </c>
      <c r="D147" s="36">
        <v>54.983333333333327</v>
      </c>
      <c r="E147" s="36">
        <v>54.366666666666653</v>
      </c>
      <c r="F147" s="36">
        <v>53.583333333333329</v>
      </c>
      <c r="G147" s="36">
        <v>52.966666666666654</v>
      </c>
      <c r="H147" s="36">
        <v>55.766666666666652</v>
      </c>
      <c r="I147" s="36">
        <v>56.383333333333326</v>
      </c>
      <c r="J147" s="36">
        <v>57.16666666666665</v>
      </c>
      <c r="K147" s="31">
        <v>55.6</v>
      </c>
      <c r="L147" s="31">
        <v>54.2</v>
      </c>
      <c r="M147" s="31">
        <v>155.70408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172.4</v>
      </c>
      <c r="D148" s="36">
        <v>172.43333333333331</v>
      </c>
      <c r="E148" s="36">
        <v>170.86666666666662</v>
      </c>
      <c r="F148" s="36">
        <v>169.33333333333331</v>
      </c>
      <c r="G148" s="36">
        <v>167.76666666666662</v>
      </c>
      <c r="H148" s="36">
        <v>173.96666666666661</v>
      </c>
      <c r="I148" s="36">
        <v>175.53333333333327</v>
      </c>
      <c r="J148" s="36">
        <v>177.06666666666661</v>
      </c>
      <c r="K148" s="31">
        <v>174</v>
      </c>
      <c r="L148" s="31">
        <v>170.9</v>
      </c>
      <c r="M148" s="31">
        <v>114.61060999999999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252.75</v>
      </c>
      <c r="D149" s="36">
        <v>253.38333333333333</v>
      </c>
      <c r="E149" s="36">
        <v>251.06666666666666</v>
      </c>
      <c r="F149" s="36">
        <v>249.38333333333333</v>
      </c>
      <c r="G149" s="36">
        <v>247.06666666666666</v>
      </c>
      <c r="H149" s="36">
        <v>255.06666666666666</v>
      </c>
      <c r="I149" s="36">
        <v>257.38333333333333</v>
      </c>
      <c r="J149" s="36">
        <v>259.06666666666666</v>
      </c>
      <c r="K149" s="31">
        <v>255.7</v>
      </c>
      <c r="L149" s="31">
        <v>251.7</v>
      </c>
      <c r="M149" s="31">
        <v>82.000249999999994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172.1</v>
      </c>
      <c r="D150" s="36">
        <v>172.41666666666666</v>
      </c>
      <c r="E150" s="36">
        <v>170.33333333333331</v>
      </c>
      <c r="F150" s="36">
        <v>168.56666666666666</v>
      </c>
      <c r="G150" s="36">
        <v>166.48333333333332</v>
      </c>
      <c r="H150" s="36">
        <v>174.18333333333331</v>
      </c>
      <c r="I150" s="36">
        <v>176.26666666666662</v>
      </c>
      <c r="J150" s="36">
        <v>178.0333333333333</v>
      </c>
      <c r="K150" s="31">
        <v>174.5</v>
      </c>
      <c r="L150" s="31">
        <v>170.65</v>
      </c>
      <c r="M150" s="31">
        <v>84.282910000000001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1404.95</v>
      </c>
      <c r="D151" s="36">
        <v>1399.6499999999999</v>
      </c>
      <c r="E151" s="36">
        <v>1387.2999999999997</v>
      </c>
      <c r="F151" s="36">
        <v>1369.6499999999999</v>
      </c>
      <c r="G151" s="36">
        <v>1357.2999999999997</v>
      </c>
      <c r="H151" s="36">
        <v>1417.2999999999997</v>
      </c>
      <c r="I151" s="36">
        <v>1429.6499999999996</v>
      </c>
      <c r="J151" s="36">
        <v>1447.2999999999997</v>
      </c>
      <c r="K151" s="31">
        <v>1412</v>
      </c>
      <c r="L151" s="31">
        <v>1382</v>
      </c>
      <c r="M151" s="31">
        <v>11.553559999999999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4095.05</v>
      </c>
      <c r="D152" s="36">
        <v>4097.583333333333</v>
      </c>
      <c r="E152" s="36">
        <v>4060.7666666666664</v>
      </c>
      <c r="F152" s="36">
        <v>4026.4833333333336</v>
      </c>
      <c r="G152" s="36">
        <v>3989.666666666667</v>
      </c>
      <c r="H152" s="36">
        <v>4131.8666666666659</v>
      </c>
      <c r="I152" s="36">
        <v>4168.6833333333334</v>
      </c>
      <c r="J152" s="36">
        <v>4202.9666666666653</v>
      </c>
      <c r="K152" s="31">
        <v>4134.3999999999996</v>
      </c>
      <c r="L152" s="31">
        <v>4063.3</v>
      </c>
      <c r="M152" s="31">
        <v>0.31868000000000002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299.25</v>
      </c>
      <c r="D153" s="36">
        <v>300.3</v>
      </c>
      <c r="E153" s="36">
        <v>296.3</v>
      </c>
      <c r="F153" s="36">
        <v>293.35000000000002</v>
      </c>
      <c r="G153" s="36">
        <v>289.35000000000002</v>
      </c>
      <c r="H153" s="36">
        <v>303.25</v>
      </c>
      <c r="I153" s="36">
        <v>307.25</v>
      </c>
      <c r="J153" s="36">
        <v>310.2</v>
      </c>
      <c r="K153" s="31">
        <v>304.3</v>
      </c>
      <c r="L153" s="31">
        <v>297.35000000000002</v>
      </c>
      <c r="M153" s="31">
        <v>18.08907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190.65</v>
      </c>
      <c r="D154" s="36">
        <v>190.66666666666666</v>
      </c>
      <c r="E154" s="36">
        <v>189.58333333333331</v>
      </c>
      <c r="F154" s="36">
        <v>188.51666666666665</v>
      </c>
      <c r="G154" s="36">
        <v>187.43333333333331</v>
      </c>
      <c r="H154" s="36">
        <v>191.73333333333332</v>
      </c>
      <c r="I154" s="36">
        <v>192.81666666666663</v>
      </c>
      <c r="J154" s="36">
        <v>193.88333333333333</v>
      </c>
      <c r="K154" s="31">
        <v>191.75</v>
      </c>
      <c r="L154" s="31">
        <v>189.6</v>
      </c>
      <c r="M154" s="31">
        <v>65.416169999999994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37697.050000000003</v>
      </c>
      <c r="D155" s="36">
        <v>37752.633333333331</v>
      </c>
      <c r="E155" s="36">
        <v>37544.416666666664</v>
      </c>
      <c r="F155" s="36">
        <v>37391.783333333333</v>
      </c>
      <c r="G155" s="36">
        <v>37183.566666666666</v>
      </c>
      <c r="H155" s="36">
        <v>37905.266666666663</v>
      </c>
      <c r="I155" s="36">
        <v>38113.483333333337</v>
      </c>
      <c r="J155" s="36">
        <v>38266.116666666661</v>
      </c>
      <c r="K155" s="31">
        <v>37960.85</v>
      </c>
      <c r="L155" s="31">
        <v>37600</v>
      </c>
      <c r="M155" s="31">
        <v>8.1970000000000001E-2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1359.55</v>
      </c>
      <c r="D156" s="36">
        <v>1357.4166666666667</v>
      </c>
      <c r="E156" s="36">
        <v>1337.2833333333335</v>
      </c>
      <c r="F156" s="36">
        <v>1315.0166666666669</v>
      </c>
      <c r="G156" s="36">
        <v>1294.8833333333337</v>
      </c>
      <c r="H156" s="36">
        <v>1379.6833333333334</v>
      </c>
      <c r="I156" s="36">
        <v>1399.8166666666666</v>
      </c>
      <c r="J156" s="36">
        <v>1422.0833333333333</v>
      </c>
      <c r="K156" s="31">
        <v>1377.55</v>
      </c>
      <c r="L156" s="31">
        <v>1335.15</v>
      </c>
      <c r="M156" s="31">
        <v>2.7393000000000001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923.4</v>
      </c>
      <c r="D157" s="36">
        <v>920.18333333333339</v>
      </c>
      <c r="E157" s="36">
        <v>913.41666666666674</v>
      </c>
      <c r="F157" s="36">
        <v>903.43333333333339</v>
      </c>
      <c r="G157" s="36">
        <v>896.66666666666674</v>
      </c>
      <c r="H157" s="36">
        <v>930.16666666666674</v>
      </c>
      <c r="I157" s="36">
        <v>936.93333333333339</v>
      </c>
      <c r="J157" s="36">
        <v>946.91666666666674</v>
      </c>
      <c r="K157" s="31">
        <v>926.95</v>
      </c>
      <c r="L157" s="31">
        <v>910.2</v>
      </c>
      <c r="M157" s="31">
        <v>19.55827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906.65</v>
      </c>
      <c r="D158" s="36">
        <v>911.23333333333323</v>
      </c>
      <c r="E158" s="36">
        <v>899.66666666666652</v>
      </c>
      <c r="F158" s="36">
        <v>892.68333333333328</v>
      </c>
      <c r="G158" s="36">
        <v>881.11666666666656</v>
      </c>
      <c r="H158" s="36">
        <v>918.21666666666647</v>
      </c>
      <c r="I158" s="36">
        <v>929.7833333333333</v>
      </c>
      <c r="J158" s="36">
        <v>936.76666666666642</v>
      </c>
      <c r="K158" s="31">
        <v>922.8</v>
      </c>
      <c r="L158" s="31">
        <v>904.25</v>
      </c>
      <c r="M158" s="31">
        <v>10.099539999999999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6378.85</v>
      </c>
      <c r="D159" s="36">
        <v>6456.5</v>
      </c>
      <c r="E159" s="36">
        <v>6288.35</v>
      </c>
      <c r="F159" s="36">
        <v>6197.85</v>
      </c>
      <c r="G159" s="36">
        <v>6029.7000000000007</v>
      </c>
      <c r="H159" s="36">
        <v>6547</v>
      </c>
      <c r="I159" s="36">
        <v>6715.15</v>
      </c>
      <c r="J159" s="36">
        <v>6805.65</v>
      </c>
      <c r="K159" s="31">
        <v>6624.65</v>
      </c>
      <c r="L159" s="31">
        <v>6366</v>
      </c>
      <c r="M159" s="31">
        <v>5.5947699999999996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196.2</v>
      </c>
      <c r="D160" s="36">
        <v>195.9666666666667</v>
      </c>
      <c r="E160" s="36">
        <v>195.03333333333339</v>
      </c>
      <c r="F160" s="36">
        <v>193.8666666666667</v>
      </c>
      <c r="G160" s="36">
        <v>192.93333333333339</v>
      </c>
      <c r="H160" s="36">
        <v>197.13333333333338</v>
      </c>
      <c r="I160" s="36">
        <v>198.06666666666666</v>
      </c>
      <c r="J160" s="36">
        <v>199.23333333333338</v>
      </c>
      <c r="K160" s="31">
        <v>196.9</v>
      </c>
      <c r="L160" s="31">
        <v>194.8</v>
      </c>
      <c r="M160" s="31">
        <v>15.430999999999999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320.75</v>
      </c>
      <c r="D161" s="36">
        <v>320.41666666666669</v>
      </c>
      <c r="E161" s="36">
        <v>317.83333333333337</v>
      </c>
      <c r="F161" s="36">
        <v>314.91666666666669</v>
      </c>
      <c r="G161" s="36">
        <v>312.33333333333337</v>
      </c>
      <c r="H161" s="36">
        <v>323.33333333333337</v>
      </c>
      <c r="I161" s="36">
        <v>325.91666666666674</v>
      </c>
      <c r="J161" s="36">
        <v>328.83333333333337</v>
      </c>
      <c r="K161" s="31">
        <v>323</v>
      </c>
      <c r="L161" s="31">
        <v>317.5</v>
      </c>
      <c r="M161" s="31">
        <v>70.507000000000005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17900.3</v>
      </c>
      <c r="D162" s="36">
        <v>17981.416666666668</v>
      </c>
      <c r="E162" s="36">
        <v>17723.883333333335</v>
      </c>
      <c r="F162" s="36">
        <v>17547.466666666667</v>
      </c>
      <c r="G162" s="36">
        <v>17289.933333333334</v>
      </c>
      <c r="H162" s="36">
        <v>18157.833333333336</v>
      </c>
      <c r="I162" s="36">
        <v>18415.366666666669</v>
      </c>
      <c r="J162" s="36">
        <v>18591.783333333336</v>
      </c>
      <c r="K162" s="31">
        <v>18238.95</v>
      </c>
      <c r="L162" s="31">
        <v>17805</v>
      </c>
      <c r="M162" s="31">
        <v>3.6060000000000002E-2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2509.3000000000002</v>
      </c>
      <c r="D163" s="36">
        <v>2502.75</v>
      </c>
      <c r="E163" s="36">
        <v>2489.5</v>
      </c>
      <c r="F163" s="36">
        <v>2469.6999999999998</v>
      </c>
      <c r="G163" s="36">
        <v>2456.4499999999998</v>
      </c>
      <c r="H163" s="36">
        <v>2522.5500000000002</v>
      </c>
      <c r="I163" s="36">
        <v>2535.8000000000002</v>
      </c>
      <c r="J163" s="36">
        <v>2555.6000000000004</v>
      </c>
      <c r="K163" s="31">
        <v>2516</v>
      </c>
      <c r="L163" s="31">
        <v>2482.9499999999998</v>
      </c>
      <c r="M163" s="31">
        <v>2.5344199999999999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3758.2</v>
      </c>
      <c r="D164" s="36">
        <v>3730.9</v>
      </c>
      <c r="E164" s="36">
        <v>3678.8</v>
      </c>
      <c r="F164" s="36">
        <v>3599.4</v>
      </c>
      <c r="G164" s="36">
        <v>3547.3</v>
      </c>
      <c r="H164" s="36">
        <v>3810.3</v>
      </c>
      <c r="I164" s="36">
        <v>3862.3999999999996</v>
      </c>
      <c r="J164" s="36">
        <v>3941.8</v>
      </c>
      <c r="K164" s="31">
        <v>3783</v>
      </c>
      <c r="L164" s="31">
        <v>3651.5</v>
      </c>
      <c r="M164" s="31">
        <v>6.95533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76.55</v>
      </c>
      <c r="D165" s="36">
        <v>76.666666666666671</v>
      </c>
      <c r="E165" s="36">
        <v>76.183333333333337</v>
      </c>
      <c r="F165" s="36">
        <v>75.816666666666663</v>
      </c>
      <c r="G165" s="36">
        <v>75.333333333333329</v>
      </c>
      <c r="H165" s="36">
        <v>77.033333333333346</v>
      </c>
      <c r="I165" s="36">
        <v>77.516666666666666</v>
      </c>
      <c r="J165" s="36">
        <v>77.883333333333354</v>
      </c>
      <c r="K165" s="31">
        <v>77.150000000000006</v>
      </c>
      <c r="L165" s="31">
        <v>76.3</v>
      </c>
      <c r="M165" s="31">
        <v>156.46955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803.75</v>
      </c>
      <c r="D166" s="36">
        <v>810.58333333333337</v>
      </c>
      <c r="E166" s="36">
        <v>792.16666666666674</v>
      </c>
      <c r="F166" s="36">
        <v>780.58333333333337</v>
      </c>
      <c r="G166" s="36">
        <v>762.16666666666674</v>
      </c>
      <c r="H166" s="36">
        <v>822.16666666666674</v>
      </c>
      <c r="I166" s="36">
        <v>840.58333333333348</v>
      </c>
      <c r="J166" s="36">
        <v>852.16666666666674</v>
      </c>
      <c r="K166" s="31">
        <v>829</v>
      </c>
      <c r="L166" s="31">
        <v>799</v>
      </c>
      <c r="M166" s="31">
        <v>2.9101599999999999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5225.8</v>
      </c>
      <c r="D167" s="36">
        <v>5261.1333333333341</v>
      </c>
      <c r="E167" s="36">
        <v>5177.2166666666681</v>
      </c>
      <c r="F167" s="36">
        <v>5128.6333333333341</v>
      </c>
      <c r="G167" s="36">
        <v>5044.7166666666681</v>
      </c>
      <c r="H167" s="36">
        <v>5309.7166666666681</v>
      </c>
      <c r="I167" s="36">
        <v>5393.6333333333341</v>
      </c>
      <c r="J167" s="36">
        <v>5442.2166666666681</v>
      </c>
      <c r="K167" s="31">
        <v>5345.05</v>
      </c>
      <c r="L167" s="31">
        <v>5212.55</v>
      </c>
      <c r="M167" s="31">
        <v>4.4948800000000002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365.05</v>
      </c>
      <c r="D168" s="36">
        <v>364.38333333333338</v>
      </c>
      <c r="E168" s="36">
        <v>361.76666666666677</v>
      </c>
      <c r="F168" s="36">
        <v>358.48333333333341</v>
      </c>
      <c r="G168" s="36">
        <v>355.86666666666679</v>
      </c>
      <c r="H168" s="36">
        <v>367.66666666666674</v>
      </c>
      <c r="I168" s="36">
        <v>370.28333333333342</v>
      </c>
      <c r="J168" s="36">
        <v>373.56666666666672</v>
      </c>
      <c r="K168" s="31">
        <v>367</v>
      </c>
      <c r="L168" s="31">
        <v>361.1</v>
      </c>
      <c r="M168" s="31">
        <v>8.2675999999999998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210.9</v>
      </c>
      <c r="D169" s="36">
        <v>211.08333333333334</v>
      </c>
      <c r="E169" s="36">
        <v>209.06666666666669</v>
      </c>
      <c r="F169" s="36">
        <v>207.23333333333335</v>
      </c>
      <c r="G169" s="36">
        <v>205.2166666666667</v>
      </c>
      <c r="H169" s="36">
        <v>212.91666666666669</v>
      </c>
      <c r="I169" s="36">
        <v>214.93333333333334</v>
      </c>
      <c r="J169" s="36">
        <v>216.76666666666668</v>
      </c>
      <c r="K169" s="31">
        <v>213.1</v>
      </c>
      <c r="L169" s="31">
        <v>209.25</v>
      </c>
      <c r="M169" s="31">
        <v>113.82709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916.75</v>
      </c>
      <c r="D170" s="36">
        <v>925.7166666666667</v>
      </c>
      <c r="E170" s="36">
        <v>894.03333333333342</v>
      </c>
      <c r="F170" s="36">
        <v>871.31666666666672</v>
      </c>
      <c r="G170" s="36">
        <v>839.63333333333344</v>
      </c>
      <c r="H170" s="36">
        <v>948.43333333333339</v>
      </c>
      <c r="I170" s="36">
        <v>980.11666666666679</v>
      </c>
      <c r="J170" s="36">
        <v>1002.8333333333334</v>
      </c>
      <c r="K170" s="31">
        <v>957.4</v>
      </c>
      <c r="L170" s="31">
        <v>903</v>
      </c>
      <c r="M170" s="31">
        <v>20.92379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966.65</v>
      </c>
      <c r="D171" s="36">
        <v>968.86666666666667</v>
      </c>
      <c r="E171" s="36">
        <v>957.7833333333333</v>
      </c>
      <c r="F171" s="36">
        <v>948.91666666666663</v>
      </c>
      <c r="G171" s="36">
        <v>937.83333333333326</v>
      </c>
      <c r="H171" s="36">
        <v>977.73333333333335</v>
      </c>
      <c r="I171" s="36">
        <v>988.81666666666661</v>
      </c>
      <c r="J171" s="36">
        <v>997.68333333333339</v>
      </c>
      <c r="K171" s="31">
        <v>979.95</v>
      </c>
      <c r="L171" s="31">
        <v>960</v>
      </c>
      <c r="M171" s="31">
        <v>2.1178599999999999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341.25</v>
      </c>
      <c r="D172" s="36">
        <v>339.91666666666669</v>
      </c>
      <c r="E172" s="36">
        <v>337.13333333333338</v>
      </c>
      <c r="F172" s="36">
        <v>333.01666666666671</v>
      </c>
      <c r="G172" s="36">
        <v>330.23333333333341</v>
      </c>
      <c r="H172" s="36">
        <v>344.03333333333336</v>
      </c>
      <c r="I172" s="36">
        <v>346.81666666666666</v>
      </c>
      <c r="J172" s="36">
        <v>350.93333333333334</v>
      </c>
      <c r="K172" s="31">
        <v>342.7</v>
      </c>
      <c r="L172" s="31">
        <v>335.8</v>
      </c>
      <c r="M172" s="31">
        <v>78.367580000000004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2395.5</v>
      </c>
      <c r="D173" s="36">
        <v>2394.5666666666666</v>
      </c>
      <c r="E173" s="36">
        <v>2389.1333333333332</v>
      </c>
      <c r="F173" s="36">
        <v>2382.7666666666664</v>
      </c>
      <c r="G173" s="36">
        <v>2377.333333333333</v>
      </c>
      <c r="H173" s="36">
        <v>2400.9333333333334</v>
      </c>
      <c r="I173" s="36">
        <v>2406.3666666666668</v>
      </c>
      <c r="J173" s="36">
        <v>2412.7333333333336</v>
      </c>
      <c r="K173" s="31">
        <v>2400</v>
      </c>
      <c r="L173" s="31">
        <v>2388.1999999999998</v>
      </c>
      <c r="M173" s="31">
        <v>42.657710000000002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89.85</v>
      </c>
      <c r="D174" s="36">
        <v>89.433333333333323</v>
      </c>
      <c r="E174" s="36">
        <v>88.566666666666649</v>
      </c>
      <c r="F174" s="36">
        <v>87.283333333333331</v>
      </c>
      <c r="G174" s="36">
        <v>86.416666666666657</v>
      </c>
      <c r="H174" s="36">
        <v>90.71666666666664</v>
      </c>
      <c r="I174" s="36">
        <v>91.583333333333314</v>
      </c>
      <c r="J174" s="36">
        <v>92.866666666666632</v>
      </c>
      <c r="K174" s="31">
        <v>90.3</v>
      </c>
      <c r="L174" s="31">
        <v>88.15</v>
      </c>
      <c r="M174" s="31">
        <v>130.92009999999999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738.95</v>
      </c>
      <c r="D175" s="36">
        <v>738.7166666666667</v>
      </c>
      <c r="E175" s="36">
        <v>735.43333333333339</v>
      </c>
      <c r="F175" s="36">
        <v>731.91666666666674</v>
      </c>
      <c r="G175" s="36">
        <v>728.63333333333344</v>
      </c>
      <c r="H175" s="36">
        <v>742.23333333333335</v>
      </c>
      <c r="I175" s="36">
        <v>745.51666666666665</v>
      </c>
      <c r="J175" s="36">
        <v>749.0333333333333</v>
      </c>
      <c r="K175" s="31">
        <v>742</v>
      </c>
      <c r="L175" s="31">
        <v>735.2</v>
      </c>
      <c r="M175" s="31">
        <v>8.4038900000000005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1410.95</v>
      </c>
      <c r="D176" s="36">
        <v>1417.2333333333336</v>
      </c>
      <c r="E176" s="36">
        <v>1400.0666666666671</v>
      </c>
      <c r="F176" s="36">
        <v>1389.1833333333334</v>
      </c>
      <c r="G176" s="36">
        <v>1372.0166666666669</v>
      </c>
      <c r="H176" s="36">
        <v>1428.1166666666672</v>
      </c>
      <c r="I176" s="36">
        <v>1445.2833333333338</v>
      </c>
      <c r="J176" s="36">
        <v>1456.1666666666674</v>
      </c>
      <c r="K176" s="31">
        <v>1434.4</v>
      </c>
      <c r="L176" s="31">
        <v>1406.35</v>
      </c>
      <c r="M176" s="31">
        <v>5.4985299999999997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559.95000000000005</v>
      </c>
      <c r="D177" s="36">
        <v>560.58333333333337</v>
      </c>
      <c r="E177" s="36">
        <v>557.66666666666674</v>
      </c>
      <c r="F177" s="36">
        <v>555.38333333333333</v>
      </c>
      <c r="G177" s="36">
        <v>552.4666666666667</v>
      </c>
      <c r="H177" s="36">
        <v>562.86666666666679</v>
      </c>
      <c r="I177" s="36">
        <v>565.78333333333353</v>
      </c>
      <c r="J177" s="36">
        <v>568.06666666666683</v>
      </c>
      <c r="K177" s="31">
        <v>563.5</v>
      </c>
      <c r="L177" s="31">
        <v>558.29999999999995</v>
      </c>
      <c r="M177" s="31">
        <v>63.762099999999997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25922.2</v>
      </c>
      <c r="D178" s="36">
        <v>25963.933333333331</v>
      </c>
      <c r="E178" s="36">
        <v>25827.866666666661</v>
      </c>
      <c r="F178" s="36">
        <v>25733.533333333329</v>
      </c>
      <c r="G178" s="36">
        <v>25597.46666666666</v>
      </c>
      <c r="H178" s="36">
        <v>26058.266666666663</v>
      </c>
      <c r="I178" s="36">
        <v>26194.333333333336</v>
      </c>
      <c r="J178" s="36">
        <v>26288.666666666664</v>
      </c>
      <c r="K178" s="31">
        <v>26100</v>
      </c>
      <c r="L178" s="31">
        <v>25869.599999999999</v>
      </c>
      <c r="M178" s="31">
        <v>0.57460999999999995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1974.85</v>
      </c>
      <c r="D179" s="36">
        <v>1981.25</v>
      </c>
      <c r="E179" s="36">
        <v>1963.6</v>
      </c>
      <c r="F179" s="36">
        <v>1952.35</v>
      </c>
      <c r="G179" s="36">
        <v>1934.6999999999998</v>
      </c>
      <c r="H179" s="36">
        <v>1992.5</v>
      </c>
      <c r="I179" s="36">
        <v>2010.15</v>
      </c>
      <c r="J179" s="36">
        <v>2021.4</v>
      </c>
      <c r="K179" s="31">
        <v>1998.9</v>
      </c>
      <c r="L179" s="31">
        <v>1970</v>
      </c>
      <c r="M179" s="31">
        <v>3.0586500000000001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3619.2</v>
      </c>
      <c r="D180" s="36">
        <v>3595.0666666666671</v>
      </c>
      <c r="E180" s="36">
        <v>3554.1333333333341</v>
      </c>
      <c r="F180" s="36">
        <v>3489.0666666666671</v>
      </c>
      <c r="G180" s="36">
        <v>3448.1333333333341</v>
      </c>
      <c r="H180" s="36">
        <v>3660.1333333333341</v>
      </c>
      <c r="I180" s="36">
        <v>3701.0666666666675</v>
      </c>
      <c r="J180" s="36">
        <v>3766.1333333333341</v>
      </c>
      <c r="K180" s="31">
        <v>3636</v>
      </c>
      <c r="L180" s="31">
        <v>3530</v>
      </c>
      <c r="M180" s="31">
        <v>3.1427299999999998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575.75</v>
      </c>
      <c r="D181" s="36">
        <v>576.88333333333333</v>
      </c>
      <c r="E181" s="36">
        <v>570.86666666666667</v>
      </c>
      <c r="F181" s="36">
        <v>565.98333333333335</v>
      </c>
      <c r="G181" s="36">
        <v>559.9666666666667</v>
      </c>
      <c r="H181" s="36">
        <v>581.76666666666665</v>
      </c>
      <c r="I181" s="36">
        <v>587.7833333333333</v>
      </c>
      <c r="J181" s="36">
        <v>592.66666666666663</v>
      </c>
      <c r="K181" s="31">
        <v>582.9</v>
      </c>
      <c r="L181" s="31">
        <v>572</v>
      </c>
      <c r="M181" s="31">
        <v>4.7901400000000001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2359.6</v>
      </c>
      <c r="D182" s="36">
        <v>2351.2166666666667</v>
      </c>
      <c r="E182" s="36">
        <v>2338.3333333333335</v>
      </c>
      <c r="F182" s="36">
        <v>2317.0666666666666</v>
      </c>
      <c r="G182" s="36">
        <v>2304.1833333333334</v>
      </c>
      <c r="H182" s="36">
        <v>2372.4833333333336</v>
      </c>
      <c r="I182" s="36">
        <v>2385.3666666666668</v>
      </c>
      <c r="J182" s="36">
        <v>2406.6333333333337</v>
      </c>
      <c r="K182" s="31">
        <v>2364.1</v>
      </c>
      <c r="L182" s="31">
        <v>2329.9499999999998</v>
      </c>
      <c r="M182" s="31">
        <v>1.3809400000000001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1198.8</v>
      </c>
      <c r="D183" s="36">
        <v>1201.1499999999999</v>
      </c>
      <c r="E183" s="36">
        <v>1192.3999999999996</v>
      </c>
      <c r="F183" s="36">
        <v>1185.9999999999998</v>
      </c>
      <c r="G183" s="36">
        <v>1177.2499999999995</v>
      </c>
      <c r="H183" s="36">
        <v>1207.5499999999997</v>
      </c>
      <c r="I183" s="36">
        <v>1216.3000000000002</v>
      </c>
      <c r="J183" s="36">
        <v>1222.6999999999998</v>
      </c>
      <c r="K183" s="31">
        <v>1209.9000000000001</v>
      </c>
      <c r="L183" s="31">
        <v>1194.75</v>
      </c>
      <c r="M183" s="31">
        <v>11.77434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663.45</v>
      </c>
      <c r="D184" s="36">
        <v>661.91666666666663</v>
      </c>
      <c r="E184" s="36">
        <v>656.88333333333321</v>
      </c>
      <c r="F184" s="36">
        <v>650.31666666666661</v>
      </c>
      <c r="G184" s="36">
        <v>645.28333333333319</v>
      </c>
      <c r="H184" s="36">
        <v>668.48333333333323</v>
      </c>
      <c r="I184" s="36">
        <v>673.51666666666677</v>
      </c>
      <c r="J184" s="36">
        <v>680.08333333333326</v>
      </c>
      <c r="K184" s="31">
        <v>666.95</v>
      </c>
      <c r="L184" s="31">
        <v>655.35</v>
      </c>
      <c r="M184" s="31">
        <v>6.5137600000000004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735.75</v>
      </c>
      <c r="D185" s="36">
        <v>734.25</v>
      </c>
      <c r="E185" s="36">
        <v>724.35</v>
      </c>
      <c r="F185" s="36">
        <v>712.95</v>
      </c>
      <c r="G185" s="36">
        <v>703.05000000000007</v>
      </c>
      <c r="H185" s="36">
        <v>745.65</v>
      </c>
      <c r="I185" s="36">
        <v>755.55000000000007</v>
      </c>
      <c r="J185" s="36">
        <v>766.94999999999993</v>
      </c>
      <c r="K185" s="31">
        <v>744.15</v>
      </c>
      <c r="L185" s="31">
        <v>722.85</v>
      </c>
      <c r="M185" s="31">
        <v>5.0444300000000002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965.65</v>
      </c>
      <c r="D186" s="36">
        <v>965.68333333333339</v>
      </c>
      <c r="E186" s="36">
        <v>959.96666666666681</v>
      </c>
      <c r="F186" s="36">
        <v>954.28333333333342</v>
      </c>
      <c r="G186" s="36">
        <v>948.56666666666683</v>
      </c>
      <c r="H186" s="36">
        <v>971.36666666666679</v>
      </c>
      <c r="I186" s="36">
        <v>977.08333333333348</v>
      </c>
      <c r="J186" s="36">
        <v>982.76666666666677</v>
      </c>
      <c r="K186" s="31">
        <v>971.4</v>
      </c>
      <c r="L186" s="31">
        <v>960</v>
      </c>
      <c r="M186" s="31">
        <v>7.2282400000000004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1717.55</v>
      </c>
      <c r="D187" s="36">
        <v>1714.0333333333335</v>
      </c>
      <c r="E187" s="36">
        <v>1707.3166666666671</v>
      </c>
      <c r="F187" s="36">
        <v>1697.0833333333335</v>
      </c>
      <c r="G187" s="36">
        <v>1690.366666666667</v>
      </c>
      <c r="H187" s="36">
        <v>1724.2666666666671</v>
      </c>
      <c r="I187" s="36">
        <v>1730.9833333333338</v>
      </c>
      <c r="J187" s="36">
        <v>1741.2166666666672</v>
      </c>
      <c r="K187" s="31">
        <v>1720.75</v>
      </c>
      <c r="L187" s="31">
        <v>1703.8</v>
      </c>
      <c r="M187" s="31">
        <v>6.32911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933</v>
      </c>
      <c r="D188" s="36">
        <v>932.56666666666661</v>
      </c>
      <c r="E188" s="36">
        <v>927.43333333333317</v>
      </c>
      <c r="F188" s="36">
        <v>921.86666666666656</v>
      </c>
      <c r="G188" s="36">
        <v>916.73333333333312</v>
      </c>
      <c r="H188" s="36">
        <v>938.13333333333321</v>
      </c>
      <c r="I188" s="36">
        <v>943.26666666666665</v>
      </c>
      <c r="J188" s="36">
        <v>948.83333333333326</v>
      </c>
      <c r="K188" s="31">
        <v>937.7</v>
      </c>
      <c r="L188" s="31">
        <v>927</v>
      </c>
      <c r="M188" s="31">
        <v>9.0751100000000005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8380.35</v>
      </c>
      <c r="D189" s="36">
        <v>8413.85</v>
      </c>
      <c r="E189" s="36">
        <v>8317.5</v>
      </c>
      <c r="F189" s="36">
        <v>8254.65</v>
      </c>
      <c r="G189" s="36">
        <v>8158.2999999999993</v>
      </c>
      <c r="H189" s="36">
        <v>8476.7000000000007</v>
      </c>
      <c r="I189" s="36">
        <v>8573.0500000000029</v>
      </c>
      <c r="J189" s="36">
        <v>8635.9000000000015</v>
      </c>
      <c r="K189" s="31">
        <v>8510.2000000000007</v>
      </c>
      <c r="L189" s="31">
        <v>8351</v>
      </c>
      <c r="M189" s="31">
        <v>0.96294999999999997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679.95</v>
      </c>
      <c r="D190" s="36">
        <v>680.96666666666658</v>
      </c>
      <c r="E190" s="36">
        <v>676.03333333333319</v>
      </c>
      <c r="F190" s="36">
        <v>672.11666666666656</v>
      </c>
      <c r="G190" s="36">
        <v>667.18333333333317</v>
      </c>
      <c r="H190" s="36">
        <v>684.88333333333321</v>
      </c>
      <c r="I190" s="36">
        <v>689.81666666666661</v>
      </c>
      <c r="J190" s="36">
        <v>693.73333333333323</v>
      </c>
      <c r="K190" s="31">
        <v>685.9</v>
      </c>
      <c r="L190" s="31">
        <v>677.05</v>
      </c>
      <c r="M190" s="31">
        <v>58.853700000000003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260.75</v>
      </c>
      <c r="D191" s="36">
        <v>261.43333333333334</v>
      </c>
      <c r="E191" s="36">
        <v>259.11666666666667</v>
      </c>
      <c r="F191" s="36">
        <v>257.48333333333335</v>
      </c>
      <c r="G191" s="36">
        <v>255.16666666666669</v>
      </c>
      <c r="H191" s="36">
        <v>263.06666666666666</v>
      </c>
      <c r="I191" s="36">
        <v>265.38333333333338</v>
      </c>
      <c r="J191" s="36">
        <v>267.01666666666665</v>
      </c>
      <c r="K191" s="31">
        <v>263.75</v>
      </c>
      <c r="L191" s="31">
        <v>259.8</v>
      </c>
      <c r="M191" s="31">
        <v>54.665129999999998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126.7</v>
      </c>
      <c r="D192" s="36">
        <v>126.66666666666667</v>
      </c>
      <c r="E192" s="36">
        <v>125.93333333333334</v>
      </c>
      <c r="F192" s="36">
        <v>125.16666666666667</v>
      </c>
      <c r="G192" s="36">
        <v>124.43333333333334</v>
      </c>
      <c r="H192" s="36">
        <v>127.43333333333334</v>
      </c>
      <c r="I192" s="36">
        <v>128.16666666666666</v>
      </c>
      <c r="J192" s="36">
        <v>128.93333333333334</v>
      </c>
      <c r="K192" s="31">
        <v>127.4</v>
      </c>
      <c r="L192" s="31">
        <v>125.9</v>
      </c>
      <c r="M192" s="31">
        <v>307.36851000000001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3508.25</v>
      </c>
      <c r="D193" s="36">
        <v>3517.4166666666665</v>
      </c>
      <c r="E193" s="36">
        <v>3490.833333333333</v>
      </c>
      <c r="F193" s="36">
        <v>3473.4166666666665</v>
      </c>
      <c r="G193" s="36">
        <v>3446.833333333333</v>
      </c>
      <c r="H193" s="36">
        <v>3534.833333333333</v>
      </c>
      <c r="I193" s="36">
        <v>3561.4166666666661</v>
      </c>
      <c r="J193" s="36">
        <v>3578.833333333333</v>
      </c>
      <c r="K193" s="31">
        <v>3544</v>
      </c>
      <c r="L193" s="31">
        <v>3500</v>
      </c>
      <c r="M193" s="31">
        <v>27.29804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1210.9000000000001</v>
      </c>
      <c r="D194" s="36">
        <v>1212.9166666666667</v>
      </c>
      <c r="E194" s="36">
        <v>1204.9333333333334</v>
      </c>
      <c r="F194" s="36">
        <v>1198.9666666666667</v>
      </c>
      <c r="G194" s="36">
        <v>1190.9833333333333</v>
      </c>
      <c r="H194" s="36">
        <v>1218.8833333333334</v>
      </c>
      <c r="I194" s="36">
        <v>1226.8666666666666</v>
      </c>
      <c r="J194" s="36">
        <v>1232.8333333333335</v>
      </c>
      <c r="K194" s="31">
        <v>1220.9000000000001</v>
      </c>
      <c r="L194" s="31">
        <v>1206.95</v>
      </c>
      <c r="M194" s="31">
        <v>6.5163700000000002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3422.45</v>
      </c>
      <c r="D195" s="36">
        <v>3507.15</v>
      </c>
      <c r="E195" s="36">
        <v>3315.3</v>
      </c>
      <c r="F195" s="36">
        <v>3208.15</v>
      </c>
      <c r="G195" s="36">
        <v>3016.3</v>
      </c>
      <c r="H195" s="36">
        <v>3614.3</v>
      </c>
      <c r="I195" s="36">
        <v>3806.1499999999996</v>
      </c>
      <c r="J195" s="36">
        <v>3913.3</v>
      </c>
      <c r="K195" s="31">
        <v>3699</v>
      </c>
      <c r="L195" s="31">
        <v>3400</v>
      </c>
      <c r="M195" s="31">
        <v>9.2341300000000004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3408.4</v>
      </c>
      <c r="D196" s="36">
        <v>3415.5500000000006</v>
      </c>
      <c r="E196" s="36">
        <v>3389.1500000000015</v>
      </c>
      <c r="F196" s="36">
        <v>3369.900000000001</v>
      </c>
      <c r="G196" s="36">
        <v>3343.5000000000018</v>
      </c>
      <c r="H196" s="36">
        <v>3434.8000000000011</v>
      </c>
      <c r="I196" s="36">
        <v>3461.2</v>
      </c>
      <c r="J196" s="36">
        <v>3480.4500000000007</v>
      </c>
      <c r="K196" s="31">
        <v>3441.95</v>
      </c>
      <c r="L196" s="31">
        <v>3396.3</v>
      </c>
      <c r="M196" s="31">
        <v>5.1736199999999997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2106.5500000000002</v>
      </c>
      <c r="D197" s="36">
        <v>2108.1666666666665</v>
      </c>
      <c r="E197" s="36">
        <v>2080.3833333333332</v>
      </c>
      <c r="F197" s="36">
        <v>2054.2166666666667</v>
      </c>
      <c r="G197" s="36">
        <v>2026.4333333333334</v>
      </c>
      <c r="H197" s="36">
        <v>2134.333333333333</v>
      </c>
      <c r="I197" s="36">
        <v>2162.1166666666668</v>
      </c>
      <c r="J197" s="36">
        <v>2188.2833333333328</v>
      </c>
      <c r="K197" s="31">
        <v>2135.9499999999998</v>
      </c>
      <c r="L197" s="31">
        <v>2082</v>
      </c>
      <c r="M197" s="31">
        <v>1.8968799999999999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787.15</v>
      </c>
      <c r="D198" s="36">
        <v>792.41666666666663</v>
      </c>
      <c r="E198" s="36">
        <v>778.93333333333328</v>
      </c>
      <c r="F198" s="36">
        <v>770.7166666666667</v>
      </c>
      <c r="G198" s="36">
        <v>757.23333333333335</v>
      </c>
      <c r="H198" s="36">
        <v>800.63333333333321</v>
      </c>
      <c r="I198" s="36">
        <v>814.11666666666656</v>
      </c>
      <c r="J198" s="36">
        <v>822.33333333333314</v>
      </c>
      <c r="K198" s="31">
        <v>805.9</v>
      </c>
      <c r="L198" s="31">
        <v>784.2</v>
      </c>
      <c r="M198" s="31">
        <v>2.1830500000000002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2655.05</v>
      </c>
      <c r="D199" s="36">
        <v>2650.35</v>
      </c>
      <c r="E199" s="36">
        <v>2636.2</v>
      </c>
      <c r="F199" s="36">
        <v>2617.35</v>
      </c>
      <c r="G199" s="36">
        <v>2603.1999999999998</v>
      </c>
      <c r="H199" s="36">
        <v>2669.2</v>
      </c>
      <c r="I199" s="36">
        <v>2683.3500000000004</v>
      </c>
      <c r="J199" s="36">
        <v>2702.2</v>
      </c>
      <c r="K199" s="31">
        <v>2664.5</v>
      </c>
      <c r="L199" s="31">
        <v>2631.5</v>
      </c>
      <c r="M199" s="31">
        <v>3.9883199999999999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37.1</v>
      </c>
      <c r="D200" s="36">
        <v>37.166666666666664</v>
      </c>
      <c r="E200" s="36">
        <v>36.93333333333333</v>
      </c>
      <c r="F200" s="36">
        <v>36.766666666666666</v>
      </c>
      <c r="G200" s="36">
        <v>36.533333333333331</v>
      </c>
      <c r="H200" s="36">
        <v>37.333333333333329</v>
      </c>
      <c r="I200" s="36">
        <v>37.566666666666663</v>
      </c>
      <c r="J200" s="36">
        <v>37.733333333333327</v>
      </c>
      <c r="K200" s="31">
        <v>37.4</v>
      </c>
      <c r="L200" s="31">
        <v>37</v>
      </c>
      <c r="M200" s="31">
        <v>57.137059999999998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88.55</v>
      </c>
      <c r="D201" s="36">
        <v>88.733333333333334</v>
      </c>
      <c r="E201" s="36">
        <v>86.066666666666663</v>
      </c>
      <c r="F201" s="36">
        <v>83.583333333333329</v>
      </c>
      <c r="G201" s="36">
        <v>80.916666666666657</v>
      </c>
      <c r="H201" s="36">
        <v>91.216666666666669</v>
      </c>
      <c r="I201" s="36">
        <v>93.883333333333326</v>
      </c>
      <c r="J201" s="36">
        <v>96.366666666666674</v>
      </c>
      <c r="K201" s="31">
        <v>91.4</v>
      </c>
      <c r="L201" s="31">
        <v>86.25</v>
      </c>
      <c r="M201" s="31">
        <v>93.491399999999999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1776.05</v>
      </c>
      <c r="D202" s="36">
        <v>1769.8500000000001</v>
      </c>
      <c r="E202" s="36">
        <v>1754.7500000000002</v>
      </c>
      <c r="F202" s="36">
        <v>1733.45</v>
      </c>
      <c r="G202" s="36">
        <v>1718.3500000000001</v>
      </c>
      <c r="H202" s="36">
        <v>1791.1500000000003</v>
      </c>
      <c r="I202" s="36">
        <v>1806.2500000000002</v>
      </c>
      <c r="J202" s="36">
        <v>1827.5500000000004</v>
      </c>
      <c r="K202" s="31">
        <v>1784.95</v>
      </c>
      <c r="L202" s="31">
        <v>1748.55</v>
      </c>
      <c r="M202" s="31">
        <v>15.99755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1605.3</v>
      </c>
      <c r="D203" s="36">
        <v>1602.8</v>
      </c>
      <c r="E203" s="36">
        <v>1594.85</v>
      </c>
      <c r="F203" s="36">
        <v>1584.3999999999999</v>
      </c>
      <c r="G203" s="36">
        <v>1576.4499999999998</v>
      </c>
      <c r="H203" s="36">
        <v>1613.25</v>
      </c>
      <c r="I203" s="36">
        <v>1621.2000000000003</v>
      </c>
      <c r="J203" s="36">
        <v>1631.65</v>
      </c>
      <c r="K203" s="31">
        <v>1610.75</v>
      </c>
      <c r="L203" s="31">
        <v>1592.35</v>
      </c>
      <c r="M203" s="31">
        <v>2.9432200000000002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8605.25</v>
      </c>
      <c r="D204" s="36">
        <v>8654.0833333333339</v>
      </c>
      <c r="E204" s="36">
        <v>8541.1666666666679</v>
      </c>
      <c r="F204" s="36">
        <v>8477.0833333333339</v>
      </c>
      <c r="G204" s="36">
        <v>8364.1666666666679</v>
      </c>
      <c r="H204" s="36">
        <v>8718.1666666666679</v>
      </c>
      <c r="I204" s="36">
        <v>8831.0833333333358</v>
      </c>
      <c r="J204" s="36">
        <v>8895.1666666666679</v>
      </c>
      <c r="K204" s="31">
        <v>8767</v>
      </c>
      <c r="L204" s="31">
        <v>8590</v>
      </c>
      <c r="M204" s="31">
        <v>3.4427099999999999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106.1</v>
      </c>
      <c r="D205" s="36">
        <v>106.3</v>
      </c>
      <c r="E205" s="36">
        <v>105.3</v>
      </c>
      <c r="F205" s="36">
        <v>104.5</v>
      </c>
      <c r="G205" s="36">
        <v>103.5</v>
      </c>
      <c r="H205" s="36">
        <v>107.1</v>
      </c>
      <c r="I205" s="36">
        <v>108.1</v>
      </c>
      <c r="J205" s="36">
        <v>108.89999999999999</v>
      </c>
      <c r="K205" s="31">
        <v>107.3</v>
      </c>
      <c r="L205" s="31">
        <v>105.5</v>
      </c>
      <c r="M205" s="31">
        <v>92.023390000000006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565.9</v>
      </c>
      <c r="D206" s="36">
        <v>567.54999999999995</v>
      </c>
      <c r="E206" s="36">
        <v>563.39999999999986</v>
      </c>
      <c r="F206" s="36">
        <v>560.89999999999986</v>
      </c>
      <c r="G206" s="36">
        <v>556.74999999999977</v>
      </c>
      <c r="H206" s="36">
        <v>570.04999999999995</v>
      </c>
      <c r="I206" s="36">
        <v>574.20000000000005</v>
      </c>
      <c r="J206" s="36">
        <v>576.70000000000005</v>
      </c>
      <c r="K206" s="31">
        <v>571.70000000000005</v>
      </c>
      <c r="L206" s="31">
        <v>565.04999999999995</v>
      </c>
      <c r="M206" s="31">
        <v>12.643470000000001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1054.5999999999999</v>
      </c>
      <c r="D207" s="36">
        <v>1051.5333333333333</v>
      </c>
      <c r="E207" s="36">
        <v>1028.0666666666666</v>
      </c>
      <c r="F207" s="36">
        <v>1001.5333333333333</v>
      </c>
      <c r="G207" s="36">
        <v>978.06666666666661</v>
      </c>
      <c r="H207" s="36">
        <v>1078.0666666666666</v>
      </c>
      <c r="I207" s="36">
        <v>1101.5333333333333</v>
      </c>
      <c r="J207" s="36">
        <v>1128.0666666666666</v>
      </c>
      <c r="K207" s="31">
        <v>1075</v>
      </c>
      <c r="L207" s="31">
        <v>1025</v>
      </c>
      <c r="M207" s="31">
        <v>24.39087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234.15</v>
      </c>
      <c r="D208" s="36">
        <v>234.91666666666666</v>
      </c>
      <c r="E208" s="36">
        <v>232.48333333333332</v>
      </c>
      <c r="F208" s="36">
        <v>230.81666666666666</v>
      </c>
      <c r="G208" s="36">
        <v>228.38333333333333</v>
      </c>
      <c r="H208" s="36">
        <v>236.58333333333331</v>
      </c>
      <c r="I208" s="36">
        <v>239.01666666666665</v>
      </c>
      <c r="J208" s="36">
        <v>240.68333333333331</v>
      </c>
      <c r="K208" s="31">
        <v>237.35</v>
      </c>
      <c r="L208" s="31">
        <v>233.25</v>
      </c>
      <c r="M208" s="31">
        <v>39.77608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835</v>
      </c>
      <c r="D209" s="36">
        <v>840.5</v>
      </c>
      <c r="E209" s="36">
        <v>828.6</v>
      </c>
      <c r="F209" s="36">
        <v>822.2</v>
      </c>
      <c r="G209" s="36">
        <v>810.30000000000007</v>
      </c>
      <c r="H209" s="36">
        <v>846.9</v>
      </c>
      <c r="I209" s="36">
        <v>858.80000000000007</v>
      </c>
      <c r="J209" s="36">
        <v>865.19999999999993</v>
      </c>
      <c r="K209" s="31">
        <v>852.4</v>
      </c>
      <c r="L209" s="31">
        <v>834.1</v>
      </c>
      <c r="M209" s="31">
        <v>6.9318799999999996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1571.5</v>
      </c>
      <c r="D210" s="36">
        <v>1569.0333333333335</v>
      </c>
      <c r="E210" s="36">
        <v>1555.2666666666671</v>
      </c>
      <c r="F210" s="36">
        <v>1539.0333333333335</v>
      </c>
      <c r="G210" s="36">
        <v>1525.2666666666671</v>
      </c>
      <c r="H210" s="36">
        <v>1585.2666666666671</v>
      </c>
      <c r="I210" s="36">
        <v>1599.0333333333335</v>
      </c>
      <c r="J210" s="36">
        <v>1615.2666666666671</v>
      </c>
      <c r="K210" s="31">
        <v>1582.8</v>
      </c>
      <c r="L210" s="31">
        <v>1552.8</v>
      </c>
      <c r="M210" s="31">
        <v>0.22969999999999999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402.5</v>
      </c>
      <c r="D211" s="36">
        <v>402.66666666666669</v>
      </c>
      <c r="E211" s="36">
        <v>400.33333333333337</v>
      </c>
      <c r="F211" s="36">
        <v>398.16666666666669</v>
      </c>
      <c r="G211" s="36">
        <v>395.83333333333337</v>
      </c>
      <c r="H211" s="36">
        <v>404.83333333333337</v>
      </c>
      <c r="I211" s="36">
        <v>407.16666666666674</v>
      </c>
      <c r="J211" s="36">
        <v>409.33333333333337</v>
      </c>
      <c r="K211" s="31">
        <v>405</v>
      </c>
      <c r="L211" s="31">
        <v>400.5</v>
      </c>
      <c r="M211" s="31">
        <v>48.386800000000001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20.149999999999999</v>
      </c>
      <c r="D212" s="36">
        <v>19.900000000000002</v>
      </c>
      <c r="E212" s="36">
        <v>19.500000000000004</v>
      </c>
      <c r="F212" s="36">
        <v>18.850000000000001</v>
      </c>
      <c r="G212" s="36">
        <v>18.450000000000003</v>
      </c>
      <c r="H212" s="36">
        <v>20.550000000000004</v>
      </c>
      <c r="I212" s="36">
        <v>20.950000000000003</v>
      </c>
      <c r="J212" s="36">
        <v>21.600000000000005</v>
      </c>
      <c r="K212" s="31">
        <v>20.3</v>
      </c>
      <c r="L212" s="31">
        <v>19.25</v>
      </c>
      <c r="M212" s="31">
        <v>2623.5032999999999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249.85</v>
      </c>
      <c r="D213" s="36">
        <v>250.70000000000002</v>
      </c>
      <c r="E213" s="36">
        <v>248.50000000000003</v>
      </c>
      <c r="F213" s="36">
        <v>247.15</v>
      </c>
      <c r="G213" s="36">
        <v>244.95000000000002</v>
      </c>
      <c r="H213" s="36">
        <v>252.05000000000004</v>
      </c>
      <c r="I213" s="36">
        <v>254.25000000000003</v>
      </c>
      <c r="J213" s="36">
        <v>255.60000000000005</v>
      </c>
      <c r="K213" s="31">
        <v>252.9</v>
      </c>
      <c r="L213" s="31">
        <v>249.35</v>
      </c>
      <c r="M213" s="31">
        <v>33.555810000000001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112.95</v>
      </c>
      <c r="D214" s="36">
        <v>113.73333333333333</v>
      </c>
      <c r="E214" s="36">
        <v>111.71666666666667</v>
      </c>
      <c r="F214" s="36">
        <v>110.48333333333333</v>
      </c>
      <c r="G214" s="36">
        <v>108.46666666666667</v>
      </c>
      <c r="H214" s="36">
        <v>114.96666666666667</v>
      </c>
      <c r="I214" s="36">
        <v>116.98333333333335</v>
      </c>
      <c r="J214" s="36">
        <v>118.21666666666667</v>
      </c>
      <c r="K214" s="31">
        <v>115.75</v>
      </c>
      <c r="L214" s="31">
        <v>112.5</v>
      </c>
      <c r="M214" s="31">
        <v>563.29089999999997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631.6</v>
      </c>
      <c r="D215" s="36">
        <v>635.50000000000011</v>
      </c>
      <c r="E215" s="36">
        <v>625.55000000000018</v>
      </c>
      <c r="F215" s="36">
        <v>619.50000000000011</v>
      </c>
      <c r="G215" s="36">
        <v>609.55000000000018</v>
      </c>
      <c r="H215" s="36">
        <v>641.55000000000018</v>
      </c>
      <c r="I215" s="36">
        <v>651.50000000000023</v>
      </c>
      <c r="J215" s="36">
        <v>657.55000000000018</v>
      </c>
      <c r="K215" s="31">
        <v>645.45000000000005</v>
      </c>
      <c r="L215" s="31">
        <v>629.45000000000005</v>
      </c>
      <c r="M215" s="31">
        <v>10.0871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405"/>
      <c r="B1" s="406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45254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9" t="s">
        <v>16</v>
      </c>
      <c r="B9" s="401" t="s">
        <v>18</v>
      </c>
      <c r="C9" s="404" t="s">
        <v>20</v>
      </c>
      <c r="D9" s="404" t="s">
        <v>21</v>
      </c>
      <c r="E9" s="396" t="s">
        <v>22</v>
      </c>
      <c r="F9" s="397"/>
      <c r="G9" s="398"/>
      <c r="H9" s="396" t="s">
        <v>23</v>
      </c>
      <c r="I9" s="397"/>
      <c r="J9" s="398"/>
      <c r="K9" s="26"/>
      <c r="L9" s="27"/>
      <c r="M9" s="48"/>
      <c r="N9" s="1"/>
      <c r="O9" s="1"/>
    </row>
    <row r="10" spans="1:15" ht="42.75" customHeight="1">
      <c r="A10" s="400"/>
      <c r="B10" s="403"/>
      <c r="C10" s="403"/>
      <c r="D10" s="40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540.29999999999995</v>
      </c>
      <c r="D11" s="36">
        <v>540.65</v>
      </c>
      <c r="E11" s="36">
        <v>533.94999999999993</v>
      </c>
      <c r="F11" s="36">
        <v>527.59999999999991</v>
      </c>
      <c r="G11" s="36">
        <v>520.89999999999986</v>
      </c>
      <c r="H11" s="36">
        <v>547</v>
      </c>
      <c r="I11" s="36">
        <v>553.70000000000005</v>
      </c>
      <c r="J11" s="36">
        <v>560.05000000000007</v>
      </c>
      <c r="K11" s="31">
        <v>547.35</v>
      </c>
      <c r="L11" s="31">
        <v>534.29999999999995</v>
      </c>
      <c r="M11" s="31">
        <v>2.32403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30721.55</v>
      </c>
      <c r="D12" s="36">
        <v>30798.516666666666</v>
      </c>
      <c r="E12" s="36">
        <v>30496.033333333333</v>
      </c>
      <c r="F12" s="36">
        <v>30270.516666666666</v>
      </c>
      <c r="G12" s="36">
        <v>29968.033333333333</v>
      </c>
      <c r="H12" s="36">
        <v>31024.033333333333</v>
      </c>
      <c r="I12" s="36">
        <v>31326.516666666663</v>
      </c>
      <c r="J12" s="36">
        <v>31552.033333333333</v>
      </c>
      <c r="K12" s="31">
        <v>31101</v>
      </c>
      <c r="L12" s="31">
        <v>30573</v>
      </c>
      <c r="M12" s="31">
        <v>1.2500000000000001E-2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475.35</v>
      </c>
      <c r="D13" s="36">
        <v>479.25</v>
      </c>
      <c r="E13" s="36">
        <v>470.45</v>
      </c>
      <c r="F13" s="36">
        <v>465.55</v>
      </c>
      <c r="G13" s="36">
        <v>456.75</v>
      </c>
      <c r="H13" s="36">
        <v>484.15</v>
      </c>
      <c r="I13" s="36">
        <v>492.94999999999993</v>
      </c>
      <c r="J13" s="36">
        <v>497.84999999999997</v>
      </c>
      <c r="K13" s="31">
        <v>488.05</v>
      </c>
      <c r="L13" s="31">
        <v>474.35</v>
      </c>
      <c r="M13" s="31">
        <v>1.3005899999999999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529.75</v>
      </c>
      <c r="D14" s="36">
        <v>528.96666666666658</v>
      </c>
      <c r="E14" s="36">
        <v>521.33333333333314</v>
      </c>
      <c r="F14" s="36">
        <v>512.91666666666652</v>
      </c>
      <c r="G14" s="36">
        <v>505.28333333333308</v>
      </c>
      <c r="H14" s="36">
        <v>537.38333333333321</v>
      </c>
      <c r="I14" s="36">
        <v>545.01666666666665</v>
      </c>
      <c r="J14" s="36">
        <v>553.43333333333328</v>
      </c>
      <c r="K14" s="31">
        <v>536.6</v>
      </c>
      <c r="L14" s="31">
        <v>520.54999999999995</v>
      </c>
      <c r="M14" s="31">
        <v>19.243210000000001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1488.15</v>
      </c>
      <c r="D15" s="36">
        <v>1490.2</v>
      </c>
      <c r="E15" s="36">
        <v>1478.0500000000002</v>
      </c>
      <c r="F15" s="36">
        <v>1467.95</v>
      </c>
      <c r="G15" s="36">
        <v>1455.8000000000002</v>
      </c>
      <c r="H15" s="36">
        <v>1500.3000000000002</v>
      </c>
      <c r="I15" s="36">
        <v>1512.4500000000003</v>
      </c>
      <c r="J15" s="36">
        <v>1522.5500000000002</v>
      </c>
      <c r="K15" s="31">
        <v>1502.35</v>
      </c>
      <c r="L15" s="31">
        <v>1480.1</v>
      </c>
      <c r="M15" s="31">
        <v>0.51022999999999996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4260.55</v>
      </c>
      <c r="D16" s="36">
        <v>4253.5</v>
      </c>
      <c r="E16" s="36">
        <v>4227.05</v>
      </c>
      <c r="F16" s="36">
        <v>4193.55</v>
      </c>
      <c r="G16" s="36">
        <v>4167.1000000000004</v>
      </c>
      <c r="H16" s="36">
        <v>4287</v>
      </c>
      <c r="I16" s="36">
        <v>4313.4500000000007</v>
      </c>
      <c r="J16" s="36">
        <v>4346.95</v>
      </c>
      <c r="K16" s="31">
        <v>4279.95</v>
      </c>
      <c r="L16" s="31">
        <v>4220</v>
      </c>
      <c r="M16" s="31">
        <v>0.82762000000000002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23886.5</v>
      </c>
      <c r="D17" s="36">
        <v>23887.283333333336</v>
      </c>
      <c r="E17" s="36">
        <v>23774.566666666673</v>
      </c>
      <c r="F17" s="36">
        <v>23662.633333333335</v>
      </c>
      <c r="G17" s="36">
        <v>23549.916666666672</v>
      </c>
      <c r="H17" s="36">
        <v>23999.216666666674</v>
      </c>
      <c r="I17" s="36">
        <v>24111.933333333342</v>
      </c>
      <c r="J17" s="36">
        <v>24223.866666666676</v>
      </c>
      <c r="K17" s="31">
        <v>24000</v>
      </c>
      <c r="L17" s="31">
        <v>23775.35</v>
      </c>
      <c r="M17" s="31">
        <v>2.8199999999999999E-2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1819.7</v>
      </c>
      <c r="D18" s="36">
        <v>1817.4833333333333</v>
      </c>
      <c r="E18" s="36">
        <v>1808.2166666666667</v>
      </c>
      <c r="F18" s="36">
        <v>1796.7333333333333</v>
      </c>
      <c r="G18" s="36">
        <v>1787.4666666666667</v>
      </c>
      <c r="H18" s="36">
        <v>1828.9666666666667</v>
      </c>
      <c r="I18" s="36">
        <v>1838.2333333333336</v>
      </c>
      <c r="J18" s="36">
        <v>1849.7166666666667</v>
      </c>
      <c r="K18" s="31">
        <v>1826.75</v>
      </c>
      <c r="L18" s="31">
        <v>1806</v>
      </c>
      <c r="M18" s="31">
        <v>2.5468999999999999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2175.25</v>
      </c>
      <c r="D19" s="36">
        <v>2175.2833333333333</v>
      </c>
      <c r="E19" s="36">
        <v>2160.5666666666666</v>
      </c>
      <c r="F19" s="36">
        <v>2145.8833333333332</v>
      </c>
      <c r="G19" s="36">
        <v>2131.1666666666665</v>
      </c>
      <c r="H19" s="36">
        <v>2189.9666666666667</v>
      </c>
      <c r="I19" s="36">
        <v>2204.6833333333329</v>
      </c>
      <c r="J19" s="36">
        <v>2219.3666666666668</v>
      </c>
      <c r="K19" s="31">
        <v>2190</v>
      </c>
      <c r="L19" s="31">
        <v>2160.6</v>
      </c>
      <c r="M19" s="31">
        <v>7.2911400000000004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930.7</v>
      </c>
      <c r="D20" s="36">
        <v>925.30000000000007</v>
      </c>
      <c r="E20" s="36">
        <v>915.60000000000014</v>
      </c>
      <c r="F20" s="36">
        <v>900.50000000000011</v>
      </c>
      <c r="G20" s="36">
        <v>890.80000000000018</v>
      </c>
      <c r="H20" s="36">
        <v>940.40000000000009</v>
      </c>
      <c r="I20" s="36">
        <v>950.10000000000014</v>
      </c>
      <c r="J20" s="36">
        <v>965.2</v>
      </c>
      <c r="K20" s="31">
        <v>935</v>
      </c>
      <c r="L20" s="31">
        <v>910.2</v>
      </c>
      <c r="M20" s="31">
        <v>3.5009100000000002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793.1</v>
      </c>
      <c r="D21" s="36">
        <v>796.41666666666663</v>
      </c>
      <c r="E21" s="36">
        <v>788.13333333333321</v>
      </c>
      <c r="F21" s="36">
        <v>783.16666666666663</v>
      </c>
      <c r="G21" s="36">
        <v>774.88333333333321</v>
      </c>
      <c r="H21" s="36">
        <v>801.38333333333321</v>
      </c>
      <c r="I21" s="36">
        <v>809.66666666666674</v>
      </c>
      <c r="J21" s="36">
        <v>814.63333333333321</v>
      </c>
      <c r="K21" s="31">
        <v>804.7</v>
      </c>
      <c r="L21" s="31">
        <v>791.45</v>
      </c>
      <c r="M21" s="31">
        <v>37.766150000000003</v>
      </c>
      <c r="N21" s="1"/>
      <c r="O21" s="1"/>
    </row>
    <row r="22" spans="1:15" ht="12" customHeight="1">
      <c r="A22" s="33">
        <v>12</v>
      </c>
      <c r="B22" s="53" t="s">
        <v>843</v>
      </c>
      <c r="C22" s="31">
        <v>381.7</v>
      </c>
      <c r="D22" s="36">
        <v>384.08333333333331</v>
      </c>
      <c r="E22" s="36">
        <v>377.66666666666663</v>
      </c>
      <c r="F22" s="36">
        <v>373.63333333333333</v>
      </c>
      <c r="G22" s="36">
        <v>367.21666666666664</v>
      </c>
      <c r="H22" s="36">
        <v>388.11666666666662</v>
      </c>
      <c r="I22" s="36">
        <v>394.53333333333325</v>
      </c>
      <c r="J22" s="36">
        <v>398.56666666666661</v>
      </c>
      <c r="K22" s="31">
        <v>390.5</v>
      </c>
      <c r="L22" s="31">
        <v>380.05</v>
      </c>
      <c r="M22" s="31">
        <v>27.592400000000001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530.6</v>
      </c>
      <c r="D23" s="36">
        <v>532.08333333333337</v>
      </c>
      <c r="E23" s="36">
        <v>528.51666666666677</v>
      </c>
      <c r="F23" s="36">
        <v>526.43333333333339</v>
      </c>
      <c r="G23" s="36">
        <v>522.86666666666679</v>
      </c>
      <c r="H23" s="36">
        <v>534.16666666666674</v>
      </c>
      <c r="I23" s="36">
        <v>537.73333333333335</v>
      </c>
      <c r="J23" s="36">
        <v>539.81666666666672</v>
      </c>
      <c r="K23" s="31">
        <v>535.65</v>
      </c>
      <c r="L23" s="31">
        <v>530</v>
      </c>
      <c r="M23" s="31">
        <v>2.4502700000000002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315.39999999999998</v>
      </c>
      <c r="D24" s="36">
        <v>316.73333333333335</v>
      </c>
      <c r="E24" s="36">
        <v>312.66666666666669</v>
      </c>
      <c r="F24" s="36">
        <v>309.93333333333334</v>
      </c>
      <c r="G24" s="36">
        <v>305.86666666666667</v>
      </c>
      <c r="H24" s="36">
        <v>319.4666666666667</v>
      </c>
      <c r="I24" s="36">
        <v>323.5333333333333</v>
      </c>
      <c r="J24" s="36">
        <v>326.26666666666671</v>
      </c>
      <c r="K24" s="31">
        <v>320.8</v>
      </c>
      <c r="L24" s="31">
        <v>314</v>
      </c>
      <c r="M24" s="31">
        <v>10.56512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171</v>
      </c>
      <c r="D25" s="36">
        <v>171.13333333333333</v>
      </c>
      <c r="E25" s="36">
        <v>170.06666666666666</v>
      </c>
      <c r="F25" s="36">
        <v>169.13333333333333</v>
      </c>
      <c r="G25" s="36">
        <v>168.06666666666666</v>
      </c>
      <c r="H25" s="36">
        <v>172.06666666666666</v>
      </c>
      <c r="I25" s="36">
        <v>173.13333333333333</v>
      </c>
      <c r="J25" s="36">
        <v>174.06666666666666</v>
      </c>
      <c r="K25" s="31">
        <v>172.2</v>
      </c>
      <c r="L25" s="31">
        <v>170.2</v>
      </c>
      <c r="M25" s="31">
        <v>20.195170000000001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226.3</v>
      </c>
      <c r="D26" s="36">
        <v>223.15</v>
      </c>
      <c r="E26" s="36">
        <v>218.4</v>
      </c>
      <c r="F26" s="36">
        <v>210.5</v>
      </c>
      <c r="G26" s="36">
        <v>205.75</v>
      </c>
      <c r="H26" s="36">
        <v>231.05</v>
      </c>
      <c r="I26" s="36">
        <v>235.8</v>
      </c>
      <c r="J26" s="36">
        <v>243.70000000000002</v>
      </c>
      <c r="K26" s="31">
        <v>227.9</v>
      </c>
      <c r="L26" s="31">
        <v>215.25</v>
      </c>
      <c r="M26" s="31">
        <v>93.670529999999999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326.64999999999998</v>
      </c>
      <c r="D27" s="36">
        <v>326.5</v>
      </c>
      <c r="E27" s="36">
        <v>321.35000000000002</v>
      </c>
      <c r="F27" s="36">
        <v>316.05</v>
      </c>
      <c r="G27" s="36">
        <v>310.90000000000003</v>
      </c>
      <c r="H27" s="36">
        <v>331.8</v>
      </c>
      <c r="I27" s="36">
        <v>336.95</v>
      </c>
      <c r="J27" s="36">
        <v>342.25</v>
      </c>
      <c r="K27" s="31">
        <v>331.65</v>
      </c>
      <c r="L27" s="31">
        <v>321.2</v>
      </c>
      <c r="M27" s="31">
        <v>6.0164099999999996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891.95</v>
      </c>
      <c r="D28" s="36">
        <v>891.69999999999993</v>
      </c>
      <c r="E28" s="36">
        <v>885.24999999999989</v>
      </c>
      <c r="F28" s="36">
        <v>878.55</v>
      </c>
      <c r="G28" s="36">
        <v>872.09999999999991</v>
      </c>
      <c r="H28" s="36">
        <v>898.39999999999986</v>
      </c>
      <c r="I28" s="36">
        <v>904.84999999999991</v>
      </c>
      <c r="J28" s="36">
        <v>911.54999999999984</v>
      </c>
      <c r="K28" s="31">
        <v>898.15</v>
      </c>
      <c r="L28" s="31">
        <v>885</v>
      </c>
      <c r="M28" s="31">
        <v>0.29719000000000001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1084.5999999999999</v>
      </c>
      <c r="D29" s="36">
        <v>1084.2</v>
      </c>
      <c r="E29" s="36">
        <v>1051.4000000000001</v>
      </c>
      <c r="F29" s="36">
        <v>1018.2</v>
      </c>
      <c r="G29" s="36">
        <v>985.40000000000009</v>
      </c>
      <c r="H29" s="36">
        <v>1117.4000000000001</v>
      </c>
      <c r="I29" s="36">
        <v>1150.1999999999998</v>
      </c>
      <c r="J29" s="36">
        <v>1183.4000000000001</v>
      </c>
      <c r="K29" s="31">
        <v>1117</v>
      </c>
      <c r="L29" s="31">
        <v>1051</v>
      </c>
      <c r="M29" s="31">
        <v>7.32498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3499.7</v>
      </c>
      <c r="D30" s="36">
        <v>3479.6333333333332</v>
      </c>
      <c r="E30" s="36">
        <v>3450.0666666666666</v>
      </c>
      <c r="F30" s="36">
        <v>3400.4333333333334</v>
      </c>
      <c r="G30" s="36">
        <v>3370.8666666666668</v>
      </c>
      <c r="H30" s="36">
        <v>3529.2666666666664</v>
      </c>
      <c r="I30" s="36">
        <v>3558.833333333333</v>
      </c>
      <c r="J30" s="36">
        <v>3608.4666666666662</v>
      </c>
      <c r="K30" s="31">
        <v>3509.2</v>
      </c>
      <c r="L30" s="31">
        <v>3430</v>
      </c>
      <c r="M30" s="31">
        <v>2.1264500000000002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1962.05</v>
      </c>
      <c r="D31" s="36">
        <v>1952.6833333333334</v>
      </c>
      <c r="E31" s="36">
        <v>1925.3666666666668</v>
      </c>
      <c r="F31" s="36">
        <v>1888.6833333333334</v>
      </c>
      <c r="G31" s="36">
        <v>1861.3666666666668</v>
      </c>
      <c r="H31" s="36">
        <v>1989.3666666666668</v>
      </c>
      <c r="I31" s="36">
        <v>2016.6833333333334</v>
      </c>
      <c r="J31" s="36">
        <v>2053.3666666666668</v>
      </c>
      <c r="K31" s="31">
        <v>1980</v>
      </c>
      <c r="L31" s="31">
        <v>1916</v>
      </c>
      <c r="M31" s="31">
        <v>1.19167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722.45</v>
      </c>
      <c r="D32" s="36">
        <v>725.48333333333323</v>
      </c>
      <c r="E32" s="36">
        <v>710.96666666666647</v>
      </c>
      <c r="F32" s="36">
        <v>699.48333333333323</v>
      </c>
      <c r="G32" s="36">
        <v>684.96666666666647</v>
      </c>
      <c r="H32" s="36">
        <v>736.96666666666647</v>
      </c>
      <c r="I32" s="36">
        <v>751.48333333333312</v>
      </c>
      <c r="J32" s="36">
        <v>762.96666666666647</v>
      </c>
      <c r="K32" s="31">
        <v>740</v>
      </c>
      <c r="L32" s="31">
        <v>714</v>
      </c>
      <c r="M32" s="31">
        <v>1.2416100000000001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4521.1499999999996</v>
      </c>
      <c r="D33" s="36">
        <v>4532.7333333333327</v>
      </c>
      <c r="E33" s="36">
        <v>4491.0666666666657</v>
      </c>
      <c r="F33" s="36">
        <v>4460.9833333333327</v>
      </c>
      <c r="G33" s="36">
        <v>4419.3166666666657</v>
      </c>
      <c r="H33" s="36">
        <v>4562.8166666666657</v>
      </c>
      <c r="I33" s="36">
        <v>4604.4833333333318</v>
      </c>
      <c r="J33" s="36">
        <v>4634.5666666666657</v>
      </c>
      <c r="K33" s="31">
        <v>4574.3999999999996</v>
      </c>
      <c r="L33" s="31">
        <v>4502.6499999999996</v>
      </c>
      <c r="M33" s="31">
        <v>3.1024799999999999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2148.65</v>
      </c>
      <c r="D34" s="36">
        <v>2150.416666666667</v>
      </c>
      <c r="E34" s="36">
        <v>2134.2833333333338</v>
      </c>
      <c r="F34" s="36">
        <v>2119.916666666667</v>
      </c>
      <c r="G34" s="36">
        <v>2103.7833333333338</v>
      </c>
      <c r="H34" s="36">
        <v>2164.7833333333338</v>
      </c>
      <c r="I34" s="36">
        <v>2180.916666666667</v>
      </c>
      <c r="J34" s="36">
        <v>2195.2833333333338</v>
      </c>
      <c r="K34" s="31">
        <v>2166.5500000000002</v>
      </c>
      <c r="L34" s="31">
        <v>2136.0500000000002</v>
      </c>
      <c r="M34" s="31">
        <v>0.23302999999999999</v>
      </c>
      <c r="N34" s="1"/>
      <c r="O34" s="1"/>
    </row>
    <row r="35" spans="1:15" ht="12.75" customHeight="1">
      <c r="A35" s="33">
        <v>25</v>
      </c>
      <c r="B35" s="53" t="s">
        <v>899</v>
      </c>
      <c r="C35" s="31">
        <v>666.75</v>
      </c>
      <c r="D35" s="36">
        <v>660.9666666666667</v>
      </c>
      <c r="E35" s="36">
        <v>652.03333333333342</v>
      </c>
      <c r="F35" s="36">
        <v>637.31666666666672</v>
      </c>
      <c r="G35" s="36">
        <v>628.38333333333344</v>
      </c>
      <c r="H35" s="36">
        <v>675.68333333333339</v>
      </c>
      <c r="I35" s="36">
        <v>684.61666666666679</v>
      </c>
      <c r="J35" s="36">
        <v>699.33333333333337</v>
      </c>
      <c r="K35" s="31">
        <v>669.9</v>
      </c>
      <c r="L35" s="31">
        <v>646.25</v>
      </c>
      <c r="M35" s="31">
        <v>14.80523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3260.7</v>
      </c>
      <c r="D36" s="36">
        <v>3284.2999999999997</v>
      </c>
      <c r="E36" s="36">
        <v>3225.5999999999995</v>
      </c>
      <c r="F36" s="36">
        <v>3190.4999999999995</v>
      </c>
      <c r="G36" s="36">
        <v>3131.7999999999993</v>
      </c>
      <c r="H36" s="36">
        <v>3319.3999999999996</v>
      </c>
      <c r="I36" s="36">
        <v>3378.0999999999995</v>
      </c>
      <c r="J36" s="36">
        <v>3413.2</v>
      </c>
      <c r="K36" s="31">
        <v>3343</v>
      </c>
      <c r="L36" s="31">
        <v>3249.2</v>
      </c>
      <c r="M36" s="31">
        <v>0.52361999999999997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415.6</v>
      </c>
      <c r="D37" s="36">
        <v>413.65000000000003</v>
      </c>
      <c r="E37" s="36">
        <v>410.55000000000007</v>
      </c>
      <c r="F37" s="36">
        <v>405.50000000000006</v>
      </c>
      <c r="G37" s="36">
        <v>402.40000000000009</v>
      </c>
      <c r="H37" s="36">
        <v>418.70000000000005</v>
      </c>
      <c r="I37" s="36">
        <v>421.80000000000007</v>
      </c>
      <c r="J37" s="36">
        <v>426.85</v>
      </c>
      <c r="K37" s="31">
        <v>416.75</v>
      </c>
      <c r="L37" s="31">
        <v>408.6</v>
      </c>
      <c r="M37" s="31">
        <v>12.129490000000001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2952.5</v>
      </c>
      <c r="D38" s="36">
        <v>2961.9333333333329</v>
      </c>
      <c r="E38" s="36">
        <v>2925.6666666666661</v>
      </c>
      <c r="F38" s="36">
        <v>2898.833333333333</v>
      </c>
      <c r="G38" s="36">
        <v>2862.5666666666662</v>
      </c>
      <c r="H38" s="36">
        <v>2988.766666666666</v>
      </c>
      <c r="I38" s="36">
        <v>3025.0333333333333</v>
      </c>
      <c r="J38" s="36">
        <v>3051.8666666666659</v>
      </c>
      <c r="K38" s="31">
        <v>2998.2</v>
      </c>
      <c r="L38" s="31">
        <v>2935.1</v>
      </c>
      <c r="M38" s="31">
        <v>2.8044600000000002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943.2</v>
      </c>
      <c r="D39" s="36">
        <v>941.38333333333333</v>
      </c>
      <c r="E39" s="36">
        <v>936.7166666666667</v>
      </c>
      <c r="F39" s="36">
        <v>930.23333333333335</v>
      </c>
      <c r="G39" s="36">
        <v>925.56666666666672</v>
      </c>
      <c r="H39" s="36">
        <v>947.86666666666667</v>
      </c>
      <c r="I39" s="36">
        <v>952.53333333333342</v>
      </c>
      <c r="J39" s="36">
        <v>959.01666666666665</v>
      </c>
      <c r="K39" s="31">
        <v>946.05</v>
      </c>
      <c r="L39" s="31">
        <v>934.9</v>
      </c>
      <c r="M39" s="31">
        <v>1.9575899999999999</v>
      </c>
      <c r="N39" s="1"/>
      <c r="O39" s="1"/>
    </row>
    <row r="40" spans="1:15" ht="12.75" customHeight="1">
      <c r="A40" s="33">
        <v>30</v>
      </c>
      <c r="B40" s="53" t="s">
        <v>845</v>
      </c>
      <c r="C40" s="31">
        <v>5682.65</v>
      </c>
      <c r="D40" s="36">
        <v>5662.55</v>
      </c>
      <c r="E40" s="36">
        <v>5500.1</v>
      </c>
      <c r="F40" s="36">
        <v>5317.55</v>
      </c>
      <c r="G40" s="36">
        <v>5155.1000000000004</v>
      </c>
      <c r="H40" s="36">
        <v>5845.1</v>
      </c>
      <c r="I40" s="36">
        <v>6007.5499999999993</v>
      </c>
      <c r="J40" s="36">
        <v>6190.1</v>
      </c>
      <c r="K40" s="31">
        <v>5825</v>
      </c>
      <c r="L40" s="31">
        <v>5480</v>
      </c>
      <c r="M40" s="31">
        <v>1.44862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1683.85</v>
      </c>
      <c r="D41" s="36">
        <v>1676.3666666666668</v>
      </c>
      <c r="E41" s="36">
        <v>1664.8333333333335</v>
      </c>
      <c r="F41" s="36">
        <v>1645.8166666666666</v>
      </c>
      <c r="G41" s="36">
        <v>1634.2833333333333</v>
      </c>
      <c r="H41" s="36">
        <v>1695.3833333333337</v>
      </c>
      <c r="I41" s="36">
        <v>1706.916666666667</v>
      </c>
      <c r="J41" s="36">
        <v>1725.9333333333338</v>
      </c>
      <c r="K41" s="31">
        <v>1687.9</v>
      </c>
      <c r="L41" s="31">
        <v>1657.35</v>
      </c>
      <c r="M41" s="31">
        <v>9.2857299999999992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5493.95</v>
      </c>
      <c r="D42" s="36">
        <v>5505.75</v>
      </c>
      <c r="E42" s="36">
        <v>5461.5</v>
      </c>
      <c r="F42" s="36">
        <v>5429.05</v>
      </c>
      <c r="G42" s="36">
        <v>5384.8</v>
      </c>
      <c r="H42" s="36">
        <v>5538.2</v>
      </c>
      <c r="I42" s="36">
        <v>5582.45</v>
      </c>
      <c r="J42" s="36">
        <v>5614.9</v>
      </c>
      <c r="K42" s="31">
        <v>5550</v>
      </c>
      <c r="L42" s="31">
        <v>5473.3</v>
      </c>
      <c r="M42" s="31">
        <v>2.3458399999999999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420.95</v>
      </c>
      <c r="D43" s="36">
        <v>421.18333333333334</v>
      </c>
      <c r="E43" s="36">
        <v>419.16666666666669</v>
      </c>
      <c r="F43" s="36">
        <v>417.38333333333333</v>
      </c>
      <c r="G43" s="36">
        <v>415.36666666666667</v>
      </c>
      <c r="H43" s="36">
        <v>422.9666666666667</v>
      </c>
      <c r="I43" s="36">
        <v>424.98333333333335</v>
      </c>
      <c r="J43" s="36">
        <v>426.76666666666671</v>
      </c>
      <c r="K43" s="31">
        <v>423.2</v>
      </c>
      <c r="L43" s="31">
        <v>419.4</v>
      </c>
      <c r="M43" s="31">
        <v>5.8528900000000004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283.5</v>
      </c>
      <c r="D44" s="36">
        <v>284.41666666666669</v>
      </c>
      <c r="E44" s="36">
        <v>280.63333333333338</v>
      </c>
      <c r="F44" s="36">
        <v>277.76666666666671</v>
      </c>
      <c r="G44" s="36">
        <v>273.98333333333341</v>
      </c>
      <c r="H44" s="36">
        <v>287.28333333333336</v>
      </c>
      <c r="I44" s="36">
        <v>291.06666666666666</v>
      </c>
      <c r="J44" s="36">
        <v>293.93333333333334</v>
      </c>
      <c r="K44" s="31">
        <v>288.2</v>
      </c>
      <c r="L44" s="31">
        <v>281.55</v>
      </c>
      <c r="M44" s="31">
        <v>3.7217799999999999</v>
      </c>
      <c r="N44" s="1"/>
      <c r="O44" s="1"/>
    </row>
    <row r="45" spans="1:15" ht="12.75" customHeight="1">
      <c r="A45" s="33">
        <v>35</v>
      </c>
      <c r="B45" s="53" t="s">
        <v>844</v>
      </c>
      <c r="C45" s="31">
        <v>536.04999999999995</v>
      </c>
      <c r="D45" s="36">
        <v>531.1</v>
      </c>
      <c r="E45" s="36">
        <v>522.95000000000005</v>
      </c>
      <c r="F45" s="36">
        <v>509.85</v>
      </c>
      <c r="G45" s="36">
        <v>501.70000000000005</v>
      </c>
      <c r="H45" s="36">
        <v>544.20000000000005</v>
      </c>
      <c r="I45" s="36">
        <v>552.34999999999991</v>
      </c>
      <c r="J45" s="36">
        <v>565.45000000000005</v>
      </c>
      <c r="K45" s="31">
        <v>539.25</v>
      </c>
      <c r="L45" s="31">
        <v>518</v>
      </c>
      <c r="M45" s="31">
        <v>5.7780399999999998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575.45000000000005</v>
      </c>
      <c r="D46" s="36">
        <v>576.05000000000007</v>
      </c>
      <c r="E46" s="36">
        <v>572.10000000000014</v>
      </c>
      <c r="F46" s="36">
        <v>568.75000000000011</v>
      </c>
      <c r="G46" s="36">
        <v>564.80000000000018</v>
      </c>
      <c r="H46" s="36">
        <v>579.40000000000009</v>
      </c>
      <c r="I46" s="36">
        <v>583.35000000000014</v>
      </c>
      <c r="J46" s="36">
        <v>586.70000000000005</v>
      </c>
      <c r="K46" s="31">
        <v>580</v>
      </c>
      <c r="L46" s="31">
        <v>572.70000000000005</v>
      </c>
      <c r="M46" s="31">
        <v>0.19833000000000001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177.95</v>
      </c>
      <c r="D47" s="36">
        <v>178.25</v>
      </c>
      <c r="E47" s="36">
        <v>177</v>
      </c>
      <c r="F47" s="36">
        <v>176.05</v>
      </c>
      <c r="G47" s="36">
        <v>174.8</v>
      </c>
      <c r="H47" s="36">
        <v>179.2</v>
      </c>
      <c r="I47" s="36">
        <v>180.45</v>
      </c>
      <c r="J47" s="36">
        <v>181.39999999999998</v>
      </c>
      <c r="K47" s="31">
        <v>179.5</v>
      </c>
      <c r="L47" s="31">
        <v>177.3</v>
      </c>
      <c r="M47" s="31">
        <v>55.277140000000003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3122.95</v>
      </c>
      <c r="D48" s="36">
        <v>3136.5</v>
      </c>
      <c r="E48" s="36">
        <v>3101.6</v>
      </c>
      <c r="F48" s="36">
        <v>3080.25</v>
      </c>
      <c r="G48" s="36">
        <v>3045.35</v>
      </c>
      <c r="H48" s="36">
        <v>3157.85</v>
      </c>
      <c r="I48" s="36">
        <v>3192.7499999999995</v>
      </c>
      <c r="J48" s="36">
        <v>3214.1</v>
      </c>
      <c r="K48" s="31">
        <v>3171.4</v>
      </c>
      <c r="L48" s="31">
        <v>3115.15</v>
      </c>
      <c r="M48" s="31">
        <v>7.9245999999999999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337.95</v>
      </c>
      <c r="D49" s="36">
        <v>338.58333333333331</v>
      </c>
      <c r="E49" s="36">
        <v>334.21666666666664</v>
      </c>
      <c r="F49" s="36">
        <v>330.48333333333335</v>
      </c>
      <c r="G49" s="36">
        <v>326.11666666666667</v>
      </c>
      <c r="H49" s="36">
        <v>342.31666666666661</v>
      </c>
      <c r="I49" s="36">
        <v>346.68333333333328</v>
      </c>
      <c r="J49" s="36">
        <v>350.41666666666657</v>
      </c>
      <c r="K49" s="31">
        <v>342.95</v>
      </c>
      <c r="L49" s="31">
        <v>334.85</v>
      </c>
      <c r="M49" s="31">
        <v>1.9804900000000001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1953.95</v>
      </c>
      <c r="D50" s="36">
        <v>1956.8999999999999</v>
      </c>
      <c r="E50" s="36">
        <v>1947.0499999999997</v>
      </c>
      <c r="F50" s="36">
        <v>1940.1499999999999</v>
      </c>
      <c r="G50" s="36">
        <v>1930.2999999999997</v>
      </c>
      <c r="H50" s="36">
        <v>1963.7999999999997</v>
      </c>
      <c r="I50" s="36">
        <v>1973.6499999999996</v>
      </c>
      <c r="J50" s="36">
        <v>1980.5499999999997</v>
      </c>
      <c r="K50" s="31">
        <v>1966.75</v>
      </c>
      <c r="L50" s="31">
        <v>1950</v>
      </c>
      <c r="M50" s="31">
        <v>1.7192499999999999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6612.3</v>
      </c>
      <c r="D51" s="36">
        <v>6585.7666666666664</v>
      </c>
      <c r="E51" s="36">
        <v>6541.5333333333328</v>
      </c>
      <c r="F51" s="36">
        <v>6470.7666666666664</v>
      </c>
      <c r="G51" s="36">
        <v>6426.5333333333328</v>
      </c>
      <c r="H51" s="36">
        <v>6656.5333333333328</v>
      </c>
      <c r="I51" s="36">
        <v>6700.7666666666664</v>
      </c>
      <c r="J51" s="36">
        <v>6771.5333333333328</v>
      </c>
      <c r="K51" s="31">
        <v>6630</v>
      </c>
      <c r="L51" s="31">
        <v>6515</v>
      </c>
      <c r="M51" s="31">
        <v>0.26830999999999999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719.3</v>
      </c>
      <c r="D52" s="36">
        <v>720.76666666666677</v>
      </c>
      <c r="E52" s="36">
        <v>716.03333333333353</v>
      </c>
      <c r="F52" s="36">
        <v>712.76666666666677</v>
      </c>
      <c r="G52" s="36">
        <v>708.03333333333353</v>
      </c>
      <c r="H52" s="36">
        <v>724.03333333333353</v>
      </c>
      <c r="I52" s="36">
        <v>728.76666666666688</v>
      </c>
      <c r="J52" s="36">
        <v>732.03333333333353</v>
      </c>
      <c r="K52" s="31">
        <v>725.5</v>
      </c>
      <c r="L52" s="31">
        <v>717.5</v>
      </c>
      <c r="M52" s="31">
        <v>16.13045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1028.75</v>
      </c>
      <c r="D53" s="36">
        <v>1036.25</v>
      </c>
      <c r="E53" s="36">
        <v>1017.5</v>
      </c>
      <c r="F53" s="36">
        <v>1006.25</v>
      </c>
      <c r="G53" s="36">
        <v>987.5</v>
      </c>
      <c r="H53" s="36">
        <v>1047.5</v>
      </c>
      <c r="I53" s="36">
        <v>1066.25</v>
      </c>
      <c r="J53" s="36">
        <v>1077.5</v>
      </c>
      <c r="K53" s="31">
        <v>1055</v>
      </c>
      <c r="L53" s="31">
        <v>1025</v>
      </c>
      <c r="M53" s="31">
        <v>18.841439999999999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395.35</v>
      </c>
      <c r="D54" s="36">
        <v>395.48333333333335</v>
      </c>
      <c r="E54" s="36">
        <v>392.91666666666669</v>
      </c>
      <c r="F54" s="36">
        <v>390.48333333333335</v>
      </c>
      <c r="G54" s="36">
        <v>387.91666666666669</v>
      </c>
      <c r="H54" s="36">
        <v>397.91666666666669</v>
      </c>
      <c r="I54" s="36">
        <v>400.48333333333329</v>
      </c>
      <c r="J54" s="36">
        <v>402.91666666666669</v>
      </c>
      <c r="K54" s="31">
        <v>398.05</v>
      </c>
      <c r="L54" s="31">
        <v>393.05</v>
      </c>
      <c r="M54" s="31">
        <v>0.62273000000000001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3844.4</v>
      </c>
      <c r="D55" s="36">
        <v>3836.1166666666663</v>
      </c>
      <c r="E55" s="36">
        <v>3807.2333333333327</v>
      </c>
      <c r="F55" s="36">
        <v>3770.0666666666662</v>
      </c>
      <c r="G55" s="36">
        <v>3741.1833333333325</v>
      </c>
      <c r="H55" s="36">
        <v>3873.2833333333328</v>
      </c>
      <c r="I55" s="36">
        <v>3902.166666666667</v>
      </c>
      <c r="J55" s="36">
        <v>3939.333333333333</v>
      </c>
      <c r="K55" s="31">
        <v>3865</v>
      </c>
      <c r="L55" s="31">
        <v>3798.95</v>
      </c>
      <c r="M55" s="31">
        <v>2.0101200000000001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999.05</v>
      </c>
      <c r="D56" s="36">
        <v>999.2833333333333</v>
      </c>
      <c r="E56" s="36">
        <v>995.16666666666663</v>
      </c>
      <c r="F56" s="36">
        <v>991.2833333333333</v>
      </c>
      <c r="G56" s="36">
        <v>987.16666666666663</v>
      </c>
      <c r="H56" s="36">
        <v>1003.1666666666666</v>
      </c>
      <c r="I56" s="36">
        <v>1007.2833333333334</v>
      </c>
      <c r="J56" s="36">
        <v>1011.1666666666666</v>
      </c>
      <c r="K56" s="31">
        <v>1003.4</v>
      </c>
      <c r="L56" s="31">
        <v>995.4</v>
      </c>
      <c r="M56" s="31">
        <v>31.128910000000001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5925.25</v>
      </c>
      <c r="D57" s="36">
        <v>5884.45</v>
      </c>
      <c r="E57" s="36">
        <v>5823.9</v>
      </c>
      <c r="F57" s="36">
        <v>5722.55</v>
      </c>
      <c r="G57" s="36">
        <v>5662</v>
      </c>
      <c r="H57" s="36">
        <v>5985.7999999999993</v>
      </c>
      <c r="I57" s="36">
        <v>6046.35</v>
      </c>
      <c r="J57" s="36">
        <v>6147.6999999999989</v>
      </c>
      <c r="K57" s="31">
        <v>5945</v>
      </c>
      <c r="L57" s="31">
        <v>5783.1</v>
      </c>
      <c r="M57" s="31">
        <v>11.18718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7073.65</v>
      </c>
      <c r="D58" s="36">
        <v>7096.55</v>
      </c>
      <c r="E58" s="36">
        <v>7033.1</v>
      </c>
      <c r="F58" s="36">
        <v>6992.55</v>
      </c>
      <c r="G58" s="36">
        <v>6929.1</v>
      </c>
      <c r="H58" s="36">
        <v>7137.1</v>
      </c>
      <c r="I58" s="36">
        <v>7200.5499999999993</v>
      </c>
      <c r="J58" s="36">
        <v>7241.1</v>
      </c>
      <c r="K58" s="31">
        <v>7160</v>
      </c>
      <c r="L58" s="31">
        <v>7056</v>
      </c>
      <c r="M58" s="31">
        <v>6.0615800000000002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1623.95</v>
      </c>
      <c r="D59" s="36">
        <v>1627</v>
      </c>
      <c r="E59" s="36">
        <v>1617.15</v>
      </c>
      <c r="F59" s="36">
        <v>1610.3500000000001</v>
      </c>
      <c r="G59" s="36">
        <v>1600.5000000000002</v>
      </c>
      <c r="H59" s="36">
        <v>1633.8</v>
      </c>
      <c r="I59" s="36">
        <v>1643.6499999999999</v>
      </c>
      <c r="J59" s="36">
        <v>1650.4499999999998</v>
      </c>
      <c r="K59" s="31">
        <v>1636.85</v>
      </c>
      <c r="L59" s="31">
        <v>1620.2</v>
      </c>
      <c r="M59" s="31">
        <v>6.9559199999999999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7423.6</v>
      </c>
      <c r="D60" s="36">
        <v>7397.8499999999995</v>
      </c>
      <c r="E60" s="36">
        <v>7355.6999999999989</v>
      </c>
      <c r="F60" s="36">
        <v>7287.7999999999993</v>
      </c>
      <c r="G60" s="36">
        <v>7245.6499999999987</v>
      </c>
      <c r="H60" s="36">
        <v>7465.7499999999991</v>
      </c>
      <c r="I60" s="36">
        <v>7507.8999999999987</v>
      </c>
      <c r="J60" s="36">
        <v>7575.7999999999993</v>
      </c>
      <c r="K60" s="31">
        <v>7440</v>
      </c>
      <c r="L60" s="31">
        <v>7329.95</v>
      </c>
      <c r="M60" s="31">
        <v>0.15089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2018.85</v>
      </c>
      <c r="D61" s="36">
        <v>2024.6166666666668</v>
      </c>
      <c r="E61" s="36">
        <v>2009.2333333333336</v>
      </c>
      <c r="F61" s="36">
        <v>1999.6166666666668</v>
      </c>
      <c r="G61" s="36">
        <v>1984.2333333333336</v>
      </c>
      <c r="H61" s="36">
        <v>2034.2333333333336</v>
      </c>
      <c r="I61" s="36">
        <v>2049.6166666666668</v>
      </c>
      <c r="J61" s="36">
        <v>2059.2333333333336</v>
      </c>
      <c r="K61" s="31">
        <v>2040</v>
      </c>
      <c r="L61" s="31">
        <v>2015</v>
      </c>
      <c r="M61" s="31">
        <v>0.31358999999999998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2553.1</v>
      </c>
      <c r="D62" s="36">
        <v>2539.0833333333335</v>
      </c>
      <c r="E62" s="36">
        <v>2515.916666666667</v>
      </c>
      <c r="F62" s="36">
        <v>2478.7333333333336</v>
      </c>
      <c r="G62" s="36">
        <v>2455.5666666666671</v>
      </c>
      <c r="H62" s="36">
        <v>2576.2666666666669</v>
      </c>
      <c r="I62" s="36">
        <v>2599.4333333333338</v>
      </c>
      <c r="J62" s="36">
        <v>2636.6166666666668</v>
      </c>
      <c r="K62" s="31">
        <v>2562.25</v>
      </c>
      <c r="L62" s="31">
        <v>2501.9</v>
      </c>
      <c r="M62" s="31">
        <v>3.4049900000000002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470.3</v>
      </c>
      <c r="D63" s="36">
        <v>467.36666666666662</v>
      </c>
      <c r="E63" s="36">
        <v>460.93333333333322</v>
      </c>
      <c r="F63" s="36">
        <v>451.56666666666661</v>
      </c>
      <c r="G63" s="36">
        <v>445.13333333333321</v>
      </c>
      <c r="H63" s="36">
        <v>476.73333333333323</v>
      </c>
      <c r="I63" s="36">
        <v>483.16666666666663</v>
      </c>
      <c r="J63" s="36">
        <v>492.53333333333325</v>
      </c>
      <c r="K63" s="31">
        <v>473.8</v>
      </c>
      <c r="L63" s="31">
        <v>458</v>
      </c>
      <c r="M63" s="31">
        <v>40.241039999999998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212.4</v>
      </c>
      <c r="D64" s="36">
        <v>212.68333333333331</v>
      </c>
      <c r="E64" s="36">
        <v>211.71666666666661</v>
      </c>
      <c r="F64" s="36">
        <v>211.0333333333333</v>
      </c>
      <c r="G64" s="36">
        <v>210.06666666666661</v>
      </c>
      <c r="H64" s="36">
        <v>213.36666666666662</v>
      </c>
      <c r="I64" s="36">
        <v>214.33333333333331</v>
      </c>
      <c r="J64" s="36">
        <v>215.01666666666662</v>
      </c>
      <c r="K64" s="31">
        <v>213.65</v>
      </c>
      <c r="L64" s="31">
        <v>212</v>
      </c>
      <c r="M64" s="31">
        <v>32.41986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194.35</v>
      </c>
      <c r="D65" s="36">
        <v>194.96666666666667</v>
      </c>
      <c r="E65" s="36">
        <v>193.33333333333334</v>
      </c>
      <c r="F65" s="36">
        <v>192.31666666666666</v>
      </c>
      <c r="G65" s="36">
        <v>190.68333333333334</v>
      </c>
      <c r="H65" s="36">
        <v>195.98333333333335</v>
      </c>
      <c r="I65" s="36">
        <v>197.61666666666667</v>
      </c>
      <c r="J65" s="36">
        <v>198.63333333333335</v>
      </c>
      <c r="K65" s="31">
        <v>196.6</v>
      </c>
      <c r="L65" s="31">
        <v>193.95</v>
      </c>
      <c r="M65" s="31">
        <v>58.469909999999999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104.15</v>
      </c>
      <c r="D66" s="36">
        <v>104.34999999999998</v>
      </c>
      <c r="E66" s="36">
        <v>103.64999999999996</v>
      </c>
      <c r="F66" s="36">
        <v>103.14999999999998</v>
      </c>
      <c r="G66" s="36">
        <v>102.44999999999996</v>
      </c>
      <c r="H66" s="36">
        <v>104.84999999999997</v>
      </c>
      <c r="I66" s="36">
        <v>105.54999999999998</v>
      </c>
      <c r="J66" s="36">
        <v>106.04999999999997</v>
      </c>
      <c r="K66" s="31">
        <v>105.05</v>
      </c>
      <c r="L66" s="31">
        <v>103.85</v>
      </c>
      <c r="M66" s="31">
        <v>32.039050000000003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43.55</v>
      </c>
      <c r="D67" s="36">
        <v>43.65</v>
      </c>
      <c r="E67" s="36">
        <v>43.25</v>
      </c>
      <c r="F67" s="36">
        <v>42.95</v>
      </c>
      <c r="G67" s="36">
        <v>42.550000000000004</v>
      </c>
      <c r="H67" s="36">
        <v>43.949999999999996</v>
      </c>
      <c r="I67" s="36">
        <v>44.349999999999987</v>
      </c>
      <c r="J67" s="36">
        <v>44.649999999999991</v>
      </c>
      <c r="K67" s="31">
        <v>44.05</v>
      </c>
      <c r="L67" s="31">
        <v>43.35</v>
      </c>
      <c r="M67" s="31">
        <v>90.159790000000001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2981.2</v>
      </c>
      <c r="D68" s="36">
        <v>2973.2333333333336</v>
      </c>
      <c r="E68" s="36">
        <v>2951.0166666666673</v>
      </c>
      <c r="F68" s="36">
        <v>2920.8333333333339</v>
      </c>
      <c r="G68" s="36">
        <v>2898.6166666666677</v>
      </c>
      <c r="H68" s="36">
        <v>3003.416666666667</v>
      </c>
      <c r="I68" s="36">
        <v>3025.6333333333332</v>
      </c>
      <c r="J68" s="36">
        <v>3055.8166666666666</v>
      </c>
      <c r="K68" s="31">
        <v>2995.45</v>
      </c>
      <c r="L68" s="31">
        <v>2943.05</v>
      </c>
      <c r="M68" s="31">
        <v>0.17180000000000001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1606</v>
      </c>
      <c r="D69" s="36">
        <v>1614.1000000000001</v>
      </c>
      <c r="E69" s="36">
        <v>1594.9000000000003</v>
      </c>
      <c r="F69" s="36">
        <v>1583.8000000000002</v>
      </c>
      <c r="G69" s="36">
        <v>1564.6000000000004</v>
      </c>
      <c r="H69" s="36">
        <v>1625.2000000000003</v>
      </c>
      <c r="I69" s="36">
        <v>1644.4</v>
      </c>
      <c r="J69" s="36">
        <v>1655.5000000000002</v>
      </c>
      <c r="K69" s="31">
        <v>1633.3</v>
      </c>
      <c r="L69" s="31">
        <v>1603</v>
      </c>
      <c r="M69" s="31">
        <v>1.45061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5272.3</v>
      </c>
      <c r="D70" s="36">
        <v>5297.3166666666666</v>
      </c>
      <c r="E70" s="36">
        <v>5230.5333333333328</v>
      </c>
      <c r="F70" s="36">
        <v>5188.7666666666664</v>
      </c>
      <c r="G70" s="36">
        <v>5121.9833333333327</v>
      </c>
      <c r="H70" s="36">
        <v>5339.083333333333</v>
      </c>
      <c r="I70" s="36">
        <v>5405.8666666666677</v>
      </c>
      <c r="J70" s="36">
        <v>5447.6333333333332</v>
      </c>
      <c r="K70" s="31">
        <v>5364.1</v>
      </c>
      <c r="L70" s="31">
        <v>5255.55</v>
      </c>
      <c r="M70" s="31">
        <v>6.6409999999999997E-2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2397.65</v>
      </c>
      <c r="D71" s="36">
        <v>2409.8833333333332</v>
      </c>
      <c r="E71" s="36">
        <v>2370.7666666666664</v>
      </c>
      <c r="F71" s="36">
        <v>2343.8833333333332</v>
      </c>
      <c r="G71" s="36">
        <v>2304.7666666666664</v>
      </c>
      <c r="H71" s="36">
        <v>2436.7666666666664</v>
      </c>
      <c r="I71" s="36">
        <v>2475.8833333333332</v>
      </c>
      <c r="J71" s="36">
        <v>2502.7666666666664</v>
      </c>
      <c r="K71" s="31">
        <v>2449</v>
      </c>
      <c r="L71" s="31">
        <v>2383</v>
      </c>
      <c r="M71" s="31">
        <v>3.11043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574.85</v>
      </c>
      <c r="D72" s="36">
        <v>575.1</v>
      </c>
      <c r="E72" s="36">
        <v>570.30000000000007</v>
      </c>
      <c r="F72" s="36">
        <v>565.75</v>
      </c>
      <c r="G72" s="36">
        <v>560.95000000000005</v>
      </c>
      <c r="H72" s="36">
        <v>579.65000000000009</v>
      </c>
      <c r="I72" s="36">
        <v>584.45000000000005</v>
      </c>
      <c r="J72" s="36">
        <v>589.00000000000011</v>
      </c>
      <c r="K72" s="31">
        <v>579.9</v>
      </c>
      <c r="L72" s="31">
        <v>570.54999999999995</v>
      </c>
      <c r="M72" s="31">
        <v>7.81968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1106.5999999999999</v>
      </c>
      <c r="D73" s="36">
        <v>1107.6833333333334</v>
      </c>
      <c r="E73" s="36">
        <v>1093.4166666666667</v>
      </c>
      <c r="F73" s="36">
        <v>1080.2333333333333</v>
      </c>
      <c r="G73" s="36">
        <v>1065.9666666666667</v>
      </c>
      <c r="H73" s="36">
        <v>1120.8666666666668</v>
      </c>
      <c r="I73" s="36">
        <v>1135.1333333333332</v>
      </c>
      <c r="J73" s="36">
        <v>1148.3166666666668</v>
      </c>
      <c r="K73" s="31">
        <v>1121.95</v>
      </c>
      <c r="L73" s="31">
        <v>1094.5</v>
      </c>
      <c r="M73" s="31">
        <v>3.12574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139.35</v>
      </c>
      <c r="D74" s="36">
        <v>140.33333333333334</v>
      </c>
      <c r="E74" s="36">
        <v>138.11666666666667</v>
      </c>
      <c r="F74" s="36">
        <v>136.88333333333333</v>
      </c>
      <c r="G74" s="36">
        <v>134.66666666666666</v>
      </c>
      <c r="H74" s="36">
        <v>141.56666666666669</v>
      </c>
      <c r="I74" s="36">
        <v>143.78333333333333</v>
      </c>
      <c r="J74" s="36">
        <v>145.01666666666671</v>
      </c>
      <c r="K74" s="31">
        <v>142.55000000000001</v>
      </c>
      <c r="L74" s="31">
        <v>139.1</v>
      </c>
      <c r="M74" s="31">
        <v>131.38745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1094.3499999999999</v>
      </c>
      <c r="D75" s="36">
        <v>1096.6666666666667</v>
      </c>
      <c r="E75" s="36">
        <v>1086.3333333333335</v>
      </c>
      <c r="F75" s="36">
        <v>1078.3166666666668</v>
      </c>
      <c r="G75" s="36">
        <v>1067.9833333333336</v>
      </c>
      <c r="H75" s="36">
        <v>1104.6833333333334</v>
      </c>
      <c r="I75" s="36">
        <v>1115.0166666666669</v>
      </c>
      <c r="J75" s="36">
        <v>1123.0333333333333</v>
      </c>
      <c r="K75" s="31">
        <v>1107</v>
      </c>
      <c r="L75" s="31">
        <v>1088.6500000000001</v>
      </c>
      <c r="M75" s="31">
        <v>11.42761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142.75</v>
      </c>
      <c r="D76" s="36">
        <v>142.68333333333331</v>
      </c>
      <c r="E76" s="36">
        <v>141.16666666666663</v>
      </c>
      <c r="F76" s="36">
        <v>139.58333333333331</v>
      </c>
      <c r="G76" s="36">
        <v>138.06666666666663</v>
      </c>
      <c r="H76" s="36">
        <v>144.26666666666662</v>
      </c>
      <c r="I76" s="36">
        <v>145.78333333333333</v>
      </c>
      <c r="J76" s="36">
        <v>147.36666666666662</v>
      </c>
      <c r="K76" s="31">
        <v>144.19999999999999</v>
      </c>
      <c r="L76" s="31">
        <v>141.1</v>
      </c>
      <c r="M76" s="31">
        <v>223.50587999999999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411.3</v>
      </c>
      <c r="D77" s="36">
        <v>408.48333333333329</v>
      </c>
      <c r="E77" s="36">
        <v>403.46666666666658</v>
      </c>
      <c r="F77" s="36">
        <v>395.63333333333327</v>
      </c>
      <c r="G77" s="36">
        <v>390.61666666666656</v>
      </c>
      <c r="H77" s="36">
        <v>416.31666666666661</v>
      </c>
      <c r="I77" s="36">
        <v>421.33333333333337</v>
      </c>
      <c r="J77" s="36">
        <v>429.16666666666663</v>
      </c>
      <c r="K77" s="31">
        <v>413.5</v>
      </c>
      <c r="L77" s="31">
        <v>400.65</v>
      </c>
      <c r="M77" s="31">
        <v>81.195459999999997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976.65</v>
      </c>
      <c r="D78" s="36">
        <v>973.78333333333342</v>
      </c>
      <c r="E78" s="36">
        <v>966.56666666666683</v>
      </c>
      <c r="F78" s="36">
        <v>956.48333333333346</v>
      </c>
      <c r="G78" s="36">
        <v>949.26666666666688</v>
      </c>
      <c r="H78" s="36">
        <v>983.86666666666679</v>
      </c>
      <c r="I78" s="36">
        <v>991.08333333333326</v>
      </c>
      <c r="J78" s="36">
        <v>1001.1666666666667</v>
      </c>
      <c r="K78" s="31">
        <v>981</v>
      </c>
      <c r="L78" s="31">
        <v>963.7</v>
      </c>
      <c r="M78" s="31">
        <v>27.495550000000001</v>
      </c>
      <c r="N78" s="1"/>
      <c r="O78" s="1"/>
    </row>
    <row r="79" spans="1:15" ht="12.75" customHeight="1">
      <c r="A79" s="33">
        <v>69</v>
      </c>
      <c r="B79" s="53" t="s">
        <v>846</v>
      </c>
      <c r="C79" s="31">
        <v>539.65</v>
      </c>
      <c r="D79" s="36">
        <v>539.81666666666672</v>
      </c>
      <c r="E79" s="36">
        <v>534.63333333333344</v>
      </c>
      <c r="F79" s="36">
        <v>529.61666666666667</v>
      </c>
      <c r="G79" s="36">
        <v>524.43333333333339</v>
      </c>
      <c r="H79" s="36">
        <v>544.83333333333348</v>
      </c>
      <c r="I79" s="36">
        <v>550.01666666666665</v>
      </c>
      <c r="J79" s="36">
        <v>555.03333333333353</v>
      </c>
      <c r="K79" s="31">
        <v>545</v>
      </c>
      <c r="L79" s="31">
        <v>534.79999999999995</v>
      </c>
      <c r="M79" s="31">
        <v>1.7515700000000001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234.65</v>
      </c>
      <c r="D80" s="36">
        <v>234.7833333333333</v>
      </c>
      <c r="E80" s="36">
        <v>233.06666666666661</v>
      </c>
      <c r="F80" s="36">
        <v>231.48333333333329</v>
      </c>
      <c r="G80" s="36">
        <v>229.76666666666659</v>
      </c>
      <c r="H80" s="36">
        <v>236.36666666666662</v>
      </c>
      <c r="I80" s="36">
        <v>238.08333333333331</v>
      </c>
      <c r="J80" s="36">
        <v>239.66666666666663</v>
      </c>
      <c r="K80" s="31">
        <v>236.5</v>
      </c>
      <c r="L80" s="31">
        <v>233.2</v>
      </c>
      <c r="M80" s="31">
        <v>11.58811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1300.5999999999999</v>
      </c>
      <c r="D81" s="36">
        <v>1307.2666666666667</v>
      </c>
      <c r="E81" s="36">
        <v>1291.5333333333333</v>
      </c>
      <c r="F81" s="36">
        <v>1282.4666666666667</v>
      </c>
      <c r="G81" s="36">
        <v>1266.7333333333333</v>
      </c>
      <c r="H81" s="36">
        <v>1316.3333333333333</v>
      </c>
      <c r="I81" s="36">
        <v>1332.0666666666664</v>
      </c>
      <c r="J81" s="36">
        <v>1341.1333333333332</v>
      </c>
      <c r="K81" s="31">
        <v>1323</v>
      </c>
      <c r="L81" s="31">
        <v>1298.2</v>
      </c>
      <c r="M81" s="31">
        <v>0.5262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622.20000000000005</v>
      </c>
      <c r="D82" s="36">
        <v>623.91666666666663</v>
      </c>
      <c r="E82" s="36">
        <v>616.43333333333328</v>
      </c>
      <c r="F82" s="36">
        <v>610.66666666666663</v>
      </c>
      <c r="G82" s="36">
        <v>603.18333333333328</v>
      </c>
      <c r="H82" s="36">
        <v>629.68333333333328</v>
      </c>
      <c r="I82" s="36">
        <v>637.16666666666663</v>
      </c>
      <c r="J82" s="36">
        <v>642.93333333333328</v>
      </c>
      <c r="K82" s="31">
        <v>631.4</v>
      </c>
      <c r="L82" s="31">
        <v>618.15</v>
      </c>
      <c r="M82" s="31">
        <v>8.5185499999999994</v>
      </c>
      <c r="N82" s="1"/>
      <c r="O82" s="1"/>
    </row>
    <row r="83" spans="1:15" ht="12.75" customHeight="1">
      <c r="A83" s="33">
        <v>73</v>
      </c>
      <c r="B83" s="53" t="s">
        <v>847</v>
      </c>
      <c r="C83" s="31">
        <v>263.14999999999998</v>
      </c>
      <c r="D83" s="36">
        <v>265.13333333333327</v>
      </c>
      <c r="E83" s="36">
        <v>260.56666666666655</v>
      </c>
      <c r="F83" s="36">
        <v>257.98333333333329</v>
      </c>
      <c r="G83" s="36">
        <v>253.41666666666657</v>
      </c>
      <c r="H83" s="36">
        <v>267.71666666666653</v>
      </c>
      <c r="I83" s="36">
        <v>272.28333333333325</v>
      </c>
      <c r="J83" s="36">
        <v>274.8666666666665</v>
      </c>
      <c r="K83" s="31">
        <v>269.7</v>
      </c>
      <c r="L83" s="31">
        <v>262.55</v>
      </c>
      <c r="M83" s="31">
        <v>8.6848600000000005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6687.95</v>
      </c>
      <c r="D84" s="36">
        <v>6702.3666666666659</v>
      </c>
      <c r="E84" s="36">
        <v>6649.7333333333318</v>
      </c>
      <c r="F84" s="36">
        <v>6611.5166666666655</v>
      </c>
      <c r="G84" s="36">
        <v>6558.8833333333314</v>
      </c>
      <c r="H84" s="36">
        <v>6740.5833333333321</v>
      </c>
      <c r="I84" s="36">
        <v>6793.2166666666653</v>
      </c>
      <c r="J84" s="36">
        <v>6831.4333333333325</v>
      </c>
      <c r="K84" s="31">
        <v>6755</v>
      </c>
      <c r="L84" s="31">
        <v>6664.15</v>
      </c>
      <c r="M84" s="31">
        <v>3.5229999999999997E-2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976.85</v>
      </c>
      <c r="D85" s="36">
        <v>978.2166666666667</v>
      </c>
      <c r="E85" s="36">
        <v>970.83333333333337</v>
      </c>
      <c r="F85" s="36">
        <v>964.81666666666672</v>
      </c>
      <c r="G85" s="36">
        <v>957.43333333333339</v>
      </c>
      <c r="H85" s="36">
        <v>984.23333333333335</v>
      </c>
      <c r="I85" s="36">
        <v>991.61666666666656</v>
      </c>
      <c r="J85" s="36">
        <v>997.63333333333333</v>
      </c>
      <c r="K85" s="31">
        <v>985.6</v>
      </c>
      <c r="L85" s="31">
        <v>972.2</v>
      </c>
      <c r="M85" s="31">
        <v>0.83538000000000001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1432.95</v>
      </c>
      <c r="D86" s="36">
        <v>1443.8666666666668</v>
      </c>
      <c r="E86" s="36">
        <v>1415.0833333333335</v>
      </c>
      <c r="F86" s="36">
        <v>1397.2166666666667</v>
      </c>
      <c r="G86" s="36">
        <v>1368.4333333333334</v>
      </c>
      <c r="H86" s="36">
        <v>1461.7333333333336</v>
      </c>
      <c r="I86" s="36">
        <v>1490.5166666666669</v>
      </c>
      <c r="J86" s="36">
        <v>1508.3833333333337</v>
      </c>
      <c r="K86" s="31">
        <v>1472.65</v>
      </c>
      <c r="L86" s="31">
        <v>1426</v>
      </c>
      <c r="M86" s="31">
        <v>1.0019800000000001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411.95</v>
      </c>
      <c r="D87" s="36">
        <v>411.9666666666667</v>
      </c>
      <c r="E87" s="36">
        <v>408.98333333333341</v>
      </c>
      <c r="F87" s="36">
        <v>406.01666666666671</v>
      </c>
      <c r="G87" s="36">
        <v>403.03333333333342</v>
      </c>
      <c r="H87" s="36">
        <v>414.93333333333339</v>
      </c>
      <c r="I87" s="36">
        <v>417.91666666666674</v>
      </c>
      <c r="J87" s="36">
        <v>420.88333333333338</v>
      </c>
      <c r="K87" s="31">
        <v>414.95</v>
      </c>
      <c r="L87" s="31">
        <v>409</v>
      </c>
      <c r="M87" s="31">
        <v>1.0084299999999999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21207.3</v>
      </c>
      <c r="D88" s="36">
        <v>21092.766666666666</v>
      </c>
      <c r="E88" s="36">
        <v>20935.533333333333</v>
      </c>
      <c r="F88" s="36">
        <v>20663.766666666666</v>
      </c>
      <c r="G88" s="36">
        <v>20506.533333333333</v>
      </c>
      <c r="H88" s="36">
        <v>21364.533333333333</v>
      </c>
      <c r="I88" s="36">
        <v>21521.766666666663</v>
      </c>
      <c r="J88" s="36">
        <v>21793.533333333333</v>
      </c>
      <c r="K88" s="31">
        <v>21250</v>
      </c>
      <c r="L88" s="31">
        <v>20821</v>
      </c>
      <c r="M88" s="31">
        <v>0.42759000000000003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750.25</v>
      </c>
      <c r="D89" s="36">
        <v>746.13333333333333</v>
      </c>
      <c r="E89" s="36">
        <v>740.26666666666665</v>
      </c>
      <c r="F89" s="36">
        <v>730.2833333333333</v>
      </c>
      <c r="G89" s="36">
        <v>724.41666666666663</v>
      </c>
      <c r="H89" s="36">
        <v>756.11666666666667</v>
      </c>
      <c r="I89" s="36">
        <v>761.98333333333323</v>
      </c>
      <c r="J89" s="36">
        <v>771.9666666666667</v>
      </c>
      <c r="K89" s="31">
        <v>752</v>
      </c>
      <c r="L89" s="31">
        <v>736.15</v>
      </c>
      <c r="M89" s="31">
        <v>1.51213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16.95</v>
      </c>
      <c r="D90" s="36">
        <v>16.999999999999996</v>
      </c>
      <c r="E90" s="36">
        <v>16.849999999999994</v>
      </c>
      <c r="F90" s="36">
        <v>16.749999999999996</v>
      </c>
      <c r="G90" s="36">
        <v>16.599999999999994</v>
      </c>
      <c r="H90" s="36">
        <v>17.099999999999994</v>
      </c>
      <c r="I90" s="36">
        <v>17.249999999999993</v>
      </c>
      <c r="J90" s="36">
        <v>17.349999999999994</v>
      </c>
      <c r="K90" s="31">
        <v>17.149999999999999</v>
      </c>
      <c r="L90" s="31">
        <v>16.899999999999999</v>
      </c>
      <c r="M90" s="31">
        <v>50.088909999999998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4705.8</v>
      </c>
      <c r="D91" s="36">
        <v>4698.5666666666666</v>
      </c>
      <c r="E91" s="36">
        <v>4686.1833333333334</v>
      </c>
      <c r="F91" s="36">
        <v>4666.5666666666666</v>
      </c>
      <c r="G91" s="36">
        <v>4654.1833333333334</v>
      </c>
      <c r="H91" s="36">
        <v>4718.1833333333334</v>
      </c>
      <c r="I91" s="36">
        <v>4730.5666666666666</v>
      </c>
      <c r="J91" s="36">
        <v>4750.1833333333334</v>
      </c>
      <c r="K91" s="31">
        <v>4710.95</v>
      </c>
      <c r="L91" s="31">
        <v>4678.95</v>
      </c>
      <c r="M91" s="31">
        <v>1.09775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2122.35</v>
      </c>
      <c r="D92" s="36">
        <v>2121.7833333333333</v>
      </c>
      <c r="E92" s="36">
        <v>2091.8166666666666</v>
      </c>
      <c r="F92" s="36">
        <v>2061.2833333333333</v>
      </c>
      <c r="G92" s="36">
        <v>2031.3166666666666</v>
      </c>
      <c r="H92" s="36">
        <v>2152.3166666666666</v>
      </c>
      <c r="I92" s="36">
        <v>2182.2833333333328</v>
      </c>
      <c r="J92" s="36">
        <v>2212.8166666666666</v>
      </c>
      <c r="K92" s="31">
        <v>2151.75</v>
      </c>
      <c r="L92" s="31">
        <v>2091.25</v>
      </c>
      <c r="M92" s="31">
        <v>15.692130000000001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2195.0500000000002</v>
      </c>
      <c r="D93" s="36">
        <v>2226.5</v>
      </c>
      <c r="E93" s="36">
        <v>2130</v>
      </c>
      <c r="F93" s="36">
        <v>2064.9499999999998</v>
      </c>
      <c r="G93" s="36">
        <v>1968.4499999999998</v>
      </c>
      <c r="H93" s="36">
        <v>2291.5500000000002</v>
      </c>
      <c r="I93" s="36">
        <v>2388.0500000000002</v>
      </c>
      <c r="J93" s="36">
        <v>2453.1000000000004</v>
      </c>
      <c r="K93" s="31">
        <v>2323</v>
      </c>
      <c r="L93" s="31">
        <v>2161.4499999999998</v>
      </c>
      <c r="M93" s="31">
        <v>5.0293999999999999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278.2</v>
      </c>
      <c r="D94" s="36">
        <v>275.91666666666669</v>
      </c>
      <c r="E94" s="36">
        <v>269.38333333333338</v>
      </c>
      <c r="F94" s="36">
        <v>260.56666666666672</v>
      </c>
      <c r="G94" s="36">
        <v>254.03333333333342</v>
      </c>
      <c r="H94" s="36">
        <v>284.73333333333335</v>
      </c>
      <c r="I94" s="36">
        <v>291.26666666666665</v>
      </c>
      <c r="J94" s="36">
        <v>300.08333333333331</v>
      </c>
      <c r="K94" s="31">
        <v>282.45</v>
      </c>
      <c r="L94" s="31">
        <v>267.10000000000002</v>
      </c>
      <c r="M94" s="31">
        <v>36.094009999999997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764.4</v>
      </c>
      <c r="D95" s="36">
        <v>766.33333333333337</v>
      </c>
      <c r="E95" s="36">
        <v>759.51666666666677</v>
      </c>
      <c r="F95" s="36">
        <v>754.63333333333344</v>
      </c>
      <c r="G95" s="36">
        <v>747.81666666666683</v>
      </c>
      <c r="H95" s="36">
        <v>771.2166666666667</v>
      </c>
      <c r="I95" s="36">
        <v>778.0333333333333</v>
      </c>
      <c r="J95" s="36">
        <v>782.91666666666663</v>
      </c>
      <c r="K95" s="31">
        <v>773.15</v>
      </c>
      <c r="L95" s="31">
        <v>761.45</v>
      </c>
      <c r="M95" s="31">
        <v>2.2250200000000002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393.25</v>
      </c>
      <c r="D96" s="36">
        <v>394.36666666666662</v>
      </c>
      <c r="E96" s="36">
        <v>391.48333333333323</v>
      </c>
      <c r="F96" s="36">
        <v>389.71666666666664</v>
      </c>
      <c r="G96" s="36">
        <v>386.83333333333326</v>
      </c>
      <c r="H96" s="36">
        <v>396.13333333333321</v>
      </c>
      <c r="I96" s="36">
        <v>399.01666666666654</v>
      </c>
      <c r="J96" s="36">
        <v>400.78333333333319</v>
      </c>
      <c r="K96" s="31">
        <v>397.25</v>
      </c>
      <c r="L96" s="31">
        <v>392.6</v>
      </c>
      <c r="M96" s="31">
        <v>25.965140000000002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750.5</v>
      </c>
      <c r="D97" s="36">
        <v>753</v>
      </c>
      <c r="E97" s="36">
        <v>747</v>
      </c>
      <c r="F97" s="36">
        <v>743.5</v>
      </c>
      <c r="G97" s="36">
        <v>737.5</v>
      </c>
      <c r="H97" s="36">
        <v>756.5</v>
      </c>
      <c r="I97" s="36">
        <v>762.5</v>
      </c>
      <c r="J97" s="36">
        <v>766</v>
      </c>
      <c r="K97" s="31">
        <v>759</v>
      </c>
      <c r="L97" s="31">
        <v>749.5</v>
      </c>
      <c r="M97" s="31">
        <v>1.3213299999999999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1133.05</v>
      </c>
      <c r="D98" s="36">
        <v>1144.8</v>
      </c>
      <c r="E98" s="36">
        <v>1116.8</v>
      </c>
      <c r="F98" s="36">
        <v>1100.55</v>
      </c>
      <c r="G98" s="36">
        <v>1072.55</v>
      </c>
      <c r="H98" s="36">
        <v>1161.05</v>
      </c>
      <c r="I98" s="36">
        <v>1189.05</v>
      </c>
      <c r="J98" s="36">
        <v>1205.3</v>
      </c>
      <c r="K98" s="31">
        <v>1172.8</v>
      </c>
      <c r="L98" s="31">
        <v>1128.55</v>
      </c>
      <c r="M98" s="31">
        <v>3.1672899999999999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136.65</v>
      </c>
      <c r="D99" s="36">
        <v>136.88333333333333</v>
      </c>
      <c r="E99" s="36">
        <v>134.36666666666665</v>
      </c>
      <c r="F99" s="36">
        <v>132.08333333333331</v>
      </c>
      <c r="G99" s="36">
        <v>129.56666666666663</v>
      </c>
      <c r="H99" s="36">
        <v>139.16666666666666</v>
      </c>
      <c r="I99" s="36">
        <v>141.68333333333331</v>
      </c>
      <c r="J99" s="36">
        <v>143.96666666666667</v>
      </c>
      <c r="K99" s="31">
        <v>139.4</v>
      </c>
      <c r="L99" s="31">
        <v>134.6</v>
      </c>
      <c r="M99" s="31">
        <v>29.335899999999999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640.29999999999995</v>
      </c>
      <c r="D100" s="36">
        <v>639.1</v>
      </c>
      <c r="E100" s="36">
        <v>636.20000000000005</v>
      </c>
      <c r="F100" s="36">
        <v>632.1</v>
      </c>
      <c r="G100" s="36">
        <v>629.20000000000005</v>
      </c>
      <c r="H100" s="36">
        <v>643.20000000000005</v>
      </c>
      <c r="I100" s="36">
        <v>646.09999999999991</v>
      </c>
      <c r="J100" s="36">
        <v>650.20000000000005</v>
      </c>
      <c r="K100" s="31">
        <v>642</v>
      </c>
      <c r="L100" s="31">
        <v>635</v>
      </c>
      <c r="M100" s="31">
        <v>0.61229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2092.6999999999998</v>
      </c>
      <c r="D101" s="36">
        <v>2091.5666666666666</v>
      </c>
      <c r="E101" s="36">
        <v>2062.1333333333332</v>
      </c>
      <c r="F101" s="36">
        <v>2031.5666666666666</v>
      </c>
      <c r="G101" s="36">
        <v>2002.1333333333332</v>
      </c>
      <c r="H101" s="36">
        <v>2122.1333333333332</v>
      </c>
      <c r="I101" s="36">
        <v>2151.5666666666666</v>
      </c>
      <c r="J101" s="36">
        <v>2182.1333333333332</v>
      </c>
      <c r="K101" s="31">
        <v>2121</v>
      </c>
      <c r="L101" s="31">
        <v>2061</v>
      </c>
      <c r="M101" s="31">
        <v>2.93879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44.35</v>
      </c>
      <c r="D102" s="36">
        <v>44.316666666666663</v>
      </c>
      <c r="E102" s="36">
        <v>44.033333333333324</v>
      </c>
      <c r="F102" s="36">
        <v>43.716666666666661</v>
      </c>
      <c r="G102" s="36">
        <v>43.433333333333323</v>
      </c>
      <c r="H102" s="36">
        <v>44.633333333333326</v>
      </c>
      <c r="I102" s="36">
        <v>44.916666666666657</v>
      </c>
      <c r="J102" s="36">
        <v>45.233333333333327</v>
      </c>
      <c r="K102" s="31">
        <v>44.6</v>
      </c>
      <c r="L102" s="31">
        <v>44</v>
      </c>
      <c r="M102" s="31">
        <v>55.944130000000001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1792.1</v>
      </c>
      <c r="D103" s="36">
        <v>1785.7</v>
      </c>
      <c r="E103" s="36">
        <v>1746.4</v>
      </c>
      <c r="F103" s="36">
        <v>1700.7</v>
      </c>
      <c r="G103" s="36">
        <v>1661.4</v>
      </c>
      <c r="H103" s="36">
        <v>1831.4</v>
      </c>
      <c r="I103" s="36">
        <v>1870.6999999999998</v>
      </c>
      <c r="J103" s="36">
        <v>1916.4</v>
      </c>
      <c r="K103" s="31">
        <v>1825</v>
      </c>
      <c r="L103" s="31">
        <v>1740</v>
      </c>
      <c r="M103" s="31">
        <v>24.396540000000002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639.85</v>
      </c>
      <c r="D104" s="36">
        <v>639.63333333333333</v>
      </c>
      <c r="E104" s="36">
        <v>635.26666666666665</v>
      </c>
      <c r="F104" s="36">
        <v>630.68333333333328</v>
      </c>
      <c r="G104" s="36">
        <v>626.31666666666661</v>
      </c>
      <c r="H104" s="36">
        <v>644.2166666666667</v>
      </c>
      <c r="I104" s="36">
        <v>648.58333333333326</v>
      </c>
      <c r="J104" s="36">
        <v>653.16666666666674</v>
      </c>
      <c r="K104" s="31">
        <v>644</v>
      </c>
      <c r="L104" s="31">
        <v>635.04999999999995</v>
      </c>
      <c r="M104" s="31">
        <v>0.32917999999999997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1195.75</v>
      </c>
      <c r="D105" s="36">
        <v>1209.55</v>
      </c>
      <c r="E105" s="36">
        <v>1177.1499999999999</v>
      </c>
      <c r="F105" s="36">
        <v>1158.55</v>
      </c>
      <c r="G105" s="36">
        <v>1126.1499999999999</v>
      </c>
      <c r="H105" s="36">
        <v>1228.1499999999999</v>
      </c>
      <c r="I105" s="36">
        <v>1260.55</v>
      </c>
      <c r="J105" s="36">
        <v>1279.1499999999999</v>
      </c>
      <c r="K105" s="31">
        <v>1241.95</v>
      </c>
      <c r="L105" s="31">
        <v>1190.95</v>
      </c>
      <c r="M105" s="31">
        <v>0.91973000000000005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8469.0499999999993</v>
      </c>
      <c r="D106" s="36">
        <v>8497.2666666666664</v>
      </c>
      <c r="E106" s="36">
        <v>8422.0333333333328</v>
      </c>
      <c r="F106" s="36">
        <v>8375.0166666666664</v>
      </c>
      <c r="G106" s="36">
        <v>8299.7833333333328</v>
      </c>
      <c r="H106" s="36">
        <v>8544.2833333333328</v>
      </c>
      <c r="I106" s="36">
        <v>8619.5166666666664</v>
      </c>
      <c r="J106" s="36">
        <v>8666.5333333333328</v>
      </c>
      <c r="K106" s="31">
        <v>8572.5</v>
      </c>
      <c r="L106" s="31">
        <v>8450.25</v>
      </c>
      <c r="M106" s="31">
        <v>4.0750000000000001E-2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99.05</v>
      </c>
      <c r="D107" s="36">
        <v>99.45</v>
      </c>
      <c r="E107" s="36">
        <v>98.100000000000009</v>
      </c>
      <c r="F107" s="36">
        <v>97.15</v>
      </c>
      <c r="G107" s="36">
        <v>95.800000000000011</v>
      </c>
      <c r="H107" s="36">
        <v>100.4</v>
      </c>
      <c r="I107" s="36">
        <v>101.75</v>
      </c>
      <c r="J107" s="36">
        <v>102.7</v>
      </c>
      <c r="K107" s="31">
        <v>100.8</v>
      </c>
      <c r="L107" s="31">
        <v>98.5</v>
      </c>
      <c r="M107" s="31">
        <v>77.34572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460.3</v>
      </c>
      <c r="D108" s="36">
        <v>473.0333333333333</v>
      </c>
      <c r="E108" s="36">
        <v>442.61666666666662</v>
      </c>
      <c r="F108" s="36">
        <v>424.93333333333334</v>
      </c>
      <c r="G108" s="36">
        <v>394.51666666666665</v>
      </c>
      <c r="H108" s="36">
        <v>490.71666666666658</v>
      </c>
      <c r="I108" s="36">
        <v>521.13333333333333</v>
      </c>
      <c r="J108" s="36">
        <v>538.81666666666661</v>
      </c>
      <c r="K108" s="31">
        <v>503.45</v>
      </c>
      <c r="L108" s="31">
        <v>455.35</v>
      </c>
      <c r="M108" s="31">
        <v>237.71976000000001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585</v>
      </c>
      <c r="D109" s="36">
        <v>584.31666666666672</v>
      </c>
      <c r="E109" s="36">
        <v>578.68333333333339</v>
      </c>
      <c r="F109" s="36">
        <v>572.36666666666667</v>
      </c>
      <c r="G109" s="36">
        <v>566.73333333333335</v>
      </c>
      <c r="H109" s="36">
        <v>590.63333333333344</v>
      </c>
      <c r="I109" s="36">
        <v>596.26666666666688</v>
      </c>
      <c r="J109" s="36">
        <v>602.58333333333348</v>
      </c>
      <c r="K109" s="31">
        <v>589.95000000000005</v>
      </c>
      <c r="L109" s="31">
        <v>578</v>
      </c>
      <c r="M109" s="31">
        <v>0.57074000000000003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310.95</v>
      </c>
      <c r="D110" s="36">
        <v>313.16666666666669</v>
      </c>
      <c r="E110" s="36">
        <v>307.53333333333336</v>
      </c>
      <c r="F110" s="36">
        <v>304.11666666666667</v>
      </c>
      <c r="G110" s="36">
        <v>298.48333333333335</v>
      </c>
      <c r="H110" s="36">
        <v>316.58333333333337</v>
      </c>
      <c r="I110" s="36">
        <v>322.2166666666667</v>
      </c>
      <c r="J110" s="36">
        <v>325.63333333333338</v>
      </c>
      <c r="K110" s="31">
        <v>318.8</v>
      </c>
      <c r="L110" s="31">
        <v>309.75</v>
      </c>
      <c r="M110" s="31">
        <v>43.636150000000001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449.6</v>
      </c>
      <c r="D111" s="36">
        <v>450.01666666666665</v>
      </c>
      <c r="E111" s="36">
        <v>444.58333333333331</v>
      </c>
      <c r="F111" s="36">
        <v>439.56666666666666</v>
      </c>
      <c r="G111" s="36">
        <v>434.13333333333333</v>
      </c>
      <c r="H111" s="36">
        <v>455.0333333333333</v>
      </c>
      <c r="I111" s="36">
        <v>460.4666666666667</v>
      </c>
      <c r="J111" s="36">
        <v>465.48333333333329</v>
      </c>
      <c r="K111" s="31">
        <v>455.45</v>
      </c>
      <c r="L111" s="31">
        <v>445</v>
      </c>
      <c r="M111" s="31">
        <v>0.65525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1049.9000000000001</v>
      </c>
      <c r="D112" s="36">
        <v>1058.1333333333332</v>
      </c>
      <c r="E112" s="36">
        <v>1037.2166666666665</v>
      </c>
      <c r="F112" s="36">
        <v>1024.5333333333333</v>
      </c>
      <c r="G112" s="36">
        <v>1003.6166666666666</v>
      </c>
      <c r="H112" s="36">
        <v>1070.8166666666664</v>
      </c>
      <c r="I112" s="36">
        <v>1091.7333333333333</v>
      </c>
      <c r="J112" s="36">
        <v>1104.4166666666663</v>
      </c>
      <c r="K112" s="31">
        <v>1079.05</v>
      </c>
      <c r="L112" s="31">
        <v>1045.45</v>
      </c>
      <c r="M112" s="31">
        <v>0.45499000000000001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1115</v>
      </c>
      <c r="D113" s="36">
        <v>1121.4833333333333</v>
      </c>
      <c r="E113" s="36">
        <v>1105.9666666666667</v>
      </c>
      <c r="F113" s="36">
        <v>1096.9333333333334</v>
      </c>
      <c r="G113" s="36">
        <v>1081.4166666666667</v>
      </c>
      <c r="H113" s="36">
        <v>1130.5166666666667</v>
      </c>
      <c r="I113" s="36">
        <v>1146.0333333333335</v>
      </c>
      <c r="J113" s="36">
        <v>1155.0666666666666</v>
      </c>
      <c r="K113" s="31">
        <v>1137</v>
      </c>
      <c r="L113" s="31">
        <v>1112.45</v>
      </c>
      <c r="M113" s="31">
        <v>6.9608800000000004</v>
      </c>
      <c r="N113" s="1"/>
      <c r="O113" s="1"/>
    </row>
    <row r="114" spans="1:15" ht="12.75" customHeight="1">
      <c r="A114" s="33">
        <v>104</v>
      </c>
      <c r="B114" s="53" t="s">
        <v>842</v>
      </c>
      <c r="C114" s="31">
        <v>477.95</v>
      </c>
      <c r="D114" s="36">
        <v>480.41666666666669</v>
      </c>
      <c r="E114" s="36">
        <v>471.93333333333339</v>
      </c>
      <c r="F114" s="36">
        <v>465.91666666666669</v>
      </c>
      <c r="G114" s="36">
        <v>457.43333333333339</v>
      </c>
      <c r="H114" s="36">
        <v>486.43333333333339</v>
      </c>
      <c r="I114" s="36">
        <v>494.91666666666663</v>
      </c>
      <c r="J114" s="36">
        <v>500.93333333333339</v>
      </c>
      <c r="K114" s="31">
        <v>488.9</v>
      </c>
      <c r="L114" s="31">
        <v>474.4</v>
      </c>
      <c r="M114" s="31">
        <v>2.8913500000000001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1170.6500000000001</v>
      </c>
      <c r="D115" s="36">
        <v>1201.7333333333333</v>
      </c>
      <c r="E115" s="36">
        <v>1133.4666666666667</v>
      </c>
      <c r="F115" s="36">
        <v>1096.2833333333333</v>
      </c>
      <c r="G115" s="36">
        <v>1028.0166666666667</v>
      </c>
      <c r="H115" s="36">
        <v>1238.9166666666667</v>
      </c>
      <c r="I115" s="36">
        <v>1307.1833333333336</v>
      </c>
      <c r="J115" s="36">
        <v>1344.3666666666668</v>
      </c>
      <c r="K115" s="31">
        <v>1270</v>
      </c>
      <c r="L115" s="31">
        <v>1164.55</v>
      </c>
      <c r="M115" s="31">
        <v>76.433760000000007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146.1</v>
      </c>
      <c r="D116" s="36">
        <v>147.11666666666667</v>
      </c>
      <c r="E116" s="36">
        <v>144.73333333333335</v>
      </c>
      <c r="F116" s="36">
        <v>143.36666666666667</v>
      </c>
      <c r="G116" s="36">
        <v>140.98333333333335</v>
      </c>
      <c r="H116" s="36">
        <v>148.48333333333335</v>
      </c>
      <c r="I116" s="36">
        <v>150.86666666666667</v>
      </c>
      <c r="J116" s="36">
        <v>152.23333333333335</v>
      </c>
      <c r="K116" s="31">
        <v>149.5</v>
      </c>
      <c r="L116" s="31">
        <v>145.75</v>
      </c>
      <c r="M116" s="31">
        <v>29.392289999999999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1349.6</v>
      </c>
      <c r="D117" s="36">
        <v>1351.9666666666665</v>
      </c>
      <c r="E117" s="36">
        <v>1342.133333333333</v>
      </c>
      <c r="F117" s="36">
        <v>1334.6666666666665</v>
      </c>
      <c r="G117" s="36">
        <v>1324.833333333333</v>
      </c>
      <c r="H117" s="36">
        <v>1359.4333333333329</v>
      </c>
      <c r="I117" s="36">
        <v>1369.2666666666664</v>
      </c>
      <c r="J117" s="36">
        <v>1376.7333333333329</v>
      </c>
      <c r="K117" s="31">
        <v>1361.8</v>
      </c>
      <c r="L117" s="31">
        <v>1344.5</v>
      </c>
      <c r="M117" s="31">
        <v>0.41972999999999999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334.45</v>
      </c>
      <c r="D118" s="36">
        <v>333.5</v>
      </c>
      <c r="E118" s="36">
        <v>330.95</v>
      </c>
      <c r="F118" s="36">
        <v>327.45</v>
      </c>
      <c r="G118" s="36">
        <v>324.89999999999998</v>
      </c>
      <c r="H118" s="36">
        <v>337</v>
      </c>
      <c r="I118" s="36">
        <v>339.54999999999995</v>
      </c>
      <c r="J118" s="36">
        <v>343.05</v>
      </c>
      <c r="K118" s="31">
        <v>336.05</v>
      </c>
      <c r="L118" s="31">
        <v>330</v>
      </c>
      <c r="M118" s="31">
        <v>61.865670000000001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1107.2</v>
      </c>
      <c r="D119" s="36">
        <v>1109.6333333333334</v>
      </c>
      <c r="E119" s="36">
        <v>1075.5666666666668</v>
      </c>
      <c r="F119" s="36">
        <v>1043.9333333333334</v>
      </c>
      <c r="G119" s="36">
        <v>1009.8666666666668</v>
      </c>
      <c r="H119" s="36">
        <v>1141.2666666666669</v>
      </c>
      <c r="I119" s="36">
        <v>1175.3333333333335</v>
      </c>
      <c r="J119" s="36">
        <v>1206.9666666666669</v>
      </c>
      <c r="K119" s="31">
        <v>1143.7</v>
      </c>
      <c r="L119" s="31">
        <v>1078</v>
      </c>
      <c r="M119" s="31">
        <v>66.797420000000002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5619.65</v>
      </c>
      <c r="D120" s="36">
        <v>5626.7166666666672</v>
      </c>
      <c r="E120" s="36">
        <v>5583.5333333333347</v>
      </c>
      <c r="F120" s="36">
        <v>5547.4166666666679</v>
      </c>
      <c r="G120" s="36">
        <v>5504.2333333333354</v>
      </c>
      <c r="H120" s="36">
        <v>5662.8333333333339</v>
      </c>
      <c r="I120" s="36">
        <v>5706.0166666666664</v>
      </c>
      <c r="J120" s="36">
        <v>5742.1333333333332</v>
      </c>
      <c r="K120" s="31">
        <v>5669.9</v>
      </c>
      <c r="L120" s="31">
        <v>5590.6</v>
      </c>
      <c r="M120" s="31">
        <v>1.9107700000000001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2187.15</v>
      </c>
      <c r="D121" s="36">
        <v>2184.65</v>
      </c>
      <c r="E121" s="36">
        <v>2170.5</v>
      </c>
      <c r="F121" s="36">
        <v>2153.85</v>
      </c>
      <c r="G121" s="36">
        <v>2139.6999999999998</v>
      </c>
      <c r="H121" s="36">
        <v>2201.3000000000002</v>
      </c>
      <c r="I121" s="36">
        <v>2215.4500000000007</v>
      </c>
      <c r="J121" s="36">
        <v>2232.1000000000004</v>
      </c>
      <c r="K121" s="31">
        <v>2198.8000000000002</v>
      </c>
      <c r="L121" s="31">
        <v>2168</v>
      </c>
      <c r="M121" s="31">
        <v>2.3432300000000001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2791.15</v>
      </c>
      <c r="D122" s="36">
        <v>2791.9166666666665</v>
      </c>
      <c r="E122" s="36">
        <v>2756.4833333333331</v>
      </c>
      <c r="F122" s="36">
        <v>2721.8166666666666</v>
      </c>
      <c r="G122" s="36">
        <v>2686.3833333333332</v>
      </c>
      <c r="H122" s="36">
        <v>2826.583333333333</v>
      </c>
      <c r="I122" s="36">
        <v>2862.0166666666664</v>
      </c>
      <c r="J122" s="36">
        <v>2896.6833333333329</v>
      </c>
      <c r="K122" s="31">
        <v>2827.35</v>
      </c>
      <c r="L122" s="31">
        <v>2757.25</v>
      </c>
      <c r="M122" s="31">
        <v>2.29826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751.55</v>
      </c>
      <c r="D123" s="36">
        <v>747.81666666666661</v>
      </c>
      <c r="E123" s="36">
        <v>742.03333333333319</v>
      </c>
      <c r="F123" s="36">
        <v>732.51666666666654</v>
      </c>
      <c r="G123" s="36">
        <v>726.73333333333312</v>
      </c>
      <c r="H123" s="36">
        <v>757.33333333333326</v>
      </c>
      <c r="I123" s="36">
        <v>763.11666666666656</v>
      </c>
      <c r="J123" s="36">
        <v>772.63333333333333</v>
      </c>
      <c r="K123" s="31">
        <v>753.6</v>
      </c>
      <c r="L123" s="31">
        <v>738.3</v>
      </c>
      <c r="M123" s="31">
        <v>2.95661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1129.8499999999999</v>
      </c>
      <c r="D124" s="36">
        <v>1126.1499999999999</v>
      </c>
      <c r="E124" s="36">
        <v>1118.2999999999997</v>
      </c>
      <c r="F124" s="36">
        <v>1106.7499999999998</v>
      </c>
      <c r="G124" s="36">
        <v>1098.8999999999996</v>
      </c>
      <c r="H124" s="36">
        <v>1137.6999999999998</v>
      </c>
      <c r="I124" s="36">
        <v>1145.5499999999997</v>
      </c>
      <c r="J124" s="36">
        <v>1157.0999999999999</v>
      </c>
      <c r="K124" s="31">
        <v>1134</v>
      </c>
      <c r="L124" s="31">
        <v>1114.5999999999999</v>
      </c>
      <c r="M124" s="31">
        <v>1.87066</v>
      </c>
      <c r="N124" s="1"/>
      <c r="O124" s="1"/>
    </row>
    <row r="125" spans="1:15" ht="12.75" customHeight="1">
      <c r="A125" s="33">
        <v>115</v>
      </c>
      <c r="B125" s="53" t="s">
        <v>848</v>
      </c>
      <c r="C125" s="31">
        <v>5186.7</v>
      </c>
      <c r="D125" s="36">
        <v>5204.25</v>
      </c>
      <c r="E125" s="36">
        <v>5153.5</v>
      </c>
      <c r="F125" s="36">
        <v>5120.3</v>
      </c>
      <c r="G125" s="36">
        <v>5069.55</v>
      </c>
      <c r="H125" s="36">
        <v>5237.45</v>
      </c>
      <c r="I125" s="36">
        <v>5288.2</v>
      </c>
      <c r="J125" s="36">
        <v>5321.4</v>
      </c>
      <c r="K125" s="31">
        <v>5255</v>
      </c>
      <c r="L125" s="31">
        <v>5171.05</v>
      </c>
      <c r="M125" s="31">
        <v>0.14354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1650.6</v>
      </c>
      <c r="D126" s="36">
        <v>1662.1666666666667</v>
      </c>
      <c r="E126" s="36">
        <v>1628.4333333333334</v>
      </c>
      <c r="F126" s="36">
        <v>1606.2666666666667</v>
      </c>
      <c r="G126" s="36">
        <v>1572.5333333333333</v>
      </c>
      <c r="H126" s="36">
        <v>1684.3333333333335</v>
      </c>
      <c r="I126" s="36">
        <v>1718.0666666666666</v>
      </c>
      <c r="J126" s="36">
        <v>1740.2333333333336</v>
      </c>
      <c r="K126" s="31">
        <v>1695.9</v>
      </c>
      <c r="L126" s="31">
        <v>1640</v>
      </c>
      <c r="M126" s="31">
        <v>1.73861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4321.3</v>
      </c>
      <c r="D127" s="36">
        <v>4325.083333333333</v>
      </c>
      <c r="E127" s="36">
        <v>4256.2166666666662</v>
      </c>
      <c r="F127" s="36">
        <v>4191.1333333333332</v>
      </c>
      <c r="G127" s="36">
        <v>4122.2666666666664</v>
      </c>
      <c r="H127" s="36">
        <v>4390.1666666666661</v>
      </c>
      <c r="I127" s="36">
        <v>4459.0333333333328</v>
      </c>
      <c r="J127" s="36">
        <v>4524.1166666666659</v>
      </c>
      <c r="K127" s="31">
        <v>4393.95</v>
      </c>
      <c r="L127" s="31">
        <v>4260</v>
      </c>
      <c r="M127" s="31">
        <v>0.35987999999999998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288.25</v>
      </c>
      <c r="D128" s="36">
        <v>288.7166666666667</v>
      </c>
      <c r="E128" s="36">
        <v>286.73333333333341</v>
      </c>
      <c r="F128" s="36">
        <v>285.2166666666667</v>
      </c>
      <c r="G128" s="36">
        <v>283.23333333333341</v>
      </c>
      <c r="H128" s="36">
        <v>290.23333333333341</v>
      </c>
      <c r="I128" s="36">
        <v>292.21666666666675</v>
      </c>
      <c r="J128" s="36">
        <v>293.73333333333341</v>
      </c>
      <c r="K128" s="31">
        <v>290.7</v>
      </c>
      <c r="L128" s="31">
        <v>287.2</v>
      </c>
      <c r="M128" s="31">
        <v>9.2715099999999993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377</v>
      </c>
      <c r="D129" s="36">
        <v>374.76666666666665</v>
      </c>
      <c r="E129" s="36">
        <v>370.5333333333333</v>
      </c>
      <c r="F129" s="36">
        <v>364.06666666666666</v>
      </c>
      <c r="G129" s="36">
        <v>359.83333333333331</v>
      </c>
      <c r="H129" s="36">
        <v>381.23333333333329</v>
      </c>
      <c r="I129" s="36">
        <v>385.46666666666664</v>
      </c>
      <c r="J129" s="36">
        <v>391.93333333333328</v>
      </c>
      <c r="K129" s="31">
        <v>379</v>
      </c>
      <c r="L129" s="31">
        <v>368.3</v>
      </c>
      <c r="M129" s="31">
        <v>3.8659599999999998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1874.25</v>
      </c>
      <c r="D130" s="36">
        <v>1866.3500000000001</v>
      </c>
      <c r="E130" s="36">
        <v>1855.3000000000002</v>
      </c>
      <c r="F130" s="36">
        <v>1836.3500000000001</v>
      </c>
      <c r="G130" s="36">
        <v>1825.3000000000002</v>
      </c>
      <c r="H130" s="36">
        <v>1885.3000000000002</v>
      </c>
      <c r="I130" s="36">
        <v>1896.35</v>
      </c>
      <c r="J130" s="36">
        <v>1915.3000000000002</v>
      </c>
      <c r="K130" s="31">
        <v>1877.4</v>
      </c>
      <c r="L130" s="31">
        <v>1847.4</v>
      </c>
      <c r="M130" s="31">
        <v>1.7916700000000001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1832.8</v>
      </c>
      <c r="D131" s="36">
        <v>1817.7833333333335</v>
      </c>
      <c r="E131" s="36">
        <v>1788.5666666666671</v>
      </c>
      <c r="F131" s="36">
        <v>1744.3333333333335</v>
      </c>
      <c r="G131" s="36">
        <v>1715.116666666667</v>
      </c>
      <c r="H131" s="36">
        <v>1862.0166666666671</v>
      </c>
      <c r="I131" s="36">
        <v>1891.2333333333338</v>
      </c>
      <c r="J131" s="36">
        <v>1935.4666666666672</v>
      </c>
      <c r="K131" s="31">
        <v>1847</v>
      </c>
      <c r="L131" s="31">
        <v>1773.55</v>
      </c>
      <c r="M131" s="31">
        <v>6.41343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540.35</v>
      </c>
      <c r="D132" s="36">
        <v>539.19999999999993</v>
      </c>
      <c r="E132" s="36">
        <v>536.39999999999986</v>
      </c>
      <c r="F132" s="36">
        <v>532.44999999999993</v>
      </c>
      <c r="G132" s="36">
        <v>529.64999999999986</v>
      </c>
      <c r="H132" s="36">
        <v>543.14999999999986</v>
      </c>
      <c r="I132" s="36">
        <v>545.94999999999982</v>
      </c>
      <c r="J132" s="36">
        <v>549.89999999999986</v>
      </c>
      <c r="K132" s="31">
        <v>542</v>
      </c>
      <c r="L132" s="31">
        <v>535.25</v>
      </c>
      <c r="M132" s="31">
        <v>8.0075299999999991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2185</v>
      </c>
      <c r="D133" s="36">
        <v>2182.5333333333333</v>
      </c>
      <c r="E133" s="36">
        <v>2160.1166666666668</v>
      </c>
      <c r="F133" s="36">
        <v>2135.2333333333336</v>
      </c>
      <c r="G133" s="36">
        <v>2112.8166666666671</v>
      </c>
      <c r="H133" s="36">
        <v>2207.4166666666665</v>
      </c>
      <c r="I133" s="36">
        <v>2229.8333333333335</v>
      </c>
      <c r="J133" s="36">
        <v>2254.7166666666662</v>
      </c>
      <c r="K133" s="31">
        <v>2204.9499999999998</v>
      </c>
      <c r="L133" s="31">
        <v>2157.65</v>
      </c>
      <c r="M133" s="31">
        <v>2.7562899999999999</v>
      </c>
      <c r="N133" s="1"/>
      <c r="O133" s="1"/>
    </row>
    <row r="134" spans="1:15" ht="12.75" customHeight="1">
      <c r="A134" s="33">
        <v>124</v>
      </c>
      <c r="B134" s="53" t="s">
        <v>849</v>
      </c>
      <c r="C134" s="31">
        <v>1852.4</v>
      </c>
      <c r="D134" s="36">
        <v>1852.5666666666666</v>
      </c>
      <c r="E134" s="36">
        <v>1838.1333333333332</v>
      </c>
      <c r="F134" s="36">
        <v>1823.8666666666666</v>
      </c>
      <c r="G134" s="36">
        <v>1809.4333333333332</v>
      </c>
      <c r="H134" s="36">
        <v>1866.8333333333333</v>
      </c>
      <c r="I134" s="36">
        <v>1881.2666666666667</v>
      </c>
      <c r="J134" s="36">
        <v>1895.5333333333333</v>
      </c>
      <c r="K134" s="31">
        <v>1867</v>
      </c>
      <c r="L134" s="31">
        <v>1838.3</v>
      </c>
      <c r="M134" s="31">
        <v>0.47310999999999998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901.5</v>
      </c>
      <c r="D135" s="36">
        <v>902.5</v>
      </c>
      <c r="E135" s="36">
        <v>895</v>
      </c>
      <c r="F135" s="36">
        <v>888.5</v>
      </c>
      <c r="G135" s="36">
        <v>881</v>
      </c>
      <c r="H135" s="36">
        <v>909</v>
      </c>
      <c r="I135" s="36">
        <v>916.5</v>
      </c>
      <c r="J135" s="36">
        <v>923</v>
      </c>
      <c r="K135" s="31">
        <v>910</v>
      </c>
      <c r="L135" s="31">
        <v>896</v>
      </c>
      <c r="M135" s="31">
        <v>0.26934000000000002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606.20000000000005</v>
      </c>
      <c r="D136" s="36">
        <v>607.6</v>
      </c>
      <c r="E136" s="36">
        <v>598.5</v>
      </c>
      <c r="F136" s="36">
        <v>590.79999999999995</v>
      </c>
      <c r="G136" s="36">
        <v>581.69999999999993</v>
      </c>
      <c r="H136" s="36">
        <v>615.30000000000007</v>
      </c>
      <c r="I136" s="36">
        <v>624.4000000000002</v>
      </c>
      <c r="J136" s="36">
        <v>632.10000000000014</v>
      </c>
      <c r="K136" s="31">
        <v>616.70000000000005</v>
      </c>
      <c r="L136" s="31">
        <v>599.9</v>
      </c>
      <c r="M136" s="31">
        <v>4.08195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2206.1999999999998</v>
      </c>
      <c r="D137" s="36">
        <v>2188.3666666666663</v>
      </c>
      <c r="E137" s="36">
        <v>2151.7833333333328</v>
      </c>
      <c r="F137" s="36">
        <v>2097.3666666666663</v>
      </c>
      <c r="G137" s="36">
        <v>2060.7833333333328</v>
      </c>
      <c r="H137" s="36">
        <v>2242.7833333333328</v>
      </c>
      <c r="I137" s="36">
        <v>2279.3666666666659</v>
      </c>
      <c r="J137" s="36">
        <v>2333.7833333333328</v>
      </c>
      <c r="K137" s="31">
        <v>2224.9499999999998</v>
      </c>
      <c r="L137" s="31">
        <v>2133.9499999999998</v>
      </c>
      <c r="M137" s="31">
        <v>11.55315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383.35</v>
      </c>
      <c r="D138" s="36">
        <v>384.10000000000008</v>
      </c>
      <c r="E138" s="36">
        <v>379.35000000000014</v>
      </c>
      <c r="F138" s="36">
        <v>375.35000000000008</v>
      </c>
      <c r="G138" s="36">
        <v>370.60000000000014</v>
      </c>
      <c r="H138" s="36">
        <v>388.10000000000014</v>
      </c>
      <c r="I138" s="36">
        <v>392.85</v>
      </c>
      <c r="J138" s="36">
        <v>396.85000000000014</v>
      </c>
      <c r="K138" s="31">
        <v>388.85</v>
      </c>
      <c r="L138" s="31">
        <v>380.1</v>
      </c>
      <c r="M138" s="31">
        <v>15.55776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136.44999999999999</v>
      </c>
      <c r="D139" s="36">
        <v>137.01666666666665</v>
      </c>
      <c r="E139" s="36">
        <v>134.18333333333331</v>
      </c>
      <c r="F139" s="36">
        <v>131.91666666666666</v>
      </c>
      <c r="G139" s="36">
        <v>129.08333333333331</v>
      </c>
      <c r="H139" s="36">
        <v>139.2833333333333</v>
      </c>
      <c r="I139" s="36">
        <v>142.11666666666667</v>
      </c>
      <c r="J139" s="36">
        <v>144.3833333333333</v>
      </c>
      <c r="K139" s="31">
        <v>139.85</v>
      </c>
      <c r="L139" s="31">
        <v>134.75</v>
      </c>
      <c r="M139" s="31">
        <v>40.690750000000001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181</v>
      </c>
      <c r="D140" s="36">
        <v>181.15</v>
      </c>
      <c r="E140" s="36">
        <v>180.35000000000002</v>
      </c>
      <c r="F140" s="36">
        <v>179.70000000000002</v>
      </c>
      <c r="G140" s="36">
        <v>178.90000000000003</v>
      </c>
      <c r="H140" s="36">
        <v>181.8</v>
      </c>
      <c r="I140" s="36">
        <v>182.60000000000002</v>
      </c>
      <c r="J140" s="36">
        <v>183.25</v>
      </c>
      <c r="K140" s="31">
        <v>181.95</v>
      </c>
      <c r="L140" s="31">
        <v>180.5</v>
      </c>
      <c r="M140" s="31">
        <v>7.1082000000000001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3688.5</v>
      </c>
      <c r="D141" s="36">
        <v>3684.5333333333333</v>
      </c>
      <c r="E141" s="36">
        <v>3644.0666666666666</v>
      </c>
      <c r="F141" s="36">
        <v>3599.6333333333332</v>
      </c>
      <c r="G141" s="36">
        <v>3559.1666666666665</v>
      </c>
      <c r="H141" s="36">
        <v>3728.9666666666667</v>
      </c>
      <c r="I141" s="36">
        <v>3769.4333333333329</v>
      </c>
      <c r="J141" s="36">
        <v>3813.8666666666668</v>
      </c>
      <c r="K141" s="31">
        <v>3725</v>
      </c>
      <c r="L141" s="31">
        <v>3640.1</v>
      </c>
      <c r="M141" s="31">
        <v>2.5218799999999999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5345.35</v>
      </c>
      <c r="D142" s="36">
        <v>5369.6166666666668</v>
      </c>
      <c r="E142" s="36">
        <v>5290.7333333333336</v>
      </c>
      <c r="F142" s="36">
        <v>5236.1166666666668</v>
      </c>
      <c r="G142" s="36">
        <v>5157.2333333333336</v>
      </c>
      <c r="H142" s="36">
        <v>5424.2333333333336</v>
      </c>
      <c r="I142" s="36">
        <v>5503.1166666666668</v>
      </c>
      <c r="J142" s="36">
        <v>5557.7333333333336</v>
      </c>
      <c r="K142" s="31">
        <v>5448.5</v>
      </c>
      <c r="L142" s="31">
        <v>5315</v>
      </c>
      <c r="M142" s="31">
        <v>2.2056800000000001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636.15</v>
      </c>
      <c r="D143" s="36">
        <v>636.38333333333333</v>
      </c>
      <c r="E143" s="36">
        <v>632.76666666666665</v>
      </c>
      <c r="F143" s="36">
        <v>629.38333333333333</v>
      </c>
      <c r="G143" s="36">
        <v>625.76666666666665</v>
      </c>
      <c r="H143" s="36">
        <v>639.76666666666665</v>
      </c>
      <c r="I143" s="36">
        <v>643.38333333333321</v>
      </c>
      <c r="J143" s="36">
        <v>646.76666666666665</v>
      </c>
      <c r="K143" s="31">
        <v>640</v>
      </c>
      <c r="L143" s="31">
        <v>633</v>
      </c>
      <c r="M143" s="31">
        <v>25.166869999999999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2609.8000000000002</v>
      </c>
      <c r="D144" s="36">
        <v>2642</v>
      </c>
      <c r="E144" s="36">
        <v>2569.5</v>
      </c>
      <c r="F144" s="36">
        <v>2529.1999999999998</v>
      </c>
      <c r="G144" s="36">
        <v>2456.6999999999998</v>
      </c>
      <c r="H144" s="36">
        <v>2682.3</v>
      </c>
      <c r="I144" s="36">
        <v>2754.8</v>
      </c>
      <c r="J144" s="36">
        <v>2795.1000000000004</v>
      </c>
      <c r="K144" s="31">
        <v>2714.5</v>
      </c>
      <c r="L144" s="31">
        <v>2601.6999999999998</v>
      </c>
      <c r="M144" s="31">
        <v>2.0415800000000002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5644.65</v>
      </c>
      <c r="D145" s="36">
        <v>5645.9833333333327</v>
      </c>
      <c r="E145" s="36">
        <v>5607.5166666666655</v>
      </c>
      <c r="F145" s="36">
        <v>5570.3833333333332</v>
      </c>
      <c r="G145" s="36">
        <v>5531.9166666666661</v>
      </c>
      <c r="H145" s="36">
        <v>5683.116666666665</v>
      </c>
      <c r="I145" s="36">
        <v>5721.5833333333321</v>
      </c>
      <c r="J145" s="36">
        <v>5758.7166666666644</v>
      </c>
      <c r="K145" s="31">
        <v>5684.45</v>
      </c>
      <c r="L145" s="31">
        <v>5608.85</v>
      </c>
      <c r="M145" s="31">
        <v>3.0226000000000002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532.1</v>
      </c>
      <c r="D146" s="36">
        <v>521.11666666666667</v>
      </c>
      <c r="E146" s="36">
        <v>506.98333333333335</v>
      </c>
      <c r="F146" s="36">
        <v>481.86666666666667</v>
      </c>
      <c r="G146" s="36">
        <v>467.73333333333335</v>
      </c>
      <c r="H146" s="36">
        <v>546.23333333333335</v>
      </c>
      <c r="I146" s="36">
        <v>560.36666666666679</v>
      </c>
      <c r="J146" s="36">
        <v>585.48333333333335</v>
      </c>
      <c r="K146" s="31">
        <v>535.25</v>
      </c>
      <c r="L146" s="31">
        <v>496</v>
      </c>
      <c r="M146" s="31">
        <v>78.872439999999997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38.5</v>
      </c>
      <c r="D147" s="36">
        <v>38.733333333333334</v>
      </c>
      <c r="E147" s="36">
        <v>38.216666666666669</v>
      </c>
      <c r="F147" s="36">
        <v>37.933333333333337</v>
      </c>
      <c r="G147" s="36">
        <v>37.416666666666671</v>
      </c>
      <c r="H147" s="36">
        <v>39.016666666666666</v>
      </c>
      <c r="I147" s="36">
        <v>39.533333333333331</v>
      </c>
      <c r="J147" s="36">
        <v>39.816666666666663</v>
      </c>
      <c r="K147" s="31">
        <v>39.25</v>
      </c>
      <c r="L147" s="31">
        <v>38.450000000000003</v>
      </c>
      <c r="M147" s="31">
        <v>220.82284000000001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2650.35</v>
      </c>
      <c r="D148" s="36">
        <v>2610.8000000000002</v>
      </c>
      <c r="E148" s="36">
        <v>2546.6000000000004</v>
      </c>
      <c r="F148" s="36">
        <v>2442.8500000000004</v>
      </c>
      <c r="G148" s="36">
        <v>2378.6500000000005</v>
      </c>
      <c r="H148" s="36">
        <v>2714.55</v>
      </c>
      <c r="I148" s="36">
        <v>2778.75</v>
      </c>
      <c r="J148" s="36">
        <v>2882.5</v>
      </c>
      <c r="K148" s="31">
        <v>2675</v>
      </c>
      <c r="L148" s="31">
        <v>2507.0500000000002</v>
      </c>
      <c r="M148" s="31">
        <v>3.8997999999999999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3883.8</v>
      </c>
      <c r="D149" s="36">
        <v>3877.2666666666664</v>
      </c>
      <c r="E149" s="36">
        <v>3839.5333333333328</v>
      </c>
      <c r="F149" s="36">
        <v>3795.2666666666664</v>
      </c>
      <c r="G149" s="36">
        <v>3757.5333333333328</v>
      </c>
      <c r="H149" s="36">
        <v>3921.5333333333328</v>
      </c>
      <c r="I149" s="36">
        <v>3959.2666666666664</v>
      </c>
      <c r="J149" s="36">
        <v>4003.5333333333328</v>
      </c>
      <c r="K149" s="31">
        <v>3915</v>
      </c>
      <c r="L149" s="31">
        <v>3833</v>
      </c>
      <c r="M149" s="31">
        <v>7.6450100000000001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238.2</v>
      </c>
      <c r="D150" s="36">
        <v>238.54999999999998</v>
      </c>
      <c r="E150" s="36">
        <v>235.59999999999997</v>
      </c>
      <c r="F150" s="36">
        <v>232.99999999999997</v>
      </c>
      <c r="G150" s="36">
        <v>230.04999999999995</v>
      </c>
      <c r="H150" s="36">
        <v>241.14999999999998</v>
      </c>
      <c r="I150" s="36">
        <v>244.09999999999997</v>
      </c>
      <c r="J150" s="36">
        <v>246.7</v>
      </c>
      <c r="K150" s="31">
        <v>241.5</v>
      </c>
      <c r="L150" s="31">
        <v>235.95</v>
      </c>
      <c r="M150" s="31">
        <v>3.9922499999999999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524.1</v>
      </c>
      <c r="D151" s="36">
        <v>524.08333333333337</v>
      </c>
      <c r="E151" s="36">
        <v>519.01666666666677</v>
      </c>
      <c r="F151" s="36">
        <v>513.93333333333339</v>
      </c>
      <c r="G151" s="36">
        <v>508.86666666666679</v>
      </c>
      <c r="H151" s="36">
        <v>529.16666666666674</v>
      </c>
      <c r="I151" s="36">
        <v>534.23333333333335</v>
      </c>
      <c r="J151" s="36">
        <v>539.31666666666672</v>
      </c>
      <c r="K151" s="31">
        <v>529.15</v>
      </c>
      <c r="L151" s="31">
        <v>519</v>
      </c>
      <c r="M151" s="31">
        <v>2.5357099999999999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495</v>
      </c>
      <c r="D152" s="36">
        <v>494.98333333333335</v>
      </c>
      <c r="E152" s="36">
        <v>492.01666666666671</v>
      </c>
      <c r="F152" s="36">
        <v>489.03333333333336</v>
      </c>
      <c r="G152" s="36">
        <v>486.06666666666672</v>
      </c>
      <c r="H152" s="36">
        <v>497.9666666666667</v>
      </c>
      <c r="I152" s="36">
        <v>500.93333333333339</v>
      </c>
      <c r="J152" s="36">
        <v>503.91666666666669</v>
      </c>
      <c r="K152" s="31">
        <v>497.95</v>
      </c>
      <c r="L152" s="31">
        <v>492</v>
      </c>
      <c r="M152" s="31">
        <v>7.7199099999999996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1582.75</v>
      </c>
      <c r="D153" s="36">
        <v>1586.5999999999997</v>
      </c>
      <c r="E153" s="36">
        <v>1568.4999999999993</v>
      </c>
      <c r="F153" s="36">
        <v>1554.2499999999995</v>
      </c>
      <c r="G153" s="36">
        <v>1536.1499999999992</v>
      </c>
      <c r="H153" s="36">
        <v>1600.8499999999995</v>
      </c>
      <c r="I153" s="36">
        <v>1618.9499999999998</v>
      </c>
      <c r="J153" s="36">
        <v>1633.1999999999996</v>
      </c>
      <c r="K153" s="31">
        <v>1604.7</v>
      </c>
      <c r="L153" s="31">
        <v>1572.35</v>
      </c>
      <c r="M153" s="31">
        <v>1.82569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146.9</v>
      </c>
      <c r="D154" s="36">
        <v>146.38333333333333</v>
      </c>
      <c r="E154" s="36">
        <v>145.11666666666665</v>
      </c>
      <c r="F154" s="36">
        <v>143.33333333333331</v>
      </c>
      <c r="G154" s="36">
        <v>142.06666666666663</v>
      </c>
      <c r="H154" s="36">
        <v>148.16666666666666</v>
      </c>
      <c r="I154" s="36">
        <v>149.43333333333331</v>
      </c>
      <c r="J154" s="36">
        <v>151.21666666666667</v>
      </c>
      <c r="K154" s="31">
        <v>147.65</v>
      </c>
      <c r="L154" s="31">
        <v>144.6</v>
      </c>
      <c r="M154" s="31">
        <v>33.568600000000004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199.2</v>
      </c>
      <c r="D155" s="36">
        <v>199.86666666666665</v>
      </c>
      <c r="E155" s="36">
        <v>197.8833333333333</v>
      </c>
      <c r="F155" s="36">
        <v>196.56666666666666</v>
      </c>
      <c r="G155" s="36">
        <v>194.58333333333331</v>
      </c>
      <c r="H155" s="36">
        <v>201.18333333333328</v>
      </c>
      <c r="I155" s="36">
        <v>203.16666666666663</v>
      </c>
      <c r="J155" s="36">
        <v>204.48333333333326</v>
      </c>
      <c r="K155" s="31">
        <v>201.85</v>
      </c>
      <c r="L155" s="31">
        <v>198.55</v>
      </c>
      <c r="M155" s="31">
        <v>5.1140800000000004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95.1</v>
      </c>
      <c r="D156" s="36">
        <v>95.55</v>
      </c>
      <c r="E156" s="36">
        <v>94.1</v>
      </c>
      <c r="F156" s="36">
        <v>93.1</v>
      </c>
      <c r="G156" s="36">
        <v>91.649999999999991</v>
      </c>
      <c r="H156" s="36">
        <v>96.55</v>
      </c>
      <c r="I156" s="36">
        <v>98.000000000000014</v>
      </c>
      <c r="J156" s="36">
        <v>99</v>
      </c>
      <c r="K156" s="31">
        <v>97</v>
      </c>
      <c r="L156" s="31">
        <v>94.55</v>
      </c>
      <c r="M156" s="31">
        <v>18.55059</v>
      </c>
      <c r="N156" s="1"/>
      <c r="O156" s="1"/>
    </row>
    <row r="157" spans="1:15" ht="12.75" customHeight="1">
      <c r="A157" s="33">
        <v>147</v>
      </c>
      <c r="B157" s="53" t="s">
        <v>850</v>
      </c>
      <c r="C157" s="31">
        <v>946</v>
      </c>
      <c r="D157" s="36">
        <v>949.4</v>
      </c>
      <c r="E157" s="36">
        <v>936.59999999999991</v>
      </c>
      <c r="F157" s="36">
        <v>927.19999999999993</v>
      </c>
      <c r="G157" s="36">
        <v>914.39999999999986</v>
      </c>
      <c r="H157" s="36">
        <v>958.8</v>
      </c>
      <c r="I157" s="36">
        <v>971.59999999999991</v>
      </c>
      <c r="J157" s="36">
        <v>981</v>
      </c>
      <c r="K157" s="31">
        <v>962.2</v>
      </c>
      <c r="L157" s="31">
        <v>940</v>
      </c>
      <c r="M157" s="31">
        <v>1.1996800000000001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3222.35</v>
      </c>
      <c r="D158" s="36">
        <v>3229.2000000000003</v>
      </c>
      <c r="E158" s="36">
        <v>3196.4000000000005</v>
      </c>
      <c r="F158" s="36">
        <v>3170.4500000000003</v>
      </c>
      <c r="G158" s="36">
        <v>3137.6500000000005</v>
      </c>
      <c r="H158" s="36">
        <v>3255.1500000000005</v>
      </c>
      <c r="I158" s="36">
        <v>3287.9500000000007</v>
      </c>
      <c r="J158" s="36">
        <v>3313.9000000000005</v>
      </c>
      <c r="K158" s="31">
        <v>3262</v>
      </c>
      <c r="L158" s="31">
        <v>3203.25</v>
      </c>
      <c r="M158" s="31">
        <v>1.8305400000000001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283.60000000000002</v>
      </c>
      <c r="D159" s="36">
        <v>284.61666666666662</v>
      </c>
      <c r="E159" s="36">
        <v>281.78333333333325</v>
      </c>
      <c r="F159" s="36">
        <v>279.96666666666664</v>
      </c>
      <c r="G159" s="36">
        <v>277.13333333333327</v>
      </c>
      <c r="H159" s="36">
        <v>286.43333333333322</v>
      </c>
      <c r="I159" s="36">
        <v>289.26666666666659</v>
      </c>
      <c r="J159" s="36">
        <v>291.0833333333332</v>
      </c>
      <c r="K159" s="31">
        <v>287.45</v>
      </c>
      <c r="L159" s="31">
        <v>282.8</v>
      </c>
      <c r="M159" s="31">
        <v>19.05294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407.15</v>
      </c>
      <c r="D160" s="36">
        <v>409.31666666666666</v>
      </c>
      <c r="E160" s="36">
        <v>402.83333333333331</v>
      </c>
      <c r="F160" s="36">
        <v>398.51666666666665</v>
      </c>
      <c r="G160" s="36">
        <v>392.0333333333333</v>
      </c>
      <c r="H160" s="36">
        <v>413.63333333333333</v>
      </c>
      <c r="I160" s="36">
        <v>420.11666666666667</v>
      </c>
      <c r="J160" s="36">
        <v>424.43333333333334</v>
      </c>
      <c r="K160" s="31">
        <v>415.8</v>
      </c>
      <c r="L160" s="31">
        <v>405</v>
      </c>
      <c r="M160" s="31">
        <v>5.8163999999999998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147.15</v>
      </c>
      <c r="D161" s="36">
        <v>146.53333333333333</v>
      </c>
      <c r="E161" s="36">
        <v>145.71666666666667</v>
      </c>
      <c r="F161" s="36">
        <v>144.28333333333333</v>
      </c>
      <c r="G161" s="36">
        <v>143.46666666666667</v>
      </c>
      <c r="H161" s="36">
        <v>147.96666666666667</v>
      </c>
      <c r="I161" s="36">
        <v>148.78333333333333</v>
      </c>
      <c r="J161" s="36">
        <v>150.21666666666667</v>
      </c>
      <c r="K161" s="31">
        <v>147.35</v>
      </c>
      <c r="L161" s="31">
        <v>145.1</v>
      </c>
      <c r="M161" s="31">
        <v>51.397379999999998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705.6</v>
      </c>
      <c r="D162" s="36">
        <v>711.86666666666667</v>
      </c>
      <c r="E162" s="36">
        <v>695.73333333333335</v>
      </c>
      <c r="F162" s="36">
        <v>685.86666666666667</v>
      </c>
      <c r="G162" s="36">
        <v>669.73333333333335</v>
      </c>
      <c r="H162" s="36">
        <v>721.73333333333335</v>
      </c>
      <c r="I162" s="36">
        <v>737.86666666666679</v>
      </c>
      <c r="J162" s="36">
        <v>747.73333333333335</v>
      </c>
      <c r="K162" s="31">
        <v>728</v>
      </c>
      <c r="L162" s="31">
        <v>702</v>
      </c>
      <c r="M162" s="31">
        <v>6.2346899999999996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4255.5</v>
      </c>
      <c r="D163" s="36">
        <v>4254.5</v>
      </c>
      <c r="E163" s="36">
        <v>4234</v>
      </c>
      <c r="F163" s="36">
        <v>4212.5</v>
      </c>
      <c r="G163" s="36">
        <v>4192</v>
      </c>
      <c r="H163" s="36">
        <v>4276</v>
      </c>
      <c r="I163" s="36">
        <v>4296.5</v>
      </c>
      <c r="J163" s="36">
        <v>4318</v>
      </c>
      <c r="K163" s="31">
        <v>4275</v>
      </c>
      <c r="L163" s="31">
        <v>4233</v>
      </c>
      <c r="M163" s="31">
        <v>0.15387999999999999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915.2</v>
      </c>
      <c r="D164" s="36">
        <v>913.73333333333323</v>
      </c>
      <c r="E164" s="36">
        <v>906.46666666666647</v>
      </c>
      <c r="F164" s="36">
        <v>897.73333333333323</v>
      </c>
      <c r="G164" s="36">
        <v>890.46666666666647</v>
      </c>
      <c r="H164" s="36">
        <v>922.46666666666647</v>
      </c>
      <c r="I164" s="36">
        <v>929.73333333333312</v>
      </c>
      <c r="J164" s="36">
        <v>938.46666666666647</v>
      </c>
      <c r="K164" s="31">
        <v>921</v>
      </c>
      <c r="L164" s="31">
        <v>905</v>
      </c>
      <c r="M164" s="31">
        <v>2.5432899999999998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199.2</v>
      </c>
      <c r="D165" s="36">
        <v>201.56666666666669</v>
      </c>
      <c r="E165" s="36">
        <v>195.63333333333338</v>
      </c>
      <c r="F165" s="36">
        <v>192.06666666666669</v>
      </c>
      <c r="G165" s="36">
        <v>186.13333333333338</v>
      </c>
      <c r="H165" s="36">
        <v>205.13333333333338</v>
      </c>
      <c r="I165" s="36">
        <v>211.06666666666672</v>
      </c>
      <c r="J165" s="36">
        <v>214.63333333333338</v>
      </c>
      <c r="K165" s="31">
        <v>207.5</v>
      </c>
      <c r="L165" s="31">
        <v>198</v>
      </c>
      <c r="M165" s="31">
        <v>11.60234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170.05</v>
      </c>
      <c r="D166" s="36">
        <v>169.68333333333331</v>
      </c>
      <c r="E166" s="36">
        <v>168.01666666666662</v>
      </c>
      <c r="F166" s="36">
        <v>165.98333333333332</v>
      </c>
      <c r="G166" s="36">
        <v>164.31666666666663</v>
      </c>
      <c r="H166" s="36">
        <v>171.71666666666661</v>
      </c>
      <c r="I166" s="36">
        <v>173.3833333333333</v>
      </c>
      <c r="J166" s="36">
        <v>175.4166666666666</v>
      </c>
      <c r="K166" s="31">
        <v>171.35</v>
      </c>
      <c r="L166" s="31">
        <v>167.65</v>
      </c>
      <c r="M166" s="31">
        <v>16.203690000000002</v>
      </c>
      <c r="N166" s="1"/>
      <c r="O166" s="1"/>
    </row>
    <row r="167" spans="1:15" ht="12.75" customHeight="1">
      <c r="A167" s="33">
        <v>157</v>
      </c>
      <c r="B167" s="53" t="s">
        <v>851</v>
      </c>
      <c r="C167" s="31">
        <v>803.5</v>
      </c>
      <c r="D167" s="36">
        <v>804.5</v>
      </c>
      <c r="E167" s="36">
        <v>799</v>
      </c>
      <c r="F167" s="36">
        <v>794.5</v>
      </c>
      <c r="G167" s="36">
        <v>789</v>
      </c>
      <c r="H167" s="36">
        <v>809</v>
      </c>
      <c r="I167" s="36">
        <v>814.5</v>
      </c>
      <c r="J167" s="36">
        <v>819</v>
      </c>
      <c r="K167" s="31">
        <v>810</v>
      </c>
      <c r="L167" s="31">
        <v>800</v>
      </c>
      <c r="M167" s="31">
        <v>1.2008000000000001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365.2</v>
      </c>
      <c r="D168" s="36">
        <v>365.31666666666666</v>
      </c>
      <c r="E168" s="36">
        <v>362.63333333333333</v>
      </c>
      <c r="F168" s="36">
        <v>360.06666666666666</v>
      </c>
      <c r="G168" s="36">
        <v>357.38333333333333</v>
      </c>
      <c r="H168" s="36">
        <v>367.88333333333333</v>
      </c>
      <c r="I168" s="36">
        <v>370.56666666666661</v>
      </c>
      <c r="J168" s="36">
        <v>373.13333333333333</v>
      </c>
      <c r="K168" s="31">
        <v>368</v>
      </c>
      <c r="L168" s="31">
        <v>362.75</v>
      </c>
      <c r="M168" s="31">
        <v>11.257949999999999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172.1</v>
      </c>
      <c r="D169" s="36">
        <v>172.41666666666666</v>
      </c>
      <c r="E169" s="36">
        <v>170.33333333333331</v>
      </c>
      <c r="F169" s="36">
        <v>168.56666666666666</v>
      </c>
      <c r="G169" s="36">
        <v>166.48333333333332</v>
      </c>
      <c r="H169" s="36">
        <v>174.18333333333331</v>
      </c>
      <c r="I169" s="36">
        <v>176.26666666666662</v>
      </c>
      <c r="J169" s="36">
        <v>178.0333333333333</v>
      </c>
      <c r="K169" s="31">
        <v>174.5</v>
      </c>
      <c r="L169" s="31">
        <v>170.65</v>
      </c>
      <c r="M169" s="31">
        <v>84.282910000000001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1057.8</v>
      </c>
      <c r="D170" s="36">
        <v>1062.1333333333332</v>
      </c>
      <c r="E170" s="36">
        <v>1051.6666666666665</v>
      </c>
      <c r="F170" s="36">
        <v>1045.5333333333333</v>
      </c>
      <c r="G170" s="36">
        <v>1035.0666666666666</v>
      </c>
      <c r="H170" s="36">
        <v>1068.2666666666664</v>
      </c>
      <c r="I170" s="36">
        <v>1078.7333333333331</v>
      </c>
      <c r="J170" s="36">
        <v>1084.8666666666663</v>
      </c>
      <c r="K170" s="31">
        <v>1072.5999999999999</v>
      </c>
      <c r="L170" s="31">
        <v>1056</v>
      </c>
      <c r="M170" s="31">
        <v>0.13159999999999999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124.95</v>
      </c>
      <c r="D171" s="36">
        <v>124.85000000000001</v>
      </c>
      <c r="E171" s="36">
        <v>123.80000000000001</v>
      </c>
      <c r="F171" s="36">
        <v>122.65</v>
      </c>
      <c r="G171" s="36">
        <v>121.60000000000001</v>
      </c>
      <c r="H171" s="36">
        <v>126.00000000000001</v>
      </c>
      <c r="I171" s="36">
        <v>127.05</v>
      </c>
      <c r="J171" s="36">
        <v>128.20000000000002</v>
      </c>
      <c r="K171" s="31">
        <v>125.9</v>
      </c>
      <c r="L171" s="31">
        <v>123.7</v>
      </c>
      <c r="M171" s="31">
        <v>70.398669999999996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2796</v>
      </c>
      <c r="D172" s="36">
        <v>2798.1166666666668</v>
      </c>
      <c r="E172" s="36">
        <v>2751.2333333333336</v>
      </c>
      <c r="F172" s="36">
        <v>2706.4666666666667</v>
      </c>
      <c r="G172" s="36">
        <v>2659.5833333333335</v>
      </c>
      <c r="H172" s="36">
        <v>2842.8833333333337</v>
      </c>
      <c r="I172" s="36">
        <v>2889.7666666666669</v>
      </c>
      <c r="J172" s="36">
        <v>2934.5333333333338</v>
      </c>
      <c r="K172" s="31">
        <v>2845</v>
      </c>
      <c r="L172" s="31">
        <v>2753.35</v>
      </c>
      <c r="M172" s="31">
        <v>0.24429999999999999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3227.85</v>
      </c>
      <c r="D173" s="36">
        <v>3220.2833333333333</v>
      </c>
      <c r="E173" s="36">
        <v>3192.5666666666666</v>
      </c>
      <c r="F173" s="36">
        <v>3157.2833333333333</v>
      </c>
      <c r="G173" s="36">
        <v>3129.5666666666666</v>
      </c>
      <c r="H173" s="36">
        <v>3255.5666666666666</v>
      </c>
      <c r="I173" s="36">
        <v>3283.2833333333328</v>
      </c>
      <c r="J173" s="36">
        <v>3318.5666666666666</v>
      </c>
      <c r="K173" s="31">
        <v>3248</v>
      </c>
      <c r="L173" s="31">
        <v>3185</v>
      </c>
      <c r="M173" s="31">
        <v>0.11129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263.7</v>
      </c>
      <c r="D174" s="36">
        <v>265.71666666666664</v>
      </c>
      <c r="E174" s="36">
        <v>260.23333333333329</v>
      </c>
      <c r="F174" s="36">
        <v>256.76666666666665</v>
      </c>
      <c r="G174" s="36">
        <v>251.2833333333333</v>
      </c>
      <c r="H174" s="36">
        <v>269.18333333333328</v>
      </c>
      <c r="I174" s="36">
        <v>274.66666666666663</v>
      </c>
      <c r="J174" s="36">
        <v>278.13333333333327</v>
      </c>
      <c r="K174" s="31">
        <v>271.2</v>
      </c>
      <c r="L174" s="31">
        <v>262.25</v>
      </c>
      <c r="M174" s="31">
        <v>6.9232699999999996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1707.8</v>
      </c>
      <c r="D175" s="36">
        <v>1713.6833333333332</v>
      </c>
      <c r="E175" s="36">
        <v>1691.0166666666664</v>
      </c>
      <c r="F175" s="36">
        <v>1674.2333333333333</v>
      </c>
      <c r="G175" s="36">
        <v>1651.5666666666666</v>
      </c>
      <c r="H175" s="36">
        <v>1730.4666666666662</v>
      </c>
      <c r="I175" s="36">
        <v>1753.1333333333328</v>
      </c>
      <c r="J175" s="36">
        <v>1769.9166666666661</v>
      </c>
      <c r="K175" s="31">
        <v>1736.35</v>
      </c>
      <c r="L175" s="31">
        <v>1696.9</v>
      </c>
      <c r="M175" s="31">
        <v>3.1040999999999999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1684.2</v>
      </c>
      <c r="D176" s="36">
        <v>1689.4333333333332</v>
      </c>
      <c r="E176" s="36">
        <v>1672.6166666666663</v>
      </c>
      <c r="F176" s="36">
        <v>1661.0333333333331</v>
      </c>
      <c r="G176" s="36">
        <v>1644.2166666666662</v>
      </c>
      <c r="H176" s="36">
        <v>1701.0166666666664</v>
      </c>
      <c r="I176" s="36">
        <v>1717.8333333333335</v>
      </c>
      <c r="J176" s="36">
        <v>1729.4166666666665</v>
      </c>
      <c r="K176" s="31">
        <v>1706.25</v>
      </c>
      <c r="L176" s="31">
        <v>1677.85</v>
      </c>
      <c r="M176" s="31">
        <v>1.46593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775.35</v>
      </c>
      <c r="D177" s="36">
        <v>772.61666666666667</v>
      </c>
      <c r="E177" s="36">
        <v>763.73333333333335</v>
      </c>
      <c r="F177" s="36">
        <v>752.11666666666667</v>
      </c>
      <c r="G177" s="36">
        <v>743.23333333333335</v>
      </c>
      <c r="H177" s="36">
        <v>784.23333333333335</v>
      </c>
      <c r="I177" s="36">
        <v>793.11666666666679</v>
      </c>
      <c r="J177" s="36">
        <v>804.73333333333335</v>
      </c>
      <c r="K177" s="31">
        <v>781.5</v>
      </c>
      <c r="L177" s="31">
        <v>761</v>
      </c>
      <c r="M177" s="31">
        <v>11.406650000000001</v>
      </c>
      <c r="N177" s="1"/>
      <c r="O177" s="1"/>
    </row>
    <row r="178" spans="1:15" ht="12.75" customHeight="1">
      <c r="A178" s="33">
        <v>168</v>
      </c>
      <c r="B178" s="53" t="s">
        <v>856</v>
      </c>
      <c r="C178" s="31">
        <v>898.25</v>
      </c>
      <c r="D178" s="36">
        <v>896.65</v>
      </c>
      <c r="E178" s="36">
        <v>893.4</v>
      </c>
      <c r="F178" s="36">
        <v>888.55</v>
      </c>
      <c r="G178" s="36">
        <v>885.3</v>
      </c>
      <c r="H178" s="36">
        <v>901.5</v>
      </c>
      <c r="I178" s="36">
        <v>904.75</v>
      </c>
      <c r="J178" s="36">
        <v>909.6</v>
      </c>
      <c r="K178" s="31">
        <v>899.9</v>
      </c>
      <c r="L178" s="31">
        <v>891.8</v>
      </c>
      <c r="M178" s="31">
        <v>1.05185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1551.45</v>
      </c>
      <c r="D179" s="36">
        <v>1561.7833333333335</v>
      </c>
      <c r="E179" s="36">
        <v>1523.9666666666672</v>
      </c>
      <c r="F179" s="36">
        <v>1496.4833333333336</v>
      </c>
      <c r="G179" s="36">
        <v>1458.6666666666672</v>
      </c>
      <c r="H179" s="36">
        <v>1589.2666666666671</v>
      </c>
      <c r="I179" s="36">
        <v>1627.0833333333333</v>
      </c>
      <c r="J179" s="36">
        <v>1654.5666666666671</v>
      </c>
      <c r="K179" s="31">
        <v>1599.6</v>
      </c>
      <c r="L179" s="31">
        <v>1534.3</v>
      </c>
      <c r="M179" s="31">
        <v>2.2436099999999999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57.1</v>
      </c>
      <c r="D180" s="36">
        <v>57.316666666666663</v>
      </c>
      <c r="E180" s="36">
        <v>56.783333333333324</v>
      </c>
      <c r="F180" s="36">
        <v>56.466666666666661</v>
      </c>
      <c r="G180" s="36">
        <v>55.933333333333323</v>
      </c>
      <c r="H180" s="36">
        <v>57.633333333333326</v>
      </c>
      <c r="I180" s="36">
        <v>58.166666666666657</v>
      </c>
      <c r="J180" s="36">
        <v>58.483333333333327</v>
      </c>
      <c r="K180" s="31">
        <v>57.85</v>
      </c>
      <c r="L180" s="31">
        <v>57</v>
      </c>
      <c r="M180" s="31">
        <v>42.13485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1252.6500000000001</v>
      </c>
      <c r="D181" s="36">
        <v>1254.4666666666667</v>
      </c>
      <c r="E181" s="36">
        <v>1240.3333333333335</v>
      </c>
      <c r="F181" s="36">
        <v>1228.0166666666669</v>
      </c>
      <c r="G181" s="36">
        <v>1213.8833333333337</v>
      </c>
      <c r="H181" s="36">
        <v>1266.7833333333333</v>
      </c>
      <c r="I181" s="36">
        <v>1280.9166666666665</v>
      </c>
      <c r="J181" s="36">
        <v>1293.2333333333331</v>
      </c>
      <c r="K181" s="31">
        <v>1268.5999999999999</v>
      </c>
      <c r="L181" s="31">
        <v>1242.1500000000001</v>
      </c>
      <c r="M181" s="31">
        <v>0.30881999999999998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2065.5500000000002</v>
      </c>
      <c r="D182" s="36">
        <v>2075.1833333333334</v>
      </c>
      <c r="E182" s="36">
        <v>2050.416666666667</v>
      </c>
      <c r="F182" s="36">
        <v>2035.2833333333338</v>
      </c>
      <c r="G182" s="36">
        <v>2010.5166666666673</v>
      </c>
      <c r="H182" s="36">
        <v>2090.3166666666666</v>
      </c>
      <c r="I182" s="36">
        <v>2115.083333333333</v>
      </c>
      <c r="J182" s="36">
        <v>2130.2166666666662</v>
      </c>
      <c r="K182" s="31">
        <v>2099.9499999999998</v>
      </c>
      <c r="L182" s="31">
        <v>2060.0500000000002</v>
      </c>
      <c r="M182" s="31">
        <v>0.30192999999999998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503.35</v>
      </c>
      <c r="D183" s="36">
        <v>502.81666666666666</v>
      </c>
      <c r="E183" s="36">
        <v>495.63333333333333</v>
      </c>
      <c r="F183" s="36">
        <v>487.91666666666669</v>
      </c>
      <c r="G183" s="36">
        <v>480.73333333333335</v>
      </c>
      <c r="H183" s="36">
        <v>510.5333333333333</v>
      </c>
      <c r="I183" s="36">
        <v>517.71666666666658</v>
      </c>
      <c r="J183" s="36">
        <v>525.43333333333328</v>
      </c>
      <c r="K183" s="31">
        <v>510</v>
      </c>
      <c r="L183" s="31">
        <v>495.1</v>
      </c>
      <c r="M183" s="31">
        <v>5.2173499999999997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1010.85</v>
      </c>
      <c r="D184" s="36">
        <v>1008.6</v>
      </c>
      <c r="E184" s="36">
        <v>1003.4000000000001</v>
      </c>
      <c r="F184" s="36">
        <v>995.95</v>
      </c>
      <c r="G184" s="36">
        <v>990.75000000000011</v>
      </c>
      <c r="H184" s="36">
        <v>1016.0500000000001</v>
      </c>
      <c r="I184" s="36">
        <v>1021.2500000000001</v>
      </c>
      <c r="J184" s="36">
        <v>1028.7</v>
      </c>
      <c r="K184" s="31">
        <v>1013.8</v>
      </c>
      <c r="L184" s="31">
        <v>1001.15</v>
      </c>
      <c r="M184" s="31">
        <v>4.5900800000000004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663.6</v>
      </c>
      <c r="D185" s="36">
        <v>666.1</v>
      </c>
      <c r="E185" s="36">
        <v>658.5</v>
      </c>
      <c r="F185" s="36">
        <v>653.4</v>
      </c>
      <c r="G185" s="36">
        <v>645.79999999999995</v>
      </c>
      <c r="H185" s="36">
        <v>671.2</v>
      </c>
      <c r="I185" s="36">
        <v>678.80000000000018</v>
      </c>
      <c r="J185" s="36">
        <v>683.90000000000009</v>
      </c>
      <c r="K185" s="31">
        <v>673.7</v>
      </c>
      <c r="L185" s="31">
        <v>661</v>
      </c>
      <c r="M185" s="31">
        <v>2.2473999999999998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1852.35</v>
      </c>
      <c r="D186" s="36">
        <v>1857.3666666666668</v>
      </c>
      <c r="E186" s="36">
        <v>1837.5833333333335</v>
      </c>
      <c r="F186" s="36">
        <v>1822.8166666666666</v>
      </c>
      <c r="G186" s="36">
        <v>1803.0333333333333</v>
      </c>
      <c r="H186" s="36">
        <v>1872.1333333333337</v>
      </c>
      <c r="I186" s="36">
        <v>1891.916666666667</v>
      </c>
      <c r="J186" s="36">
        <v>1906.6833333333338</v>
      </c>
      <c r="K186" s="31">
        <v>1877.15</v>
      </c>
      <c r="L186" s="31">
        <v>1842.6</v>
      </c>
      <c r="M186" s="31">
        <v>3.0150800000000002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370.1</v>
      </c>
      <c r="D187" s="36">
        <v>367.5</v>
      </c>
      <c r="E187" s="36">
        <v>363.5</v>
      </c>
      <c r="F187" s="36">
        <v>356.9</v>
      </c>
      <c r="G187" s="36">
        <v>352.9</v>
      </c>
      <c r="H187" s="36">
        <v>374.1</v>
      </c>
      <c r="I187" s="36">
        <v>378.1</v>
      </c>
      <c r="J187" s="36">
        <v>384.70000000000005</v>
      </c>
      <c r="K187" s="31">
        <v>371.5</v>
      </c>
      <c r="L187" s="31">
        <v>360.9</v>
      </c>
      <c r="M187" s="31">
        <v>12.817119999999999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480.75</v>
      </c>
      <c r="D188" s="36">
        <v>478.25</v>
      </c>
      <c r="E188" s="36">
        <v>473.4</v>
      </c>
      <c r="F188" s="36">
        <v>466.04999999999995</v>
      </c>
      <c r="G188" s="36">
        <v>461.19999999999993</v>
      </c>
      <c r="H188" s="36">
        <v>485.6</v>
      </c>
      <c r="I188" s="36">
        <v>490.45000000000005</v>
      </c>
      <c r="J188" s="36">
        <v>497.80000000000007</v>
      </c>
      <c r="K188" s="31">
        <v>483.1</v>
      </c>
      <c r="L188" s="31">
        <v>470.9</v>
      </c>
      <c r="M188" s="31">
        <v>6.2614200000000002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1956.9</v>
      </c>
      <c r="D189" s="36">
        <v>1964.1333333333332</v>
      </c>
      <c r="E189" s="36">
        <v>1944.1666666666665</v>
      </c>
      <c r="F189" s="36">
        <v>1931.4333333333334</v>
      </c>
      <c r="G189" s="36">
        <v>1911.4666666666667</v>
      </c>
      <c r="H189" s="36">
        <v>1976.8666666666663</v>
      </c>
      <c r="I189" s="36">
        <v>1996.833333333333</v>
      </c>
      <c r="J189" s="36">
        <v>2009.5666666666662</v>
      </c>
      <c r="K189" s="31">
        <v>1984.1</v>
      </c>
      <c r="L189" s="31">
        <v>1951.4</v>
      </c>
      <c r="M189" s="31">
        <v>4.3571600000000004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819</v>
      </c>
      <c r="D190" s="36">
        <v>819.66666666666663</v>
      </c>
      <c r="E190" s="36">
        <v>801.33333333333326</v>
      </c>
      <c r="F190" s="36">
        <v>783.66666666666663</v>
      </c>
      <c r="G190" s="36">
        <v>765.33333333333326</v>
      </c>
      <c r="H190" s="36">
        <v>837.33333333333326</v>
      </c>
      <c r="I190" s="36">
        <v>855.66666666666652</v>
      </c>
      <c r="J190" s="36">
        <v>873.33333333333326</v>
      </c>
      <c r="K190" s="31">
        <v>838</v>
      </c>
      <c r="L190" s="31">
        <v>802</v>
      </c>
      <c r="M190" s="31">
        <v>11.669890000000001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337.55</v>
      </c>
      <c r="D191" s="36">
        <v>337.48333333333329</v>
      </c>
      <c r="E191" s="36">
        <v>334.96666666666658</v>
      </c>
      <c r="F191" s="36">
        <v>332.38333333333327</v>
      </c>
      <c r="G191" s="36">
        <v>329.86666666666656</v>
      </c>
      <c r="H191" s="36">
        <v>340.06666666666661</v>
      </c>
      <c r="I191" s="36">
        <v>342.58333333333337</v>
      </c>
      <c r="J191" s="36">
        <v>345.16666666666663</v>
      </c>
      <c r="K191" s="31">
        <v>340</v>
      </c>
      <c r="L191" s="31">
        <v>334.9</v>
      </c>
      <c r="M191" s="31">
        <v>1.87361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2093.65</v>
      </c>
      <c r="D192" s="36">
        <v>2095.2666666666669</v>
      </c>
      <c r="E192" s="36">
        <v>2078.4333333333338</v>
      </c>
      <c r="F192" s="36">
        <v>2063.2166666666672</v>
      </c>
      <c r="G192" s="36">
        <v>2046.3833333333341</v>
      </c>
      <c r="H192" s="36">
        <v>2110.4833333333336</v>
      </c>
      <c r="I192" s="36">
        <v>2127.3166666666666</v>
      </c>
      <c r="J192" s="36">
        <v>2142.5333333333333</v>
      </c>
      <c r="K192" s="31">
        <v>2112.1</v>
      </c>
      <c r="L192" s="31">
        <v>2080.0500000000002</v>
      </c>
      <c r="M192" s="31">
        <v>0.16148000000000001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719.9</v>
      </c>
      <c r="D193" s="36">
        <v>722.63333333333321</v>
      </c>
      <c r="E193" s="36">
        <v>714.31666666666638</v>
      </c>
      <c r="F193" s="36">
        <v>708.73333333333312</v>
      </c>
      <c r="G193" s="36">
        <v>700.41666666666629</v>
      </c>
      <c r="H193" s="36">
        <v>728.21666666666647</v>
      </c>
      <c r="I193" s="36">
        <v>736.5333333333333</v>
      </c>
      <c r="J193" s="36">
        <v>742.11666666666656</v>
      </c>
      <c r="K193" s="31">
        <v>730.95</v>
      </c>
      <c r="L193" s="31">
        <v>717.05</v>
      </c>
      <c r="M193" s="31">
        <v>0.38401999999999997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362.1</v>
      </c>
      <c r="D194" s="36">
        <v>363.0333333333333</v>
      </c>
      <c r="E194" s="36">
        <v>359.06666666666661</v>
      </c>
      <c r="F194" s="36">
        <v>356.0333333333333</v>
      </c>
      <c r="G194" s="36">
        <v>352.06666666666661</v>
      </c>
      <c r="H194" s="36">
        <v>366.06666666666661</v>
      </c>
      <c r="I194" s="36">
        <v>370.0333333333333</v>
      </c>
      <c r="J194" s="36">
        <v>373.06666666666661</v>
      </c>
      <c r="K194" s="31">
        <v>367</v>
      </c>
      <c r="L194" s="31">
        <v>360</v>
      </c>
      <c r="M194" s="31">
        <v>2.2143199999999998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2781.4</v>
      </c>
      <c r="D195" s="36">
        <v>2793.4166666666665</v>
      </c>
      <c r="E195" s="36">
        <v>2759.333333333333</v>
      </c>
      <c r="F195" s="36">
        <v>2737.2666666666664</v>
      </c>
      <c r="G195" s="36">
        <v>2703.1833333333329</v>
      </c>
      <c r="H195" s="36">
        <v>2815.4833333333331</v>
      </c>
      <c r="I195" s="36">
        <v>2849.5666666666662</v>
      </c>
      <c r="J195" s="36">
        <v>2871.6333333333332</v>
      </c>
      <c r="K195" s="31">
        <v>2827.5</v>
      </c>
      <c r="L195" s="31">
        <v>2771.35</v>
      </c>
      <c r="M195" s="31">
        <v>0.64532999999999996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428.35</v>
      </c>
      <c r="D196" s="36">
        <v>428.18333333333334</v>
      </c>
      <c r="E196" s="36">
        <v>425.86666666666667</v>
      </c>
      <c r="F196" s="36">
        <v>423.38333333333333</v>
      </c>
      <c r="G196" s="36">
        <v>421.06666666666666</v>
      </c>
      <c r="H196" s="36">
        <v>430.66666666666669</v>
      </c>
      <c r="I196" s="36">
        <v>432.98333333333341</v>
      </c>
      <c r="J196" s="36">
        <v>435.4666666666667</v>
      </c>
      <c r="K196" s="31">
        <v>430.5</v>
      </c>
      <c r="L196" s="31">
        <v>425.7</v>
      </c>
      <c r="M196" s="31">
        <v>5.8967799999999997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706.05</v>
      </c>
      <c r="D197" s="36">
        <v>703.31666666666661</v>
      </c>
      <c r="E197" s="36">
        <v>696.83333333333326</v>
      </c>
      <c r="F197" s="36">
        <v>687.61666666666667</v>
      </c>
      <c r="G197" s="36">
        <v>681.13333333333333</v>
      </c>
      <c r="H197" s="36">
        <v>712.53333333333319</v>
      </c>
      <c r="I197" s="36">
        <v>719.01666666666654</v>
      </c>
      <c r="J197" s="36">
        <v>728.23333333333312</v>
      </c>
      <c r="K197" s="31">
        <v>709.8</v>
      </c>
      <c r="L197" s="31">
        <v>694.1</v>
      </c>
      <c r="M197" s="31">
        <v>12.658939999999999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134.9</v>
      </c>
      <c r="D198" s="36">
        <v>135.81666666666669</v>
      </c>
      <c r="E198" s="36">
        <v>133.68333333333339</v>
      </c>
      <c r="F198" s="36">
        <v>132.4666666666667</v>
      </c>
      <c r="G198" s="36">
        <v>130.3333333333334</v>
      </c>
      <c r="H198" s="36">
        <v>137.03333333333339</v>
      </c>
      <c r="I198" s="36">
        <v>139.16666666666666</v>
      </c>
      <c r="J198" s="36">
        <v>140.38333333333338</v>
      </c>
      <c r="K198" s="31">
        <v>137.94999999999999</v>
      </c>
      <c r="L198" s="31">
        <v>134.6</v>
      </c>
      <c r="M198" s="31">
        <v>11.8127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182.65</v>
      </c>
      <c r="D199" s="36">
        <v>182.98333333333335</v>
      </c>
      <c r="E199" s="36">
        <v>180.7166666666667</v>
      </c>
      <c r="F199" s="36">
        <v>178.78333333333336</v>
      </c>
      <c r="G199" s="36">
        <v>176.51666666666671</v>
      </c>
      <c r="H199" s="36">
        <v>184.91666666666669</v>
      </c>
      <c r="I199" s="36">
        <v>187.18333333333334</v>
      </c>
      <c r="J199" s="36">
        <v>189.11666666666667</v>
      </c>
      <c r="K199" s="31">
        <v>185.25</v>
      </c>
      <c r="L199" s="31">
        <v>181.05</v>
      </c>
      <c r="M199" s="31">
        <v>22.033370000000001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276.05</v>
      </c>
      <c r="D200" s="36">
        <v>275.93333333333334</v>
      </c>
      <c r="E200" s="36">
        <v>273.91666666666669</v>
      </c>
      <c r="F200" s="36">
        <v>271.78333333333336</v>
      </c>
      <c r="G200" s="36">
        <v>269.76666666666671</v>
      </c>
      <c r="H200" s="36">
        <v>278.06666666666666</v>
      </c>
      <c r="I200" s="36">
        <v>280.08333333333331</v>
      </c>
      <c r="J200" s="36">
        <v>282.21666666666664</v>
      </c>
      <c r="K200" s="31">
        <v>277.95</v>
      </c>
      <c r="L200" s="31">
        <v>273.8</v>
      </c>
      <c r="M200" s="31">
        <v>4.3160800000000004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1583.15</v>
      </c>
      <c r="D201" s="36">
        <v>1589.6166666666668</v>
      </c>
      <c r="E201" s="36">
        <v>1571.4333333333336</v>
      </c>
      <c r="F201" s="36">
        <v>1559.7166666666669</v>
      </c>
      <c r="G201" s="36">
        <v>1541.5333333333338</v>
      </c>
      <c r="H201" s="36">
        <v>1601.3333333333335</v>
      </c>
      <c r="I201" s="36">
        <v>1619.5166666666669</v>
      </c>
      <c r="J201" s="36">
        <v>1631.2333333333333</v>
      </c>
      <c r="K201" s="31">
        <v>1607.8</v>
      </c>
      <c r="L201" s="31">
        <v>1577.9</v>
      </c>
      <c r="M201" s="31">
        <v>0.94244000000000006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836.75</v>
      </c>
      <c r="D202" s="36">
        <v>841.91666666666663</v>
      </c>
      <c r="E202" s="36">
        <v>829.83333333333326</v>
      </c>
      <c r="F202" s="36">
        <v>822.91666666666663</v>
      </c>
      <c r="G202" s="36">
        <v>810.83333333333326</v>
      </c>
      <c r="H202" s="36">
        <v>848.83333333333326</v>
      </c>
      <c r="I202" s="36">
        <v>860.91666666666652</v>
      </c>
      <c r="J202" s="36">
        <v>867.83333333333326</v>
      </c>
      <c r="K202" s="31">
        <v>854</v>
      </c>
      <c r="L202" s="31">
        <v>835</v>
      </c>
      <c r="M202" s="31">
        <v>1.6542399999999999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1301.45</v>
      </c>
      <c r="D203" s="36">
        <v>1304.5</v>
      </c>
      <c r="E203" s="36">
        <v>1294</v>
      </c>
      <c r="F203" s="36">
        <v>1286.55</v>
      </c>
      <c r="G203" s="36">
        <v>1276.05</v>
      </c>
      <c r="H203" s="36">
        <v>1311.95</v>
      </c>
      <c r="I203" s="36">
        <v>1322.45</v>
      </c>
      <c r="J203" s="36">
        <v>1329.9</v>
      </c>
      <c r="K203" s="31">
        <v>1315</v>
      </c>
      <c r="L203" s="31">
        <v>1297.05</v>
      </c>
      <c r="M203" s="31">
        <v>2.43581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1329</v>
      </c>
      <c r="D204" s="36">
        <v>1329.9833333333333</v>
      </c>
      <c r="E204" s="36">
        <v>1324.7166666666667</v>
      </c>
      <c r="F204" s="36">
        <v>1320.4333333333334</v>
      </c>
      <c r="G204" s="36">
        <v>1315.1666666666667</v>
      </c>
      <c r="H204" s="36">
        <v>1334.2666666666667</v>
      </c>
      <c r="I204" s="36">
        <v>1339.5333333333335</v>
      </c>
      <c r="J204" s="36">
        <v>1343.8166666666666</v>
      </c>
      <c r="K204" s="31">
        <v>1335.25</v>
      </c>
      <c r="L204" s="31">
        <v>1325.7</v>
      </c>
      <c r="M204" s="31">
        <v>13.07344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2853.75</v>
      </c>
      <c r="D205" s="36">
        <v>2859.5166666666664</v>
      </c>
      <c r="E205" s="36">
        <v>2834.4333333333329</v>
      </c>
      <c r="F205" s="36">
        <v>2815.1166666666663</v>
      </c>
      <c r="G205" s="36">
        <v>2790.0333333333328</v>
      </c>
      <c r="H205" s="36">
        <v>2878.833333333333</v>
      </c>
      <c r="I205" s="36">
        <v>2903.916666666667</v>
      </c>
      <c r="J205" s="36">
        <v>2923.2333333333331</v>
      </c>
      <c r="K205" s="31">
        <v>2884.6</v>
      </c>
      <c r="L205" s="31">
        <v>2840.2</v>
      </c>
      <c r="M205" s="31">
        <v>1.9854499999999999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1521.3</v>
      </c>
      <c r="D206" s="36">
        <v>1517.8833333333332</v>
      </c>
      <c r="E206" s="36">
        <v>1511.9166666666665</v>
      </c>
      <c r="F206" s="36">
        <v>1502.5333333333333</v>
      </c>
      <c r="G206" s="36">
        <v>1496.5666666666666</v>
      </c>
      <c r="H206" s="36">
        <v>1527.2666666666664</v>
      </c>
      <c r="I206" s="36">
        <v>1533.2333333333331</v>
      </c>
      <c r="J206" s="36">
        <v>1542.6166666666663</v>
      </c>
      <c r="K206" s="31">
        <v>1523.85</v>
      </c>
      <c r="L206" s="31">
        <v>1508.5</v>
      </c>
      <c r="M206" s="31">
        <v>65.231099999999998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665</v>
      </c>
      <c r="D207" s="36">
        <v>667.16666666666663</v>
      </c>
      <c r="E207" s="36">
        <v>657.33333333333326</v>
      </c>
      <c r="F207" s="36">
        <v>649.66666666666663</v>
      </c>
      <c r="G207" s="36">
        <v>639.83333333333326</v>
      </c>
      <c r="H207" s="36">
        <v>674.83333333333326</v>
      </c>
      <c r="I207" s="36">
        <v>684.66666666666652</v>
      </c>
      <c r="J207" s="36">
        <v>692.33333333333326</v>
      </c>
      <c r="K207" s="31">
        <v>677</v>
      </c>
      <c r="L207" s="31">
        <v>659.5</v>
      </c>
      <c r="M207" s="31">
        <v>21.840140000000002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3568</v>
      </c>
      <c r="D208" s="36">
        <v>3521.3166666666671</v>
      </c>
      <c r="E208" s="36">
        <v>3466.6333333333341</v>
      </c>
      <c r="F208" s="36">
        <v>3365.2666666666669</v>
      </c>
      <c r="G208" s="36">
        <v>3310.5833333333339</v>
      </c>
      <c r="H208" s="36">
        <v>3622.6833333333343</v>
      </c>
      <c r="I208" s="36">
        <v>3677.3666666666677</v>
      </c>
      <c r="J208" s="36">
        <v>3778.7333333333345</v>
      </c>
      <c r="K208" s="31">
        <v>3576</v>
      </c>
      <c r="L208" s="31">
        <v>3419.95</v>
      </c>
      <c r="M208" s="31">
        <v>17.264140000000001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66.95</v>
      </c>
      <c r="D209" s="36">
        <v>67.25</v>
      </c>
      <c r="E209" s="36">
        <v>66.3</v>
      </c>
      <c r="F209" s="36">
        <v>65.649999999999991</v>
      </c>
      <c r="G209" s="36">
        <v>64.699999999999989</v>
      </c>
      <c r="H209" s="36">
        <v>67.900000000000006</v>
      </c>
      <c r="I209" s="36">
        <v>68.849999999999994</v>
      </c>
      <c r="J209" s="36">
        <v>69.500000000000014</v>
      </c>
      <c r="K209" s="31">
        <v>68.2</v>
      </c>
      <c r="L209" s="31">
        <v>66.599999999999994</v>
      </c>
      <c r="M209" s="31">
        <v>38.593919999999997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269.05</v>
      </c>
      <c r="D210" s="36">
        <v>267.86666666666667</v>
      </c>
      <c r="E210" s="36">
        <v>264.93333333333334</v>
      </c>
      <c r="F210" s="36">
        <v>260.81666666666666</v>
      </c>
      <c r="G210" s="36">
        <v>257.88333333333333</v>
      </c>
      <c r="H210" s="36">
        <v>271.98333333333335</v>
      </c>
      <c r="I210" s="36">
        <v>274.91666666666674</v>
      </c>
      <c r="J210" s="36">
        <v>279.03333333333336</v>
      </c>
      <c r="K210" s="31">
        <v>270.8</v>
      </c>
      <c r="L210" s="31">
        <v>263.75</v>
      </c>
      <c r="M210" s="31">
        <v>2.5213000000000001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501.95</v>
      </c>
      <c r="D211" s="36">
        <v>498.86666666666662</v>
      </c>
      <c r="E211" s="36">
        <v>494.73333333333323</v>
      </c>
      <c r="F211" s="36">
        <v>487.51666666666659</v>
      </c>
      <c r="G211" s="36">
        <v>483.38333333333321</v>
      </c>
      <c r="H211" s="36">
        <v>506.08333333333326</v>
      </c>
      <c r="I211" s="36">
        <v>510.21666666666658</v>
      </c>
      <c r="J211" s="36">
        <v>517.43333333333328</v>
      </c>
      <c r="K211" s="31">
        <v>503</v>
      </c>
      <c r="L211" s="31">
        <v>491.65</v>
      </c>
      <c r="M211" s="31">
        <v>66.282589999999999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942.65</v>
      </c>
      <c r="D212" s="36">
        <v>943.55000000000007</v>
      </c>
      <c r="E212" s="36">
        <v>939.10000000000014</v>
      </c>
      <c r="F212" s="36">
        <v>935.55000000000007</v>
      </c>
      <c r="G212" s="36">
        <v>931.10000000000014</v>
      </c>
      <c r="H212" s="36">
        <v>947.10000000000014</v>
      </c>
      <c r="I212" s="36">
        <v>951.55000000000018</v>
      </c>
      <c r="J212" s="36">
        <v>955.10000000000014</v>
      </c>
      <c r="K212" s="31">
        <v>948</v>
      </c>
      <c r="L212" s="31">
        <v>940</v>
      </c>
      <c r="M212" s="31">
        <v>8.4489999999999996E-2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2146.25</v>
      </c>
      <c r="D213" s="36">
        <v>2137.6333333333332</v>
      </c>
      <c r="E213" s="36">
        <v>2116.2666666666664</v>
      </c>
      <c r="F213" s="36">
        <v>2086.2833333333333</v>
      </c>
      <c r="G213" s="36">
        <v>2064.9166666666665</v>
      </c>
      <c r="H213" s="36">
        <v>2167.6166666666663</v>
      </c>
      <c r="I213" s="36">
        <v>2188.9833333333331</v>
      </c>
      <c r="J213" s="36">
        <v>2218.9666666666662</v>
      </c>
      <c r="K213" s="31">
        <v>2159</v>
      </c>
      <c r="L213" s="31">
        <v>2107.65</v>
      </c>
      <c r="M213" s="31">
        <v>12.59937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162.15</v>
      </c>
      <c r="D214" s="36">
        <v>160.71666666666667</v>
      </c>
      <c r="E214" s="36">
        <v>157.93333333333334</v>
      </c>
      <c r="F214" s="36">
        <v>153.71666666666667</v>
      </c>
      <c r="G214" s="36">
        <v>150.93333333333334</v>
      </c>
      <c r="H214" s="36">
        <v>164.93333333333334</v>
      </c>
      <c r="I214" s="36">
        <v>167.7166666666667</v>
      </c>
      <c r="J214" s="36">
        <v>171.93333333333334</v>
      </c>
      <c r="K214" s="31">
        <v>163.5</v>
      </c>
      <c r="L214" s="31">
        <v>156.5</v>
      </c>
      <c r="M214" s="31">
        <v>66.66292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326.7</v>
      </c>
      <c r="D215" s="36">
        <v>320.75</v>
      </c>
      <c r="E215" s="36">
        <v>311.75</v>
      </c>
      <c r="F215" s="36">
        <v>296.8</v>
      </c>
      <c r="G215" s="36">
        <v>287.8</v>
      </c>
      <c r="H215" s="36">
        <v>335.7</v>
      </c>
      <c r="I215" s="36">
        <v>344.7</v>
      </c>
      <c r="J215" s="36">
        <v>359.65</v>
      </c>
      <c r="K215" s="31">
        <v>329.75</v>
      </c>
      <c r="L215" s="31">
        <v>305.8</v>
      </c>
      <c r="M215" s="31">
        <v>162.2963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2519.9</v>
      </c>
      <c r="D216" s="36">
        <v>2517.9499999999998</v>
      </c>
      <c r="E216" s="36">
        <v>2508.1499999999996</v>
      </c>
      <c r="F216" s="36">
        <v>2496.3999999999996</v>
      </c>
      <c r="G216" s="36">
        <v>2486.5999999999995</v>
      </c>
      <c r="H216" s="36">
        <v>2529.6999999999998</v>
      </c>
      <c r="I216" s="36">
        <v>2539.5</v>
      </c>
      <c r="J216" s="36">
        <v>2551.25</v>
      </c>
      <c r="K216" s="31">
        <v>2527.75</v>
      </c>
      <c r="L216" s="31">
        <v>2506.1999999999998</v>
      </c>
      <c r="M216" s="31">
        <v>10.236700000000001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301.35000000000002</v>
      </c>
      <c r="D217" s="36">
        <v>301.13333333333338</v>
      </c>
      <c r="E217" s="36">
        <v>299.76666666666677</v>
      </c>
      <c r="F217" s="36">
        <v>298.18333333333339</v>
      </c>
      <c r="G217" s="36">
        <v>296.81666666666678</v>
      </c>
      <c r="H217" s="36">
        <v>302.71666666666675</v>
      </c>
      <c r="I217" s="36">
        <v>304.08333333333343</v>
      </c>
      <c r="J217" s="36">
        <v>305.66666666666674</v>
      </c>
      <c r="K217" s="31">
        <v>302.5</v>
      </c>
      <c r="L217" s="31">
        <v>299.55</v>
      </c>
      <c r="M217" s="31">
        <v>1.15557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4832.1499999999996</v>
      </c>
      <c r="D218" s="36">
        <v>4826.5999999999995</v>
      </c>
      <c r="E218" s="36">
        <v>4709.1999999999989</v>
      </c>
      <c r="F218" s="36">
        <v>4586.2499999999991</v>
      </c>
      <c r="G218" s="36">
        <v>4468.8499999999985</v>
      </c>
      <c r="H218" s="36">
        <v>4949.5499999999993</v>
      </c>
      <c r="I218" s="36">
        <v>5066.9499999999989</v>
      </c>
      <c r="J218" s="36">
        <v>5189.8999999999996</v>
      </c>
      <c r="K218" s="31">
        <v>4944</v>
      </c>
      <c r="L218" s="31">
        <v>4703.6499999999996</v>
      </c>
      <c r="M218" s="31">
        <v>1.03332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518</v>
      </c>
      <c r="D219" s="36">
        <v>518.91666666666663</v>
      </c>
      <c r="E219" s="36">
        <v>511.93333333333328</v>
      </c>
      <c r="F219" s="36">
        <v>505.86666666666667</v>
      </c>
      <c r="G219" s="36">
        <v>498.88333333333333</v>
      </c>
      <c r="H219" s="36">
        <v>524.98333333333323</v>
      </c>
      <c r="I219" s="36">
        <v>531.96666666666658</v>
      </c>
      <c r="J219" s="36">
        <v>538.03333333333319</v>
      </c>
      <c r="K219" s="31">
        <v>525.9</v>
      </c>
      <c r="L219" s="31">
        <v>512.85</v>
      </c>
      <c r="M219" s="31">
        <v>0.30446000000000001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877.2</v>
      </c>
      <c r="D220" s="36">
        <v>883.41666666666663</v>
      </c>
      <c r="E220" s="36">
        <v>860.2833333333333</v>
      </c>
      <c r="F220" s="36">
        <v>843.36666666666667</v>
      </c>
      <c r="G220" s="36">
        <v>820.23333333333335</v>
      </c>
      <c r="H220" s="36">
        <v>900.33333333333326</v>
      </c>
      <c r="I220" s="36">
        <v>923.4666666666667</v>
      </c>
      <c r="J220" s="36">
        <v>940.38333333333321</v>
      </c>
      <c r="K220" s="31">
        <v>906.55</v>
      </c>
      <c r="L220" s="31">
        <v>866.5</v>
      </c>
      <c r="M220" s="31">
        <v>24.061140000000002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36758.5</v>
      </c>
      <c r="D221" s="36">
        <v>36788.01666666667</v>
      </c>
      <c r="E221" s="36">
        <v>36578.03333333334</v>
      </c>
      <c r="F221" s="36">
        <v>36397.566666666673</v>
      </c>
      <c r="G221" s="36">
        <v>36187.583333333343</v>
      </c>
      <c r="H221" s="36">
        <v>36968.483333333337</v>
      </c>
      <c r="I221" s="36">
        <v>37178.46666666666</v>
      </c>
      <c r="J221" s="36">
        <v>37358.933333333334</v>
      </c>
      <c r="K221" s="31">
        <v>36998</v>
      </c>
      <c r="L221" s="31">
        <v>36607.550000000003</v>
      </c>
      <c r="M221" s="31">
        <v>8.7399999999999995E-3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82.25</v>
      </c>
      <c r="D222" s="36">
        <v>82.600000000000009</v>
      </c>
      <c r="E222" s="36">
        <v>81.700000000000017</v>
      </c>
      <c r="F222" s="36">
        <v>81.150000000000006</v>
      </c>
      <c r="G222" s="36">
        <v>80.250000000000014</v>
      </c>
      <c r="H222" s="36">
        <v>83.15000000000002</v>
      </c>
      <c r="I222" s="36">
        <v>84.050000000000026</v>
      </c>
      <c r="J222" s="36">
        <v>84.600000000000023</v>
      </c>
      <c r="K222" s="31">
        <v>83.5</v>
      </c>
      <c r="L222" s="31">
        <v>82.05</v>
      </c>
      <c r="M222" s="31">
        <v>40.046210000000002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923</v>
      </c>
      <c r="D223" s="36">
        <v>922.2833333333333</v>
      </c>
      <c r="E223" s="36">
        <v>919.21666666666658</v>
      </c>
      <c r="F223" s="36">
        <v>915.43333333333328</v>
      </c>
      <c r="G223" s="36">
        <v>912.36666666666656</v>
      </c>
      <c r="H223" s="36">
        <v>926.06666666666661</v>
      </c>
      <c r="I223" s="36">
        <v>929.13333333333321</v>
      </c>
      <c r="J223" s="36">
        <v>932.91666666666663</v>
      </c>
      <c r="K223" s="31">
        <v>925.35</v>
      </c>
      <c r="L223" s="31">
        <v>918.5</v>
      </c>
      <c r="M223" s="31">
        <v>55.346139999999998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1439</v>
      </c>
      <c r="D224" s="36">
        <v>1450.6666666666667</v>
      </c>
      <c r="E224" s="36">
        <v>1424.1833333333334</v>
      </c>
      <c r="F224" s="36">
        <v>1409.3666666666666</v>
      </c>
      <c r="G224" s="36">
        <v>1382.8833333333332</v>
      </c>
      <c r="H224" s="36">
        <v>1465.4833333333336</v>
      </c>
      <c r="I224" s="36">
        <v>1491.9666666666667</v>
      </c>
      <c r="J224" s="36">
        <v>1506.7833333333338</v>
      </c>
      <c r="K224" s="31">
        <v>1477.15</v>
      </c>
      <c r="L224" s="31">
        <v>1435.85</v>
      </c>
      <c r="M224" s="31">
        <v>4.9922399999999998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555.95000000000005</v>
      </c>
      <c r="D225" s="36">
        <v>557.80000000000007</v>
      </c>
      <c r="E225" s="36">
        <v>551.55000000000018</v>
      </c>
      <c r="F225" s="36">
        <v>547.15000000000009</v>
      </c>
      <c r="G225" s="36">
        <v>540.9000000000002</v>
      </c>
      <c r="H225" s="36">
        <v>562.20000000000016</v>
      </c>
      <c r="I225" s="36">
        <v>568.44999999999993</v>
      </c>
      <c r="J225" s="36">
        <v>572.85000000000014</v>
      </c>
      <c r="K225" s="31">
        <v>564.04999999999995</v>
      </c>
      <c r="L225" s="31">
        <v>553.4</v>
      </c>
      <c r="M225" s="31">
        <v>5.2226600000000003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675.05</v>
      </c>
      <c r="D226" s="36">
        <v>675.66666666666663</v>
      </c>
      <c r="E226" s="36">
        <v>670.33333333333326</v>
      </c>
      <c r="F226" s="36">
        <v>665.61666666666667</v>
      </c>
      <c r="G226" s="36">
        <v>660.2833333333333</v>
      </c>
      <c r="H226" s="36">
        <v>680.38333333333321</v>
      </c>
      <c r="I226" s="36">
        <v>685.71666666666647</v>
      </c>
      <c r="J226" s="36">
        <v>690.43333333333317</v>
      </c>
      <c r="K226" s="31">
        <v>681</v>
      </c>
      <c r="L226" s="31">
        <v>670.95</v>
      </c>
      <c r="M226" s="31">
        <v>1.3548199999999999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60.65</v>
      </c>
      <c r="D227" s="36">
        <v>60.916666666666664</v>
      </c>
      <c r="E227" s="36">
        <v>60.033333333333331</v>
      </c>
      <c r="F227" s="36">
        <v>59.416666666666664</v>
      </c>
      <c r="G227" s="36">
        <v>58.533333333333331</v>
      </c>
      <c r="H227" s="36">
        <v>61.533333333333331</v>
      </c>
      <c r="I227" s="36">
        <v>62.416666666666671</v>
      </c>
      <c r="J227" s="36">
        <v>63.033333333333331</v>
      </c>
      <c r="K227" s="31">
        <v>61.8</v>
      </c>
      <c r="L227" s="31">
        <v>60.3</v>
      </c>
      <c r="M227" s="31">
        <v>79.097340000000003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84.15</v>
      </c>
      <c r="D228" s="36">
        <v>83.983333333333334</v>
      </c>
      <c r="E228" s="36">
        <v>83.416666666666671</v>
      </c>
      <c r="F228" s="36">
        <v>82.683333333333337</v>
      </c>
      <c r="G228" s="36">
        <v>82.116666666666674</v>
      </c>
      <c r="H228" s="36">
        <v>84.716666666666669</v>
      </c>
      <c r="I228" s="36">
        <v>85.283333333333331</v>
      </c>
      <c r="J228" s="36">
        <v>86.016666666666666</v>
      </c>
      <c r="K228" s="31">
        <v>84.55</v>
      </c>
      <c r="L228" s="31">
        <v>83.25</v>
      </c>
      <c r="M228" s="31">
        <v>125.76455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116.95</v>
      </c>
      <c r="D229" s="36">
        <v>116.98333333333335</v>
      </c>
      <c r="E229" s="36">
        <v>116.1166666666667</v>
      </c>
      <c r="F229" s="36">
        <v>115.28333333333336</v>
      </c>
      <c r="G229" s="36">
        <v>114.41666666666671</v>
      </c>
      <c r="H229" s="36">
        <v>117.81666666666669</v>
      </c>
      <c r="I229" s="36">
        <v>118.68333333333334</v>
      </c>
      <c r="J229" s="36">
        <v>119.51666666666668</v>
      </c>
      <c r="K229" s="31">
        <v>117.85</v>
      </c>
      <c r="L229" s="31">
        <v>116.15</v>
      </c>
      <c r="M229" s="31">
        <v>21.80939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1006.1</v>
      </c>
      <c r="D230" s="36">
        <v>1017.1833333333334</v>
      </c>
      <c r="E230" s="36">
        <v>990.41666666666674</v>
      </c>
      <c r="F230" s="36">
        <v>974.73333333333335</v>
      </c>
      <c r="G230" s="36">
        <v>947.9666666666667</v>
      </c>
      <c r="H230" s="36">
        <v>1032.8666666666668</v>
      </c>
      <c r="I230" s="36">
        <v>1059.6333333333332</v>
      </c>
      <c r="J230" s="36">
        <v>1075.3166666666668</v>
      </c>
      <c r="K230" s="31">
        <v>1043.95</v>
      </c>
      <c r="L230" s="31">
        <v>1001.5</v>
      </c>
      <c r="M230" s="31">
        <v>2.3043100000000001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603.29999999999995</v>
      </c>
      <c r="D231" s="36">
        <v>601.43333333333328</v>
      </c>
      <c r="E231" s="36">
        <v>581.86666666666656</v>
      </c>
      <c r="F231" s="36">
        <v>560.43333333333328</v>
      </c>
      <c r="G231" s="36">
        <v>540.86666666666656</v>
      </c>
      <c r="H231" s="36">
        <v>622.86666666666656</v>
      </c>
      <c r="I231" s="36">
        <v>642.43333333333339</v>
      </c>
      <c r="J231" s="36">
        <v>663.86666666666656</v>
      </c>
      <c r="K231" s="31">
        <v>621</v>
      </c>
      <c r="L231" s="31">
        <v>580</v>
      </c>
      <c r="M231" s="31">
        <v>11.31616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217.3</v>
      </c>
      <c r="D232" s="36">
        <v>217.66666666666666</v>
      </c>
      <c r="E232" s="36">
        <v>216.13333333333333</v>
      </c>
      <c r="F232" s="36">
        <v>214.96666666666667</v>
      </c>
      <c r="G232" s="36">
        <v>213.43333333333334</v>
      </c>
      <c r="H232" s="36">
        <v>218.83333333333331</v>
      </c>
      <c r="I232" s="36">
        <v>220.36666666666667</v>
      </c>
      <c r="J232" s="36">
        <v>221.5333333333333</v>
      </c>
      <c r="K232" s="31">
        <v>219.2</v>
      </c>
      <c r="L232" s="31">
        <v>216.5</v>
      </c>
      <c r="M232" s="31">
        <v>8.3754299999999997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185.65</v>
      </c>
      <c r="D233" s="36">
        <v>185.08333333333334</v>
      </c>
      <c r="E233" s="36">
        <v>183.26666666666668</v>
      </c>
      <c r="F233" s="36">
        <v>180.88333333333333</v>
      </c>
      <c r="G233" s="36">
        <v>179.06666666666666</v>
      </c>
      <c r="H233" s="36">
        <v>187.4666666666667</v>
      </c>
      <c r="I233" s="36">
        <v>189.28333333333336</v>
      </c>
      <c r="J233" s="36">
        <v>191.66666666666671</v>
      </c>
      <c r="K233" s="31">
        <v>186.9</v>
      </c>
      <c r="L233" s="31">
        <v>182.7</v>
      </c>
      <c r="M233" s="31">
        <v>71.228740000000002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84.25</v>
      </c>
      <c r="D234" s="36">
        <v>83.899999999999991</v>
      </c>
      <c r="E234" s="36">
        <v>80.09999999999998</v>
      </c>
      <c r="F234" s="36">
        <v>75.949999999999989</v>
      </c>
      <c r="G234" s="36">
        <v>72.149999999999977</v>
      </c>
      <c r="H234" s="36">
        <v>88.049999999999983</v>
      </c>
      <c r="I234" s="36">
        <v>91.85</v>
      </c>
      <c r="J234" s="36">
        <v>95.999999999999986</v>
      </c>
      <c r="K234" s="31">
        <v>87.7</v>
      </c>
      <c r="L234" s="31">
        <v>79.75</v>
      </c>
      <c r="M234" s="31">
        <v>454.14055000000002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2593.85</v>
      </c>
      <c r="D235" s="36">
        <v>2585.6333333333337</v>
      </c>
      <c r="E235" s="36">
        <v>2569.2666666666673</v>
      </c>
      <c r="F235" s="36">
        <v>2544.6833333333338</v>
      </c>
      <c r="G235" s="36">
        <v>2528.3166666666675</v>
      </c>
      <c r="H235" s="36">
        <v>2610.2166666666672</v>
      </c>
      <c r="I235" s="36">
        <v>2626.583333333333</v>
      </c>
      <c r="J235" s="36">
        <v>2651.166666666667</v>
      </c>
      <c r="K235" s="31">
        <v>2602</v>
      </c>
      <c r="L235" s="31">
        <v>2561.0500000000002</v>
      </c>
      <c r="M235" s="31">
        <v>1.7826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412.75</v>
      </c>
      <c r="D236" s="36">
        <v>413.08333333333331</v>
      </c>
      <c r="E236" s="36">
        <v>409.21666666666664</v>
      </c>
      <c r="F236" s="36">
        <v>405.68333333333334</v>
      </c>
      <c r="G236" s="36">
        <v>401.81666666666666</v>
      </c>
      <c r="H236" s="36">
        <v>416.61666666666662</v>
      </c>
      <c r="I236" s="36">
        <v>420.48333333333329</v>
      </c>
      <c r="J236" s="36">
        <v>424.01666666666659</v>
      </c>
      <c r="K236" s="31">
        <v>416.95</v>
      </c>
      <c r="L236" s="31">
        <v>409.55</v>
      </c>
      <c r="M236" s="31">
        <v>8.7431699999999992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145.1</v>
      </c>
      <c r="D237" s="36">
        <v>146.73333333333332</v>
      </c>
      <c r="E237" s="36">
        <v>143.06666666666663</v>
      </c>
      <c r="F237" s="36">
        <v>141.0333333333333</v>
      </c>
      <c r="G237" s="36">
        <v>137.36666666666662</v>
      </c>
      <c r="H237" s="36">
        <v>148.76666666666665</v>
      </c>
      <c r="I237" s="36">
        <v>152.43333333333334</v>
      </c>
      <c r="J237" s="36">
        <v>154.46666666666667</v>
      </c>
      <c r="K237" s="31">
        <v>150.4</v>
      </c>
      <c r="L237" s="31">
        <v>144.69999999999999</v>
      </c>
      <c r="M237" s="31">
        <v>313.67331000000001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420.1</v>
      </c>
      <c r="D238" s="36">
        <v>419.38333333333338</v>
      </c>
      <c r="E238" s="36">
        <v>416.41666666666674</v>
      </c>
      <c r="F238" s="36">
        <v>412.73333333333335</v>
      </c>
      <c r="G238" s="36">
        <v>409.76666666666671</v>
      </c>
      <c r="H238" s="36">
        <v>423.06666666666678</v>
      </c>
      <c r="I238" s="36">
        <v>426.03333333333336</v>
      </c>
      <c r="J238" s="36">
        <v>429.71666666666681</v>
      </c>
      <c r="K238" s="31">
        <v>422.35</v>
      </c>
      <c r="L238" s="31">
        <v>415.7</v>
      </c>
      <c r="M238" s="31">
        <v>17.292909999999999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103.8</v>
      </c>
      <c r="D239" s="36">
        <v>102.91666666666667</v>
      </c>
      <c r="E239" s="36">
        <v>101.63333333333334</v>
      </c>
      <c r="F239" s="36">
        <v>99.466666666666669</v>
      </c>
      <c r="G239" s="36">
        <v>98.183333333333337</v>
      </c>
      <c r="H239" s="36">
        <v>105.08333333333334</v>
      </c>
      <c r="I239" s="36">
        <v>106.36666666666667</v>
      </c>
      <c r="J239" s="36">
        <v>108.53333333333335</v>
      </c>
      <c r="K239" s="31">
        <v>104.2</v>
      </c>
      <c r="L239" s="31">
        <v>100.75</v>
      </c>
      <c r="M239" s="31">
        <v>185.89035000000001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39.35</v>
      </c>
      <c r="D240" s="36">
        <v>39.4</v>
      </c>
      <c r="E240" s="36">
        <v>39.15</v>
      </c>
      <c r="F240" s="36">
        <v>38.950000000000003</v>
      </c>
      <c r="G240" s="36">
        <v>38.700000000000003</v>
      </c>
      <c r="H240" s="36">
        <v>39.599999999999994</v>
      </c>
      <c r="I240" s="36">
        <v>39.849999999999994</v>
      </c>
      <c r="J240" s="36">
        <v>40.04999999999999</v>
      </c>
      <c r="K240" s="31">
        <v>39.65</v>
      </c>
      <c r="L240" s="31">
        <v>39.200000000000003</v>
      </c>
      <c r="M240" s="31">
        <v>77.238110000000006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700</v>
      </c>
      <c r="D241" s="36">
        <v>701.81666666666661</v>
      </c>
      <c r="E241" s="36">
        <v>697.18333333333317</v>
      </c>
      <c r="F241" s="36">
        <v>694.36666666666656</v>
      </c>
      <c r="G241" s="36">
        <v>689.73333333333312</v>
      </c>
      <c r="H241" s="36">
        <v>704.63333333333321</v>
      </c>
      <c r="I241" s="36">
        <v>709.26666666666665</v>
      </c>
      <c r="J241" s="36">
        <v>712.08333333333326</v>
      </c>
      <c r="K241" s="31">
        <v>706.45</v>
      </c>
      <c r="L241" s="31">
        <v>699</v>
      </c>
      <c r="M241" s="31">
        <v>12.857200000000001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76.5</v>
      </c>
      <c r="D242" s="36">
        <v>76.75</v>
      </c>
      <c r="E242" s="36">
        <v>76.099999999999994</v>
      </c>
      <c r="F242" s="36">
        <v>75.699999999999989</v>
      </c>
      <c r="G242" s="36">
        <v>75.049999999999983</v>
      </c>
      <c r="H242" s="36">
        <v>77.150000000000006</v>
      </c>
      <c r="I242" s="36">
        <v>77.800000000000011</v>
      </c>
      <c r="J242" s="36">
        <v>78.200000000000017</v>
      </c>
      <c r="K242" s="31">
        <v>77.400000000000006</v>
      </c>
      <c r="L242" s="31">
        <v>76.349999999999994</v>
      </c>
      <c r="M242" s="31">
        <v>227.83081999999999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1472.25</v>
      </c>
      <c r="D243" s="36">
        <v>1476.7666666666667</v>
      </c>
      <c r="E243" s="36">
        <v>1459.5333333333333</v>
      </c>
      <c r="F243" s="36">
        <v>1446.8166666666666</v>
      </c>
      <c r="G243" s="36">
        <v>1429.5833333333333</v>
      </c>
      <c r="H243" s="36">
        <v>1489.4833333333333</v>
      </c>
      <c r="I243" s="36">
        <v>1506.7166666666665</v>
      </c>
      <c r="J243" s="36">
        <v>1519.4333333333334</v>
      </c>
      <c r="K243" s="31">
        <v>1494</v>
      </c>
      <c r="L243" s="31">
        <v>1464.05</v>
      </c>
      <c r="M243" s="31">
        <v>0.52993999999999997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390.3</v>
      </c>
      <c r="D244" s="36">
        <v>390.36666666666662</v>
      </c>
      <c r="E244" s="36">
        <v>388.28333333333325</v>
      </c>
      <c r="F244" s="36">
        <v>386.26666666666665</v>
      </c>
      <c r="G244" s="36">
        <v>384.18333333333328</v>
      </c>
      <c r="H244" s="36">
        <v>392.38333333333321</v>
      </c>
      <c r="I244" s="36">
        <v>394.46666666666658</v>
      </c>
      <c r="J244" s="36">
        <v>396.48333333333318</v>
      </c>
      <c r="K244" s="31">
        <v>392.45</v>
      </c>
      <c r="L244" s="31">
        <v>388.35</v>
      </c>
      <c r="M244" s="31">
        <v>17.50873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185.85</v>
      </c>
      <c r="D245" s="36">
        <v>186.1</v>
      </c>
      <c r="E245" s="36">
        <v>184</v>
      </c>
      <c r="F245" s="36">
        <v>182.15</v>
      </c>
      <c r="G245" s="36">
        <v>180.05</v>
      </c>
      <c r="H245" s="36">
        <v>187.95</v>
      </c>
      <c r="I245" s="36">
        <v>190.04999999999995</v>
      </c>
      <c r="J245" s="36">
        <v>191.89999999999998</v>
      </c>
      <c r="K245" s="31">
        <v>188.2</v>
      </c>
      <c r="L245" s="31">
        <v>184.25</v>
      </c>
      <c r="M245" s="31">
        <v>29.330780000000001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1486.1</v>
      </c>
      <c r="D246" s="36">
        <v>1484.2666666666667</v>
      </c>
      <c r="E246" s="36">
        <v>1472.2833333333333</v>
      </c>
      <c r="F246" s="36">
        <v>1458.4666666666667</v>
      </c>
      <c r="G246" s="36">
        <v>1446.4833333333333</v>
      </c>
      <c r="H246" s="36">
        <v>1498.0833333333333</v>
      </c>
      <c r="I246" s="36">
        <v>1510.0666666666664</v>
      </c>
      <c r="J246" s="36">
        <v>1523.8833333333332</v>
      </c>
      <c r="K246" s="31">
        <v>1496.25</v>
      </c>
      <c r="L246" s="31">
        <v>1470.45</v>
      </c>
      <c r="M246" s="31">
        <v>38.320979999999999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21.15</v>
      </c>
      <c r="D247" s="36">
        <v>21.25</v>
      </c>
      <c r="E247" s="36">
        <v>20.9</v>
      </c>
      <c r="F247" s="36">
        <v>20.65</v>
      </c>
      <c r="G247" s="36">
        <v>20.299999999999997</v>
      </c>
      <c r="H247" s="36">
        <v>21.5</v>
      </c>
      <c r="I247" s="36">
        <v>21.85</v>
      </c>
      <c r="J247" s="36">
        <v>22.1</v>
      </c>
      <c r="K247" s="31">
        <v>21.6</v>
      </c>
      <c r="L247" s="31">
        <v>21</v>
      </c>
      <c r="M247" s="31">
        <v>175.20434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4617.1499999999996</v>
      </c>
      <c r="D248" s="36">
        <v>4667.3833333333332</v>
      </c>
      <c r="E248" s="36">
        <v>4559.7666666666664</v>
      </c>
      <c r="F248" s="36">
        <v>4502.3833333333332</v>
      </c>
      <c r="G248" s="36">
        <v>4394.7666666666664</v>
      </c>
      <c r="H248" s="36">
        <v>4724.7666666666664</v>
      </c>
      <c r="I248" s="36">
        <v>4832.3833333333332</v>
      </c>
      <c r="J248" s="36">
        <v>4889.7666666666664</v>
      </c>
      <c r="K248" s="31">
        <v>4775</v>
      </c>
      <c r="L248" s="31">
        <v>4610</v>
      </c>
      <c r="M248" s="31">
        <v>1.61852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1449.25</v>
      </c>
      <c r="D249" s="36">
        <v>1454.95</v>
      </c>
      <c r="E249" s="36">
        <v>1442</v>
      </c>
      <c r="F249" s="36">
        <v>1434.75</v>
      </c>
      <c r="G249" s="36">
        <v>1421.8</v>
      </c>
      <c r="H249" s="36">
        <v>1462.2</v>
      </c>
      <c r="I249" s="36">
        <v>1475.1500000000003</v>
      </c>
      <c r="J249" s="36">
        <v>1482.4</v>
      </c>
      <c r="K249" s="31">
        <v>1467.9</v>
      </c>
      <c r="L249" s="31">
        <v>1447.7</v>
      </c>
      <c r="M249" s="31">
        <v>31.86928</v>
      </c>
      <c r="N249" s="1"/>
      <c r="O249" s="1"/>
    </row>
    <row r="250" spans="1:15" ht="12.75" customHeight="1">
      <c r="A250" s="33">
        <v>240</v>
      </c>
      <c r="B250" s="53" t="s">
        <v>852</v>
      </c>
      <c r="C250" s="31">
        <v>2931.5</v>
      </c>
      <c r="D250" s="36">
        <v>2987.9666666666667</v>
      </c>
      <c r="E250" s="36">
        <v>2845.5333333333333</v>
      </c>
      <c r="F250" s="36">
        <v>2759.5666666666666</v>
      </c>
      <c r="G250" s="36">
        <v>2617.1333333333332</v>
      </c>
      <c r="H250" s="36">
        <v>3073.9333333333334</v>
      </c>
      <c r="I250" s="36">
        <v>3216.3666666666668</v>
      </c>
      <c r="J250" s="36">
        <v>3302.3333333333335</v>
      </c>
      <c r="K250" s="31">
        <v>3130.4</v>
      </c>
      <c r="L250" s="31">
        <v>2902</v>
      </c>
      <c r="M250" s="31">
        <v>1.26837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696.1</v>
      </c>
      <c r="D251" s="36">
        <v>703.35</v>
      </c>
      <c r="E251" s="36">
        <v>687.75</v>
      </c>
      <c r="F251" s="36">
        <v>679.4</v>
      </c>
      <c r="G251" s="36">
        <v>663.8</v>
      </c>
      <c r="H251" s="36">
        <v>711.7</v>
      </c>
      <c r="I251" s="36">
        <v>727.30000000000018</v>
      </c>
      <c r="J251" s="36">
        <v>735.65000000000009</v>
      </c>
      <c r="K251" s="31">
        <v>718.95</v>
      </c>
      <c r="L251" s="31">
        <v>695</v>
      </c>
      <c r="M251" s="31">
        <v>3.5930800000000001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2606.0500000000002</v>
      </c>
      <c r="D252" s="36">
        <v>2600.9833333333336</v>
      </c>
      <c r="E252" s="36">
        <v>2586.4666666666672</v>
      </c>
      <c r="F252" s="36">
        <v>2566.8833333333337</v>
      </c>
      <c r="G252" s="36">
        <v>2552.3666666666672</v>
      </c>
      <c r="H252" s="36">
        <v>2620.5666666666671</v>
      </c>
      <c r="I252" s="36">
        <v>2635.0833333333335</v>
      </c>
      <c r="J252" s="36">
        <v>2654.666666666667</v>
      </c>
      <c r="K252" s="31">
        <v>2615.5</v>
      </c>
      <c r="L252" s="31">
        <v>2581.4</v>
      </c>
      <c r="M252" s="31">
        <v>6.3497399999999997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1066.3499999999999</v>
      </c>
      <c r="D253" s="36">
        <v>1072.3500000000001</v>
      </c>
      <c r="E253" s="36">
        <v>1055.0500000000002</v>
      </c>
      <c r="F253" s="36">
        <v>1043.75</v>
      </c>
      <c r="G253" s="36">
        <v>1026.45</v>
      </c>
      <c r="H253" s="36">
        <v>1083.6500000000003</v>
      </c>
      <c r="I253" s="36">
        <v>1100.95</v>
      </c>
      <c r="J253" s="36">
        <v>1112.2500000000005</v>
      </c>
      <c r="K253" s="31">
        <v>1089.6500000000001</v>
      </c>
      <c r="L253" s="31">
        <v>1061.05</v>
      </c>
      <c r="M253" s="31">
        <v>2.0507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37.75</v>
      </c>
      <c r="D254" s="36">
        <v>37.583333333333336</v>
      </c>
      <c r="E254" s="36">
        <v>37.06666666666667</v>
      </c>
      <c r="F254" s="36">
        <v>36.383333333333333</v>
      </c>
      <c r="G254" s="36">
        <v>35.866666666666667</v>
      </c>
      <c r="H254" s="36">
        <v>38.266666666666673</v>
      </c>
      <c r="I254" s="36">
        <v>38.783333333333339</v>
      </c>
      <c r="J254" s="36">
        <v>39.466666666666676</v>
      </c>
      <c r="K254" s="31">
        <v>38.1</v>
      </c>
      <c r="L254" s="31">
        <v>36.9</v>
      </c>
      <c r="M254" s="31">
        <v>245.79920999999999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440.35</v>
      </c>
      <c r="D255" s="36">
        <v>440.2833333333333</v>
      </c>
      <c r="E255" s="36">
        <v>438.31666666666661</v>
      </c>
      <c r="F255" s="36">
        <v>436.2833333333333</v>
      </c>
      <c r="G255" s="36">
        <v>434.31666666666661</v>
      </c>
      <c r="H255" s="36">
        <v>442.31666666666661</v>
      </c>
      <c r="I255" s="36">
        <v>444.2833333333333</v>
      </c>
      <c r="J255" s="36">
        <v>446.31666666666661</v>
      </c>
      <c r="K255" s="31">
        <v>442.25</v>
      </c>
      <c r="L255" s="31">
        <v>438.25</v>
      </c>
      <c r="M255" s="31">
        <v>63.666060000000002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278.10000000000002</v>
      </c>
      <c r="D256" s="36">
        <v>277.56666666666666</v>
      </c>
      <c r="E256" s="36">
        <v>273.33333333333331</v>
      </c>
      <c r="F256" s="36">
        <v>268.56666666666666</v>
      </c>
      <c r="G256" s="36">
        <v>264.33333333333331</v>
      </c>
      <c r="H256" s="36">
        <v>282.33333333333331</v>
      </c>
      <c r="I256" s="36">
        <v>286.56666666666666</v>
      </c>
      <c r="J256" s="36">
        <v>291.33333333333331</v>
      </c>
      <c r="K256" s="31">
        <v>281.8</v>
      </c>
      <c r="L256" s="31">
        <v>272.8</v>
      </c>
      <c r="M256" s="31">
        <v>20.02298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1438.95</v>
      </c>
      <c r="D257" s="36">
        <v>1459.3</v>
      </c>
      <c r="E257" s="36">
        <v>1409.6499999999999</v>
      </c>
      <c r="F257" s="36">
        <v>1380.35</v>
      </c>
      <c r="G257" s="36">
        <v>1330.6999999999998</v>
      </c>
      <c r="H257" s="36">
        <v>1488.6</v>
      </c>
      <c r="I257" s="36">
        <v>1538.25</v>
      </c>
      <c r="J257" s="36">
        <v>1567.55</v>
      </c>
      <c r="K257" s="31">
        <v>1508.95</v>
      </c>
      <c r="L257" s="31">
        <v>1430</v>
      </c>
      <c r="M257" s="31">
        <v>1.3579699999999999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3529</v>
      </c>
      <c r="D258" s="36">
        <v>3516.6333333333332</v>
      </c>
      <c r="E258" s="36">
        <v>3486.2666666666664</v>
      </c>
      <c r="F258" s="36">
        <v>3443.5333333333333</v>
      </c>
      <c r="G258" s="36">
        <v>3413.1666666666665</v>
      </c>
      <c r="H258" s="36">
        <v>3559.3666666666663</v>
      </c>
      <c r="I258" s="36">
        <v>3589.7333333333331</v>
      </c>
      <c r="J258" s="36">
        <v>3632.4666666666662</v>
      </c>
      <c r="K258" s="31">
        <v>3547</v>
      </c>
      <c r="L258" s="31">
        <v>3473.9</v>
      </c>
      <c r="M258" s="31">
        <v>0.75744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115.1</v>
      </c>
      <c r="D259" s="36">
        <v>114.60000000000001</v>
      </c>
      <c r="E259" s="36">
        <v>113.00000000000001</v>
      </c>
      <c r="F259" s="36">
        <v>110.9</v>
      </c>
      <c r="G259" s="36">
        <v>109.30000000000001</v>
      </c>
      <c r="H259" s="36">
        <v>116.70000000000002</v>
      </c>
      <c r="I259" s="36">
        <v>118.30000000000001</v>
      </c>
      <c r="J259" s="36">
        <v>120.40000000000002</v>
      </c>
      <c r="K259" s="31">
        <v>116.2</v>
      </c>
      <c r="L259" s="31">
        <v>112.5</v>
      </c>
      <c r="M259" s="31">
        <v>37.034300000000002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1264.1500000000001</v>
      </c>
      <c r="D260" s="36">
        <v>1271.7166666666667</v>
      </c>
      <c r="E260" s="36">
        <v>1243.4333333333334</v>
      </c>
      <c r="F260" s="36">
        <v>1222.7166666666667</v>
      </c>
      <c r="G260" s="36">
        <v>1194.4333333333334</v>
      </c>
      <c r="H260" s="36">
        <v>1292.4333333333334</v>
      </c>
      <c r="I260" s="36">
        <v>1320.7166666666667</v>
      </c>
      <c r="J260" s="36">
        <v>1341.4333333333334</v>
      </c>
      <c r="K260" s="31">
        <v>1300</v>
      </c>
      <c r="L260" s="31">
        <v>1251</v>
      </c>
      <c r="M260" s="31">
        <v>0.20655000000000001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523.70000000000005</v>
      </c>
      <c r="D261" s="36">
        <v>516.30000000000007</v>
      </c>
      <c r="E261" s="36">
        <v>507.60000000000014</v>
      </c>
      <c r="F261" s="36">
        <v>491.50000000000006</v>
      </c>
      <c r="G261" s="36">
        <v>482.80000000000013</v>
      </c>
      <c r="H261" s="36">
        <v>532.40000000000009</v>
      </c>
      <c r="I261" s="36">
        <v>541.10000000000014</v>
      </c>
      <c r="J261" s="36">
        <v>557.20000000000016</v>
      </c>
      <c r="K261" s="31">
        <v>525</v>
      </c>
      <c r="L261" s="31">
        <v>500.2</v>
      </c>
      <c r="M261" s="31">
        <v>14.406650000000001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651.70000000000005</v>
      </c>
      <c r="D262" s="36">
        <v>652.15</v>
      </c>
      <c r="E262" s="36">
        <v>646.75</v>
      </c>
      <c r="F262" s="36">
        <v>641.80000000000007</v>
      </c>
      <c r="G262" s="36">
        <v>636.40000000000009</v>
      </c>
      <c r="H262" s="36">
        <v>657.09999999999991</v>
      </c>
      <c r="I262" s="36">
        <v>662.49999999999977</v>
      </c>
      <c r="J262" s="36">
        <v>667.44999999999982</v>
      </c>
      <c r="K262" s="31">
        <v>657.55</v>
      </c>
      <c r="L262" s="31">
        <v>647.20000000000005</v>
      </c>
      <c r="M262" s="31">
        <v>14.68486</v>
      </c>
      <c r="N262" s="1"/>
      <c r="O262" s="1"/>
    </row>
    <row r="263" spans="1:15" ht="12.75" customHeight="1">
      <c r="A263" s="33">
        <v>253</v>
      </c>
      <c r="B263" s="53" t="s">
        <v>853</v>
      </c>
      <c r="C263" s="31">
        <v>331.65</v>
      </c>
      <c r="D263" s="36">
        <v>331.55</v>
      </c>
      <c r="E263" s="36">
        <v>328.1</v>
      </c>
      <c r="F263" s="36">
        <v>324.55</v>
      </c>
      <c r="G263" s="36">
        <v>321.10000000000002</v>
      </c>
      <c r="H263" s="36">
        <v>335.1</v>
      </c>
      <c r="I263" s="36">
        <v>338.54999999999995</v>
      </c>
      <c r="J263" s="36">
        <v>342.1</v>
      </c>
      <c r="K263" s="31">
        <v>335</v>
      </c>
      <c r="L263" s="31">
        <v>328</v>
      </c>
      <c r="M263" s="31">
        <v>0.27962999999999999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787.45</v>
      </c>
      <c r="D264" s="36">
        <v>787.30000000000007</v>
      </c>
      <c r="E264" s="36">
        <v>778.80000000000018</v>
      </c>
      <c r="F264" s="36">
        <v>770.15000000000009</v>
      </c>
      <c r="G264" s="36">
        <v>761.6500000000002</v>
      </c>
      <c r="H264" s="36">
        <v>795.95000000000016</v>
      </c>
      <c r="I264" s="36">
        <v>804.44999999999993</v>
      </c>
      <c r="J264" s="36">
        <v>813.10000000000014</v>
      </c>
      <c r="K264" s="31">
        <v>795.8</v>
      </c>
      <c r="L264" s="31">
        <v>778.65</v>
      </c>
      <c r="M264" s="31">
        <v>2.1727099999999999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372.8</v>
      </c>
      <c r="D265" s="36">
        <v>373.81666666666666</v>
      </c>
      <c r="E265" s="36">
        <v>371.23333333333335</v>
      </c>
      <c r="F265" s="36">
        <v>369.66666666666669</v>
      </c>
      <c r="G265" s="36">
        <v>367.08333333333337</v>
      </c>
      <c r="H265" s="36">
        <v>375.38333333333333</v>
      </c>
      <c r="I265" s="36">
        <v>377.9666666666667</v>
      </c>
      <c r="J265" s="36">
        <v>379.5333333333333</v>
      </c>
      <c r="K265" s="31">
        <v>376.4</v>
      </c>
      <c r="L265" s="31">
        <v>372.25</v>
      </c>
      <c r="M265" s="31">
        <v>2.2486000000000002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83.15</v>
      </c>
      <c r="D266" s="36">
        <v>83.36666666666666</v>
      </c>
      <c r="E266" s="36">
        <v>82.683333333333323</v>
      </c>
      <c r="F266" s="36">
        <v>82.216666666666669</v>
      </c>
      <c r="G266" s="36">
        <v>81.533333333333331</v>
      </c>
      <c r="H266" s="36">
        <v>83.833333333333314</v>
      </c>
      <c r="I266" s="36">
        <v>84.516666666666652</v>
      </c>
      <c r="J266" s="36">
        <v>84.983333333333306</v>
      </c>
      <c r="K266" s="31">
        <v>84.05</v>
      </c>
      <c r="L266" s="31">
        <v>82.9</v>
      </c>
      <c r="M266" s="31">
        <v>11.94698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413.45</v>
      </c>
      <c r="D267" s="36">
        <v>417.2166666666667</v>
      </c>
      <c r="E267" s="36">
        <v>407.43333333333339</v>
      </c>
      <c r="F267" s="36">
        <v>401.41666666666669</v>
      </c>
      <c r="G267" s="36">
        <v>391.63333333333338</v>
      </c>
      <c r="H267" s="36">
        <v>423.23333333333341</v>
      </c>
      <c r="I267" s="36">
        <v>433.01666666666671</v>
      </c>
      <c r="J267" s="36">
        <v>439.03333333333342</v>
      </c>
      <c r="K267" s="31">
        <v>427</v>
      </c>
      <c r="L267" s="31">
        <v>411.2</v>
      </c>
      <c r="M267" s="31">
        <v>51.243729999999999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775.55</v>
      </c>
      <c r="D268" s="36">
        <v>773.55000000000007</v>
      </c>
      <c r="E268" s="36">
        <v>769.15000000000009</v>
      </c>
      <c r="F268" s="36">
        <v>762.75</v>
      </c>
      <c r="G268" s="36">
        <v>758.35</v>
      </c>
      <c r="H268" s="36">
        <v>779.95000000000016</v>
      </c>
      <c r="I268" s="36">
        <v>784.35</v>
      </c>
      <c r="J268" s="36">
        <v>790.75000000000023</v>
      </c>
      <c r="K268" s="31">
        <v>777.95</v>
      </c>
      <c r="L268" s="31">
        <v>767.15</v>
      </c>
      <c r="M268" s="31">
        <v>10.68229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537.54999999999995</v>
      </c>
      <c r="D269" s="36">
        <v>536.18333333333328</v>
      </c>
      <c r="E269" s="36">
        <v>528.81666666666661</v>
      </c>
      <c r="F269" s="36">
        <v>520.08333333333337</v>
      </c>
      <c r="G269" s="36">
        <v>512.7166666666667</v>
      </c>
      <c r="H269" s="36">
        <v>544.91666666666652</v>
      </c>
      <c r="I269" s="36">
        <v>552.28333333333308</v>
      </c>
      <c r="J269" s="36">
        <v>561.01666666666642</v>
      </c>
      <c r="K269" s="31">
        <v>543.54999999999995</v>
      </c>
      <c r="L269" s="31">
        <v>527.45000000000005</v>
      </c>
      <c r="M269" s="31">
        <v>41.818829999999998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431.3</v>
      </c>
      <c r="D270" s="36">
        <v>426.76666666666665</v>
      </c>
      <c r="E270" s="36">
        <v>419.5333333333333</v>
      </c>
      <c r="F270" s="36">
        <v>407.76666666666665</v>
      </c>
      <c r="G270" s="36">
        <v>400.5333333333333</v>
      </c>
      <c r="H270" s="36">
        <v>438.5333333333333</v>
      </c>
      <c r="I270" s="36">
        <v>445.76666666666665</v>
      </c>
      <c r="J270" s="36">
        <v>457.5333333333333</v>
      </c>
      <c r="K270" s="31">
        <v>434</v>
      </c>
      <c r="L270" s="31">
        <v>415</v>
      </c>
      <c r="M270" s="31">
        <v>3.4058199999999998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419.9</v>
      </c>
      <c r="D271" s="36">
        <v>422.29999999999995</v>
      </c>
      <c r="E271" s="36">
        <v>414.64999999999992</v>
      </c>
      <c r="F271" s="36">
        <v>409.4</v>
      </c>
      <c r="G271" s="36">
        <v>401.74999999999994</v>
      </c>
      <c r="H271" s="36">
        <v>427.5499999999999</v>
      </c>
      <c r="I271" s="36">
        <v>435.2</v>
      </c>
      <c r="J271" s="36">
        <v>440.44999999999987</v>
      </c>
      <c r="K271" s="31">
        <v>429.95</v>
      </c>
      <c r="L271" s="31">
        <v>417.05</v>
      </c>
      <c r="M271" s="31">
        <v>3.0741000000000001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710.8</v>
      </c>
      <c r="D272" s="36">
        <v>713.26666666666677</v>
      </c>
      <c r="E272" s="36">
        <v>707.53333333333353</v>
      </c>
      <c r="F272" s="36">
        <v>704.26666666666677</v>
      </c>
      <c r="G272" s="36">
        <v>698.53333333333353</v>
      </c>
      <c r="H272" s="36">
        <v>716.53333333333353</v>
      </c>
      <c r="I272" s="36">
        <v>722.26666666666688</v>
      </c>
      <c r="J272" s="36">
        <v>725.53333333333353</v>
      </c>
      <c r="K272" s="31">
        <v>719</v>
      </c>
      <c r="L272" s="31">
        <v>710</v>
      </c>
      <c r="M272" s="31">
        <v>0.63088999999999995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433.2</v>
      </c>
      <c r="D273" s="36">
        <v>436.08333333333331</v>
      </c>
      <c r="E273" s="36">
        <v>427.16666666666663</v>
      </c>
      <c r="F273" s="36">
        <v>421.13333333333333</v>
      </c>
      <c r="G273" s="36">
        <v>412.21666666666664</v>
      </c>
      <c r="H273" s="36">
        <v>442.11666666666662</v>
      </c>
      <c r="I273" s="36">
        <v>451.03333333333325</v>
      </c>
      <c r="J273" s="36">
        <v>457.06666666666661</v>
      </c>
      <c r="K273" s="31">
        <v>445</v>
      </c>
      <c r="L273" s="31">
        <v>430.05</v>
      </c>
      <c r="M273" s="31">
        <v>3.5875699999999999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887.95</v>
      </c>
      <c r="D274" s="36">
        <v>881.31666666666661</v>
      </c>
      <c r="E274" s="36">
        <v>870.63333333333321</v>
      </c>
      <c r="F274" s="36">
        <v>853.31666666666661</v>
      </c>
      <c r="G274" s="36">
        <v>842.63333333333321</v>
      </c>
      <c r="H274" s="36">
        <v>898.63333333333321</v>
      </c>
      <c r="I274" s="36">
        <v>909.31666666666661</v>
      </c>
      <c r="J274" s="36">
        <v>926.63333333333321</v>
      </c>
      <c r="K274" s="31">
        <v>892</v>
      </c>
      <c r="L274" s="31">
        <v>864</v>
      </c>
      <c r="M274" s="31">
        <v>3.8870900000000002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1294.7</v>
      </c>
      <c r="D275" s="36">
        <v>1289.3166666666668</v>
      </c>
      <c r="E275" s="36">
        <v>1269.7833333333338</v>
      </c>
      <c r="F275" s="36">
        <v>1244.866666666667</v>
      </c>
      <c r="G275" s="36">
        <v>1225.3333333333339</v>
      </c>
      <c r="H275" s="36">
        <v>1314.2333333333336</v>
      </c>
      <c r="I275" s="36">
        <v>1333.7666666666669</v>
      </c>
      <c r="J275" s="36">
        <v>1358.6833333333334</v>
      </c>
      <c r="K275" s="31">
        <v>1308.8499999999999</v>
      </c>
      <c r="L275" s="31">
        <v>1264.4000000000001</v>
      </c>
      <c r="M275" s="31">
        <v>1.5603800000000001</v>
      </c>
      <c r="N275" s="1"/>
      <c r="O275" s="1"/>
    </row>
    <row r="276" spans="1:15" ht="12.75" customHeight="1">
      <c r="A276" s="33">
        <v>266</v>
      </c>
      <c r="B276" s="53" t="s">
        <v>841</v>
      </c>
      <c r="C276" s="31">
        <v>643.25</v>
      </c>
      <c r="D276" s="36">
        <v>640.23333333333335</v>
      </c>
      <c r="E276" s="36">
        <v>634.51666666666665</v>
      </c>
      <c r="F276" s="36">
        <v>625.7833333333333</v>
      </c>
      <c r="G276" s="36">
        <v>620.06666666666661</v>
      </c>
      <c r="H276" s="36">
        <v>648.9666666666667</v>
      </c>
      <c r="I276" s="36">
        <v>654.68333333333339</v>
      </c>
      <c r="J276" s="36">
        <v>663.41666666666674</v>
      </c>
      <c r="K276" s="31">
        <v>645.95000000000005</v>
      </c>
      <c r="L276" s="31">
        <v>631.5</v>
      </c>
      <c r="M276" s="31">
        <v>3.2577699999999998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328.9</v>
      </c>
      <c r="D277" s="36">
        <v>329.63333333333333</v>
      </c>
      <c r="E277" s="36">
        <v>326.26666666666665</v>
      </c>
      <c r="F277" s="36">
        <v>323.63333333333333</v>
      </c>
      <c r="G277" s="36">
        <v>320.26666666666665</v>
      </c>
      <c r="H277" s="36">
        <v>332.26666666666665</v>
      </c>
      <c r="I277" s="36">
        <v>335.63333333333333</v>
      </c>
      <c r="J277" s="36">
        <v>338.26666666666665</v>
      </c>
      <c r="K277" s="31">
        <v>333</v>
      </c>
      <c r="L277" s="31">
        <v>327</v>
      </c>
      <c r="M277" s="31">
        <v>14.933579999999999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320.39999999999998</v>
      </c>
      <c r="D278" s="36">
        <v>319.95</v>
      </c>
      <c r="E278" s="36">
        <v>318.29999999999995</v>
      </c>
      <c r="F278" s="36">
        <v>316.2</v>
      </c>
      <c r="G278" s="36">
        <v>314.54999999999995</v>
      </c>
      <c r="H278" s="36">
        <v>322.04999999999995</v>
      </c>
      <c r="I278" s="36">
        <v>323.69999999999993</v>
      </c>
      <c r="J278" s="36">
        <v>325.79999999999995</v>
      </c>
      <c r="K278" s="31">
        <v>321.60000000000002</v>
      </c>
      <c r="L278" s="31">
        <v>317.85000000000002</v>
      </c>
      <c r="M278" s="31">
        <v>4.02135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151.1</v>
      </c>
      <c r="D279" s="36">
        <v>151.75</v>
      </c>
      <c r="E279" s="36">
        <v>149.85</v>
      </c>
      <c r="F279" s="36">
        <v>148.6</v>
      </c>
      <c r="G279" s="36">
        <v>146.69999999999999</v>
      </c>
      <c r="H279" s="36">
        <v>153</v>
      </c>
      <c r="I279" s="36">
        <v>154.89999999999998</v>
      </c>
      <c r="J279" s="36">
        <v>156.15</v>
      </c>
      <c r="K279" s="31">
        <v>153.65</v>
      </c>
      <c r="L279" s="31">
        <v>150.5</v>
      </c>
      <c r="M279" s="31">
        <v>6.9764600000000003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585.25</v>
      </c>
      <c r="D280" s="36">
        <v>589.63333333333333</v>
      </c>
      <c r="E280" s="36">
        <v>578.26666666666665</v>
      </c>
      <c r="F280" s="36">
        <v>571.2833333333333</v>
      </c>
      <c r="G280" s="36">
        <v>559.91666666666663</v>
      </c>
      <c r="H280" s="36">
        <v>596.61666666666667</v>
      </c>
      <c r="I280" s="36">
        <v>607.98333333333323</v>
      </c>
      <c r="J280" s="36">
        <v>614.9666666666667</v>
      </c>
      <c r="K280" s="31">
        <v>601</v>
      </c>
      <c r="L280" s="31">
        <v>582.65</v>
      </c>
      <c r="M280" s="31">
        <v>1.95668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2802.75</v>
      </c>
      <c r="D281" s="36">
        <v>2816.6</v>
      </c>
      <c r="E281" s="36">
        <v>2759.2</v>
      </c>
      <c r="F281" s="36">
        <v>2715.65</v>
      </c>
      <c r="G281" s="36">
        <v>2658.25</v>
      </c>
      <c r="H281" s="36">
        <v>2860.1499999999996</v>
      </c>
      <c r="I281" s="36">
        <v>2917.55</v>
      </c>
      <c r="J281" s="36">
        <v>2961.0999999999995</v>
      </c>
      <c r="K281" s="31">
        <v>2874</v>
      </c>
      <c r="L281" s="31">
        <v>2773.05</v>
      </c>
      <c r="M281" s="31">
        <v>2.98929</v>
      </c>
      <c r="N281" s="1"/>
      <c r="O281" s="1"/>
    </row>
    <row r="282" spans="1:15" ht="12.75" customHeight="1">
      <c r="A282" s="33">
        <v>272</v>
      </c>
      <c r="B282" s="53" t="s">
        <v>858</v>
      </c>
      <c r="C282" s="31">
        <v>539.70000000000005</v>
      </c>
      <c r="D282" s="36">
        <v>541.9</v>
      </c>
      <c r="E282" s="36">
        <v>535.79999999999995</v>
      </c>
      <c r="F282" s="36">
        <v>531.9</v>
      </c>
      <c r="G282" s="36">
        <v>525.79999999999995</v>
      </c>
      <c r="H282" s="36">
        <v>545.79999999999995</v>
      </c>
      <c r="I282" s="36">
        <v>551.90000000000009</v>
      </c>
      <c r="J282" s="36">
        <v>555.79999999999995</v>
      </c>
      <c r="K282" s="31">
        <v>548</v>
      </c>
      <c r="L282" s="31">
        <v>538</v>
      </c>
      <c r="M282" s="31">
        <v>0.26485999999999998</v>
      </c>
      <c r="N282" s="1"/>
      <c r="O282" s="1"/>
    </row>
    <row r="283" spans="1:15" ht="12.75" customHeight="1">
      <c r="A283" s="33">
        <v>273</v>
      </c>
      <c r="B283" s="53" t="s">
        <v>854</v>
      </c>
      <c r="C283" s="31">
        <v>513</v>
      </c>
      <c r="D283" s="36">
        <v>515.7166666666667</v>
      </c>
      <c r="E283" s="36">
        <v>507.28333333333342</v>
      </c>
      <c r="F283" s="36">
        <v>501.56666666666672</v>
      </c>
      <c r="G283" s="36">
        <v>493.13333333333344</v>
      </c>
      <c r="H283" s="36">
        <v>521.43333333333339</v>
      </c>
      <c r="I283" s="36">
        <v>529.86666666666679</v>
      </c>
      <c r="J283" s="36">
        <v>535.58333333333337</v>
      </c>
      <c r="K283" s="31">
        <v>524.15</v>
      </c>
      <c r="L283" s="31">
        <v>510</v>
      </c>
      <c r="M283" s="31">
        <v>3.26986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291.2</v>
      </c>
      <c r="D284" s="36">
        <v>291.93333333333334</v>
      </c>
      <c r="E284" s="36">
        <v>286.81666666666666</v>
      </c>
      <c r="F284" s="36">
        <v>282.43333333333334</v>
      </c>
      <c r="G284" s="36">
        <v>277.31666666666666</v>
      </c>
      <c r="H284" s="36">
        <v>296.31666666666666</v>
      </c>
      <c r="I284" s="36">
        <v>301.43333333333334</v>
      </c>
      <c r="J284" s="36">
        <v>305.81666666666666</v>
      </c>
      <c r="K284" s="31">
        <v>297.05</v>
      </c>
      <c r="L284" s="31">
        <v>287.55</v>
      </c>
      <c r="M284" s="31">
        <v>8.3697599999999994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1739.3</v>
      </c>
      <c r="D285" s="36">
        <v>1741.7</v>
      </c>
      <c r="E285" s="36">
        <v>1734.6000000000001</v>
      </c>
      <c r="F285" s="36">
        <v>1729.9</v>
      </c>
      <c r="G285" s="36">
        <v>1722.8000000000002</v>
      </c>
      <c r="H285" s="36">
        <v>1746.4</v>
      </c>
      <c r="I285" s="36">
        <v>1753.5</v>
      </c>
      <c r="J285" s="36">
        <v>1758.2</v>
      </c>
      <c r="K285" s="31">
        <v>1748.8</v>
      </c>
      <c r="L285" s="31">
        <v>1737</v>
      </c>
      <c r="M285" s="31">
        <v>28.36289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1446.45</v>
      </c>
      <c r="D286" s="36">
        <v>1448.8</v>
      </c>
      <c r="E286" s="36">
        <v>1417.75</v>
      </c>
      <c r="F286" s="36">
        <v>1389.05</v>
      </c>
      <c r="G286" s="36">
        <v>1358</v>
      </c>
      <c r="H286" s="36">
        <v>1477.5</v>
      </c>
      <c r="I286" s="36">
        <v>1508.5499999999997</v>
      </c>
      <c r="J286" s="36">
        <v>1537.25</v>
      </c>
      <c r="K286" s="31">
        <v>1479.85</v>
      </c>
      <c r="L286" s="31">
        <v>1420.1</v>
      </c>
      <c r="M286" s="31">
        <v>23.110469999999999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349.7</v>
      </c>
      <c r="D287" s="36">
        <v>350.18333333333334</v>
      </c>
      <c r="E287" s="36">
        <v>345.51666666666665</v>
      </c>
      <c r="F287" s="36">
        <v>341.33333333333331</v>
      </c>
      <c r="G287" s="36">
        <v>336.66666666666663</v>
      </c>
      <c r="H287" s="36">
        <v>354.36666666666667</v>
      </c>
      <c r="I287" s="36">
        <v>359.0333333333333</v>
      </c>
      <c r="J287" s="36">
        <v>363.2166666666667</v>
      </c>
      <c r="K287" s="31">
        <v>354.85</v>
      </c>
      <c r="L287" s="31">
        <v>346</v>
      </c>
      <c r="M287" s="31">
        <v>3.5647799999999998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1930.7</v>
      </c>
      <c r="D288" s="36">
        <v>1938.5833333333333</v>
      </c>
      <c r="E288" s="36">
        <v>1917.1666666666665</v>
      </c>
      <c r="F288" s="36">
        <v>1903.6333333333332</v>
      </c>
      <c r="G288" s="36">
        <v>1882.2166666666665</v>
      </c>
      <c r="H288" s="36">
        <v>1952.1166666666666</v>
      </c>
      <c r="I288" s="36">
        <v>1973.5333333333331</v>
      </c>
      <c r="J288" s="36">
        <v>1987.0666666666666</v>
      </c>
      <c r="K288" s="31">
        <v>1960</v>
      </c>
      <c r="L288" s="31">
        <v>1925.05</v>
      </c>
      <c r="M288" s="31">
        <v>1.2318100000000001</v>
      </c>
      <c r="N288" s="1"/>
      <c r="O288" s="1"/>
    </row>
    <row r="289" spans="1:15" ht="12.75" customHeight="1">
      <c r="A289" s="33">
        <v>279</v>
      </c>
      <c r="B289" s="53" t="s">
        <v>855</v>
      </c>
      <c r="C289" s="31">
        <v>3303.3</v>
      </c>
      <c r="D289" s="36">
        <v>3321.5833333333335</v>
      </c>
      <c r="E289" s="36">
        <v>3266.8166666666671</v>
      </c>
      <c r="F289" s="36">
        <v>3230.3333333333335</v>
      </c>
      <c r="G289" s="36">
        <v>3175.5666666666671</v>
      </c>
      <c r="H289" s="36">
        <v>3358.0666666666671</v>
      </c>
      <c r="I289" s="36">
        <v>3412.8333333333335</v>
      </c>
      <c r="J289" s="36">
        <v>3449.3166666666671</v>
      </c>
      <c r="K289" s="31">
        <v>3376.35</v>
      </c>
      <c r="L289" s="31">
        <v>3285.1</v>
      </c>
      <c r="M289" s="31">
        <v>0.47963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141.85</v>
      </c>
      <c r="D290" s="36">
        <v>141.86666666666667</v>
      </c>
      <c r="E290" s="36">
        <v>141.23333333333335</v>
      </c>
      <c r="F290" s="36">
        <v>140.61666666666667</v>
      </c>
      <c r="G290" s="36">
        <v>139.98333333333335</v>
      </c>
      <c r="H290" s="36">
        <v>142.48333333333335</v>
      </c>
      <c r="I290" s="36">
        <v>143.11666666666667</v>
      </c>
      <c r="J290" s="36">
        <v>143.73333333333335</v>
      </c>
      <c r="K290" s="31">
        <v>142.5</v>
      </c>
      <c r="L290" s="31">
        <v>141.25</v>
      </c>
      <c r="M290" s="31">
        <v>35.286580000000001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4529.3</v>
      </c>
      <c r="D291" s="36">
        <v>4543.4833333333336</v>
      </c>
      <c r="E291" s="36">
        <v>4491.0666666666675</v>
      </c>
      <c r="F291" s="36">
        <v>4452.8333333333339</v>
      </c>
      <c r="G291" s="36">
        <v>4400.4166666666679</v>
      </c>
      <c r="H291" s="36">
        <v>4581.7166666666672</v>
      </c>
      <c r="I291" s="36">
        <v>4634.1333333333332</v>
      </c>
      <c r="J291" s="36">
        <v>4672.3666666666668</v>
      </c>
      <c r="K291" s="31">
        <v>4595.8999999999996</v>
      </c>
      <c r="L291" s="31">
        <v>4505.25</v>
      </c>
      <c r="M291" s="31">
        <v>0.57360999999999995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12965.7</v>
      </c>
      <c r="D292" s="36">
        <v>13028.65</v>
      </c>
      <c r="E292" s="36">
        <v>12887.3</v>
      </c>
      <c r="F292" s="36">
        <v>12808.9</v>
      </c>
      <c r="G292" s="36">
        <v>12667.55</v>
      </c>
      <c r="H292" s="36">
        <v>13107.05</v>
      </c>
      <c r="I292" s="36">
        <v>13248.400000000001</v>
      </c>
      <c r="J292" s="36">
        <v>13326.8</v>
      </c>
      <c r="K292" s="31">
        <v>13170</v>
      </c>
      <c r="L292" s="31">
        <v>12950.25</v>
      </c>
      <c r="M292" s="31">
        <v>2.656E-2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3045.65</v>
      </c>
      <c r="D293" s="36">
        <v>3054.9</v>
      </c>
      <c r="E293" s="36">
        <v>3021.8</v>
      </c>
      <c r="F293" s="36">
        <v>2997.9500000000003</v>
      </c>
      <c r="G293" s="36">
        <v>2964.8500000000004</v>
      </c>
      <c r="H293" s="36">
        <v>3078.75</v>
      </c>
      <c r="I293" s="36">
        <v>3111.8499999999995</v>
      </c>
      <c r="J293" s="36">
        <v>3135.7</v>
      </c>
      <c r="K293" s="31">
        <v>3088</v>
      </c>
      <c r="L293" s="31">
        <v>3031.05</v>
      </c>
      <c r="M293" s="31">
        <v>15.146879999999999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458.15</v>
      </c>
      <c r="D294" s="36">
        <v>461.36666666666662</v>
      </c>
      <c r="E294" s="36">
        <v>452.78333333333325</v>
      </c>
      <c r="F294" s="36">
        <v>447.41666666666663</v>
      </c>
      <c r="G294" s="36">
        <v>438.83333333333326</v>
      </c>
      <c r="H294" s="36">
        <v>466.73333333333323</v>
      </c>
      <c r="I294" s="36">
        <v>475.31666666666661</v>
      </c>
      <c r="J294" s="36">
        <v>480.68333333333322</v>
      </c>
      <c r="K294" s="31">
        <v>469.95</v>
      </c>
      <c r="L294" s="31">
        <v>456</v>
      </c>
      <c r="M294" s="31">
        <v>10.53397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369.35</v>
      </c>
      <c r="D295" s="36">
        <v>371.08333333333331</v>
      </c>
      <c r="E295" s="36">
        <v>366.46666666666664</v>
      </c>
      <c r="F295" s="36">
        <v>363.58333333333331</v>
      </c>
      <c r="G295" s="36">
        <v>358.96666666666664</v>
      </c>
      <c r="H295" s="36">
        <v>373.96666666666664</v>
      </c>
      <c r="I295" s="36">
        <v>378.58333333333331</v>
      </c>
      <c r="J295" s="36">
        <v>381.46666666666664</v>
      </c>
      <c r="K295" s="31">
        <v>375.7</v>
      </c>
      <c r="L295" s="31">
        <v>368.2</v>
      </c>
      <c r="M295" s="31">
        <v>7.8795200000000003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268.85000000000002</v>
      </c>
      <c r="D296" s="36">
        <v>269.88333333333338</v>
      </c>
      <c r="E296" s="36">
        <v>266.91666666666674</v>
      </c>
      <c r="F296" s="36">
        <v>264.98333333333335</v>
      </c>
      <c r="G296" s="36">
        <v>262.01666666666671</v>
      </c>
      <c r="H296" s="36">
        <v>271.81666666666678</v>
      </c>
      <c r="I296" s="36">
        <v>274.78333333333336</v>
      </c>
      <c r="J296" s="36">
        <v>276.71666666666681</v>
      </c>
      <c r="K296" s="31">
        <v>272.85000000000002</v>
      </c>
      <c r="L296" s="31">
        <v>267.95</v>
      </c>
      <c r="M296" s="31">
        <v>3.3265799999999999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115.6</v>
      </c>
      <c r="D297" s="36">
        <v>116.08333333333333</v>
      </c>
      <c r="E297" s="36">
        <v>114.71666666666665</v>
      </c>
      <c r="F297" s="36">
        <v>113.83333333333333</v>
      </c>
      <c r="G297" s="36">
        <v>112.46666666666665</v>
      </c>
      <c r="H297" s="36">
        <v>116.96666666666665</v>
      </c>
      <c r="I297" s="36">
        <v>118.33333333333333</v>
      </c>
      <c r="J297" s="36">
        <v>119.21666666666665</v>
      </c>
      <c r="K297" s="31">
        <v>117.45</v>
      </c>
      <c r="L297" s="31">
        <v>115.2</v>
      </c>
      <c r="M297" s="31">
        <v>17.88231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454.95</v>
      </c>
      <c r="D298" s="36">
        <v>455.2833333333333</v>
      </c>
      <c r="E298" s="36">
        <v>451.76666666666659</v>
      </c>
      <c r="F298" s="36">
        <v>448.58333333333331</v>
      </c>
      <c r="G298" s="36">
        <v>445.06666666666661</v>
      </c>
      <c r="H298" s="36">
        <v>458.46666666666658</v>
      </c>
      <c r="I298" s="36">
        <v>461.98333333333323</v>
      </c>
      <c r="J298" s="36">
        <v>465.16666666666657</v>
      </c>
      <c r="K298" s="31">
        <v>458.8</v>
      </c>
      <c r="L298" s="31">
        <v>452.1</v>
      </c>
      <c r="M298" s="31">
        <v>9.6230600000000006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617.70000000000005</v>
      </c>
      <c r="D299" s="36">
        <v>617.9</v>
      </c>
      <c r="E299" s="36">
        <v>607.79999999999995</v>
      </c>
      <c r="F299" s="36">
        <v>597.9</v>
      </c>
      <c r="G299" s="36">
        <v>587.79999999999995</v>
      </c>
      <c r="H299" s="36">
        <v>627.79999999999995</v>
      </c>
      <c r="I299" s="36">
        <v>637.90000000000009</v>
      </c>
      <c r="J299" s="36">
        <v>647.79999999999995</v>
      </c>
      <c r="K299" s="31">
        <v>628</v>
      </c>
      <c r="L299" s="31">
        <v>608</v>
      </c>
      <c r="M299" s="31">
        <v>7.3605099999999997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5934.6</v>
      </c>
      <c r="D300" s="36">
        <v>5951.7</v>
      </c>
      <c r="E300" s="36">
        <v>5907.9</v>
      </c>
      <c r="F300" s="36">
        <v>5881.2</v>
      </c>
      <c r="G300" s="36">
        <v>5837.4</v>
      </c>
      <c r="H300" s="36">
        <v>5978.4</v>
      </c>
      <c r="I300" s="36">
        <v>6022.2000000000007</v>
      </c>
      <c r="J300" s="36">
        <v>6048.9</v>
      </c>
      <c r="K300" s="31">
        <v>5995.5</v>
      </c>
      <c r="L300" s="31">
        <v>5925</v>
      </c>
      <c r="M300" s="31">
        <v>0.20877999999999999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5471.35</v>
      </c>
      <c r="D301" s="36">
        <v>5507.8166666666666</v>
      </c>
      <c r="E301" s="36">
        <v>5415.6333333333332</v>
      </c>
      <c r="F301" s="36">
        <v>5359.916666666667</v>
      </c>
      <c r="G301" s="36">
        <v>5267.7333333333336</v>
      </c>
      <c r="H301" s="36">
        <v>5563.5333333333328</v>
      </c>
      <c r="I301" s="36">
        <v>5655.7166666666653</v>
      </c>
      <c r="J301" s="36">
        <v>5711.4333333333325</v>
      </c>
      <c r="K301" s="31">
        <v>5600</v>
      </c>
      <c r="L301" s="31">
        <v>5452.1</v>
      </c>
      <c r="M301" s="31">
        <v>2.49485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1198.1500000000001</v>
      </c>
      <c r="D302" s="36">
        <v>1201.8666666666668</v>
      </c>
      <c r="E302" s="36">
        <v>1179.8333333333335</v>
      </c>
      <c r="F302" s="36">
        <v>1161.5166666666667</v>
      </c>
      <c r="G302" s="36">
        <v>1139.4833333333333</v>
      </c>
      <c r="H302" s="36">
        <v>1220.1833333333336</v>
      </c>
      <c r="I302" s="36">
        <v>1242.2166666666669</v>
      </c>
      <c r="J302" s="36">
        <v>1260.5333333333338</v>
      </c>
      <c r="K302" s="31">
        <v>1223.9000000000001</v>
      </c>
      <c r="L302" s="31">
        <v>1183.55</v>
      </c>
      <c r="M302" s="31">
        <v>9.4078199999999992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1376.65</v>
      </c>
      <c r="D303" s="36">
        <v>1380.3166666666666</v>
      </c>
      <c r="E303" s="36">
        <v>1364.3333333333333</v>
      </c>
      <c r="F303" s="36">
        <v>1352.0166666666667</v>
      </c>
      <c r="G303" s="36">
        <v>1336.0333333333333</v>
      </c>
      <c r="H303" s="36">
        <v>1392.6333333333332</v>
      </c>
      <c r="I303" s="36">
        <v>1408.6166666666668</v>
      </c>
      <c r="J303" s="36">
        <v>1420.9333333333332</v>
      </c>
      <c r="K303" s="31">
        <v>1396.3</v>
      </c>
      <c r="L303" s="31">
        <v>1368</v>
      </c>
      <c r="M303" s="31">
        <v>0.33948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877.7</v>
      </c>
      <c r="D304" s="36">
        <v>876.5333333333333</v>
      </c>
      <c r="E304" s="36">
        <v>867.26666666666665</v>
      </c>
      <c r="F304" s="36">
        <v>856.83333333333337</v>
      </c>
      <c r="G304" s="36">
        <v>847.56666666666672</v>
      </c>
      <c r="H304" s="36">
        <v>886.96666666666658</v>
      </c>
      <c r="I304" s="36">
        <v>896.23333333333323</v>
      </c>
      <c r="J304" s="36">
        <v>906.66666666666652</v>
      </c>
      <c r="K304" s="31">
        <v>885.8</v>
      </c>
      <c r="L304" s="31">
        <v>866.1</v>
      </c>
      <c r="M304" s="31">
        <v>19.131679999999999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1027.45</v>
      </c>
      <c r="D305" s="36">
        <v>1024.8333333333333</v>
      </c>
      <c r="E305" s="36">
        <v>1020.1666666666665</v>
      </c>
      <c r="F305" s="36">
        <v>1012.8833333333332</v>
      </c>
      <c r="G305" s="36">
        <v>1008.2166666666665</v>
      </c>
      <c r="H305" s="36">
        <v>1032.1166666666666</v>
      </c>
      <c r="I305" s="36">
        <v>1036.7833333333331</v>
      </c>
      <c r="J305" s="36">
        <v>1044.0666666666666</v>
      </c>
      <c r="K305" s="31">
        <v>1029.5</v>
      </c>
      <c r="L305" s="31">
        <v>1017.55</v>
      </c>
      <c r="M305" s="31">
        <v>1.21875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272.14999999999998</v>
      </c>
      <c r="D306" s="36">
        <v>272.96666666666664</v>
      </c>
      <c r="E306" s="36">
        <v>270.0333333333333</v>
      </c>
      <c r="F306" s="36">
        <v>267.91666666666669</v>
      </c>
      <c r="G306" s="36">
        <v>264.98333333333335</v>
      </c>
      <c r="H306" s="36">
        <v>275.08333333333326</v>
      </c>
      <c r="I306" s="36">
        <v>278.01666666666654</v>
      </c>
      <c r="J306" s="36">
        <v>280.13333333333321</v>
      </c>
      <c r="K306" s="31">
        <v>275.89999999999998</v>
      </c>
      <c r="L306" s="31">
        <v>270.85000000000002</v>
      </c>
      <c r="M306" s="31">
        <v>14.435560000000001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1545.85</v>
      </c>
      <c r="D307" s="36">
        <v>1547.3</v>
      </c>
      <c r="E307" s="36">
        <v>1533.6499999999999</v>
      </c>
      <c r="F307" s="36">
        <v>1521.4499999999998</v>
      </c>
      <c r="G307" s="36">
        <v>1507.7999999999997</v>
      </c>
      <c r="H307" s="36">
        <v>1559.5</v>
      </c>
      <c r="I307" s="36">
        <v>1573.15</v>
      </c>
      <c r="J307" s="36">
        <v>1585.3500000000001</v>
      </c>
      <c r="K307" s="31">
        <v>1560.95</v>
      </c>
      <c r="L307" s="31">
        <v>1535.1</v>
      </c>
      <c r="M307" s="31">
        <v>15.526350000000001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394.4</v>
      </c>
      <c r="D308" s="36">
        <v>394.36666666666662</v>
      </c>
      <c r="E308" s="36">
        <v>392.58333333333326</v>
      </c>
      <c r="F308" s="36">
        <v>390.76666666666665</v>
      </c>
      <c r="G308" s="36">
        <v>388.98333333333329</v>
      </c>
      <c r="H308" s="36">
        <v>396.18333333333322</v>
      </c>
      <c r="I308" s="36">
        <v>397.96666666666664</v>
      </c>
      <c r="J308" s="36">
        <v>399.78333333333319</v>
      </c>
      <c r="K308" s="31">
        <v>396.15</v>
      </c>
      <c r="L308" s="31">
        <v>392.55</v>
      </c>
      <c r="M308" s="31">
        <v>0.51444000000000001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525.65</v>
      </c>
      <c r="D309" s="36">
        <v>529.36666666666667</v>
      </c>
      <c r="E309" s="36">
        <v>518.7833333333333</v>
      </c>
      <c r="F309" s="36">
        <v>511.91666666666663</v>
      </c>
      <c r="G309" s="36">
        <v>501.33333333333326</v>
      </c>
      <c r="H309" s="36">
        <v>536.23333333333335</v>
      </c>
      <c r="I309" s="36">
        <v>546.81666666666661</v>
      </c>
      <c r="J309" s="36">
        <v>553.68333333333339</v>
      </c>
      <c r="K309" s="31">
        <v>539.95000000000005</v>
      </c>
      <c r="L309" s="31">
        <v>522.5</v>
      </c>
      <c r="M309" s="31">
        <v>3.46367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361.2</v>
      </c>
      <c r="D310" s="36">
        <v>364.41666666666669</v>
      </c>
      <c r="E310" s="36">
        <v>356.73333333333335</v>
      </c>
      <c r="F310" s="36">
        <v>352.26666666666665</v>
      </c>
      <c r="G310" s="36">
        <v>344.58333333333331</v>
      </c>
      <c r="H310" s="36">
        <v>368.88333333333338</v>
      </c>
      <c r="I310" s="36">
        <v>376.56666666666666</v>
      </c>
      <c r="J310" s="36">
        <v>381.03333333333342</v>
      </c>
      <c r="K310" s="31">
        <v>372.1</v>
      </c>
      <c r="L310" s="31">
        <v>359.95</v>
      </c>
      <c r="M310" s="31">
        <v>1.57996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152.4</v>
      </c>
      <c r="D311" s="36">
        <v>153.31666666666669</v>
      </c>
      <c r="E311" s="36">
        <v>149.98333333333338</v>
      </c>
      <c r="F311" s="36">
        <v>147.56666666666669</v>
      </c>
      <c r="G311" s="36">
        <v>144.23333333333338</v>
      </c>
      <c r="H311" s="36">
        <v>155.73333333333338</v>
      </c>
      <c r="I311" s="36">
        <v>159.06666666666669</v>
      </c>
      <c r="J311" s="36">
        <v>161.48333333333338</v>
      </c>
      <c r="K311" s="31">
        <v>156.65</v>
      </c>
      <c r="L311" s="31">
        <v>150.9</v>
      </c>
      <c r="M311" s="31">
        <v>95.252070000000003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114.1</v>
      </c>
      <c r="D312" s="36">
        <v>114.05</v>
      </c>
      <c r="E312" s="36">
        <v>112.1</v>
      </c>
      <c r="F312" s="36">
        <v>110.1</v>
      </c>
      <c r="G312" s="36">
        <v>108.14999999999999</v>
      </c>
      <c r="H312" s="36">
        <v>116.05</v>
      </c>
      <c r="I312" s="36">
        <v>118.00000000000001</v>
      </c>
      <c r="J312" s="36">
        <v>120</v>
      </c>
      <c r="K312" s="31">
        <v>116</v>
      </c>
      <c r="L312" s="31">
        <v>112.05</v>
      </c>
      <c r="M312" s="31">
        <v>40.136679999999998</v>
      </c>
      <c r="N312" s="1"/>
      <c r="O312" s="1"/>
    </row>
    <row r="313" spans="1:15" ht="12.75" customHeight="1">
      <c r="A313" s="33">
        <v>303</v>
      </c>
      <c r="B313" s="53" t="s">
        <v>862</v>
      </c>
      <c r="C313" s="31">
        <v>1934</v>
      </c>
      <c r="D313" s="36">
        <v>1932</v>
      </c>
      <c r="E313" s="36">
        <v>1922</v>
      </c>
      <c r="F313" s="36">
        <v>1910</v>
      </c>
      <c r="G313" s="36">
        <v>1900</v>
      </c>
      <c r="H313" s="36">
        <v>1944</v>
      </c>
      <c r="I313" s="36">
        <v>1954</v>
      </c>
      <c r="J313" s="36">
        <v>1966</v>
      </c>
      <c r="K313" s="31">
        <v>1942</v>
      </c>
      <c r="L313" s="31">
        <v>1920</v>
      </c>
      <c r="M313" s="31">
        <v>0.75202999999999998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530.9</v>
      </c>
      <c r="D314" s="36">
        <v>530.36666666666667</v>
      </c>
      <c r="E314" s="36">
        <v>525.98333333333335</v>
      </c>
      <c r="F314" s="36">
        <v>521.06666666666672</v>
      </c>
      <c r="G314" s="36">
        <v>516.68333333333339</v>
      </c>
      <c r="H314" s="36">
        <v>535.2833333333333</v>
      </c>
      <c r="I314" s="36">
        <v>539.66666666666674</v>
      </c>
      <c r="J314" s="36">
        <v>544.58333333333326</v>
      </c>
      <c r="K314" s="31">
        <v>534.75</v>
      </c>
      <c r="L314" s="31">
        <v>525.45000000000005</v>
      </c>
      <c r="M314" s="31">
        <v>11.93876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10488.5</v>
      </c>
      <c r="D315" s="36">
        <v>10469.183333333332</v>
      </c>
      <c r="E315" s="36">
        <v>10413.366666666665</v>
      </c>
      <c r="F315" s="36">
        <v>10338.233333333332</v>
      </c>
      <c r="G315" s="36">
        <v>10282.416666666664</v>
      </c>
      <c r="H315" s="36">
        <v>10544.316666666666</v>
      </c>
      <c r="I315" s="36">
        <v>10600.133333333335</v>
      </c>
      <c r="J315" s="36">
        <v>10675.266666666666</v>
      </c>
      <c r="K315" s="31">
        <v>10525</v>
      </c>
      <c r="L315" s="31">
        <v>10394.049999999999</v>
      </c>
      <c r="M315" s="31">
        <v>4.5381999999999998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2434.75</v>
      </c>
      <c r="D316" s="36">
        <v>2424.2666666666669</v>
      </c>
      <c r="E316" s="36">
        <v>2399.5333333333338</v>
      </c>
      <c r="F316" s="36">
        <v>2364.3166666666671</v>
      </c>
      <c r="G316" s="36">
        <v>2339.5833333333339</v>
      </c>
      <c r="H316" s="36">
        <v>2459.4833333333336</v>
      </c>
      <c r="I316" s="36">
        <v>2484.2166666666662</v>
      </c>
      <c r="J316" s="36">
        <v>2519.4333333333334</v>
      </c>
      <c r="K316" s="31">
        <v>2449</v>
      </c>
      <c r="L316" s="31">
        <v>2389.0500000000002</v>
      </c>
      <c r="M316" s="31">
        <v>0.40166000000000002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973.3</v>
      </c>
      <c r="D317" s="36">
        <v>975.15</v>
      </c>
      <c r="E317" s="36">
        <v>965.5</v>
      </c>
      <c r="F317" s="36">
        <v>957.7</v>
      </c>
      <c r="G317" s="36">
        <v>948.05000000000007</v>
      </c>
      <c r="H317" s="36">
        <v>982.94999999999993</v>
      </c>
      <c r="I317" s="36">
        <v>992.5999999999998</v>
      </c>
      <c r="J317" s="36">
        <v>1000.3999999999999</v>
      </c>
      <c r="K317" s="31">
        <v>984.8</v>
      </c>
      <c r="L317" s="31">
        <v>967.35</v>
      </c>
      <c r="M317" s="31">
        <v>3.411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616.15</v>
      </c>
      <c r="D318" s="36">
        <v>617.55000000000007</v>
      </c>
      <c r="E318" s="36">
        <v>610.00000000000011</v>
      </c>
      <c r="F318" s="36">
        <v>603.85</v>
      </c>
      <c r="G318" s="36">
        <v>596.30000000000007</v>
      </c>
      <c r="H318" s="36">
        <v>623.70000000000016</v>
      </c>
      <c r="I318" s="36">
        <v>631.25000000000011</v>
      </c>
      <c r="J318" s="36">
        <v>637.4000000000002</v>
      </c>
      <c r="K318" s="31">
        <v>625.1</v>
      </c>
      <c r="L318" s="31">
        <v>611.4</v>
      </c>
      <c r="M318" s="31">
        <v>3.1752899999999999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1990.75</v>
      </c>
      <c r="D319" s="36">
        <v>1991.9166666666667</v>
      </c>
      <c r="E319" s="36">
        <v>1962.8333333333335</v>
      </c>
      <c r="F319" s="36">
        <v>1934.9166666666667</v>
      </c>
      <c r="G319" s="36">
        <v>1905.8333333333335</v>
      </c>
      <c r="H319" s="36">
        <v>2019.8333333333335</v>
      </c>
      <c r="I319" s="36">
        <v>2048.916666666667</v>
      </c>
      <c r="J319" s="36">
        <v>2076.8333333333335</v>
      </c>
      <c r="K319" s="31">
        <v>2021</v>
      </c>
      <c r="L319" s="31">
        <v>1964</v>
      </c>
      <c r="M319" s="31">
        <v>13.022309999999999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812.5</v>
      </c>
      <c r="D320" s="36">
        <v>815.33333333333337</v>
      </c>
      <c r="E320" s="36">
        <v>806.16666666666674</v>
      </c>
      <c r="F320" s="36">
        <v>799.83333333333337</v>
      </c>
      <c r="G320" s="36">
        <v>790.66666666666674</v>
      </c>
      <c r="H320" s="36">
        <v>821.66666666666674</v>
      </c>
      <c r="I320" s="36">
        <v>830.83333333333348</v>
      </c>
      <c r="J320" s="36">
        <v>837.16666666666674</v>
      </c>
      <c r="K320" s="31">
        <v>824.5</v>
      </c>
      <c r="L320" s="31">
        <v>809</v>
      </c>
      <c r="M320" s="31">
        <v>0.35597000000000001</v>
      </c>
      <c r="N320" s="1"/>
      <c r="O320" s="1"/>
    </row>
    <row r="321" spans="1:15" ht="12.75" customHeight="1">
      <c r="A321" s="33">
        <v>311</v>
      </c>
      <c r="B321" s="53" t="s">
        <v>875</v>
      </c>
      <c r="C321" s="31">
        <v>913.6</v>
      </c>
      <c r="D321" s="36">
        <v>911.9666666666667</v>
      </c>
      <c r="E321" s="36">
        <v>900.03333333333342</v>
      </c>
      <c r="F321" s="36">
        <v>886.4666666666667</v>
      </c>
      <c r="G321" s="36">
        <v>874.53333333333342</v>
      </c>
      <c r="H321" s="36">
        <v>925.53333333333342</v>
      </c>
      <c r="I321" s="36">
        <v>937.46666666666681</v>
      </c>
      <c r="J321" s="36">
        <v>951.03333333333342</v>
      </c>
      <c r="K321" s="31">
        <v>923.9</v>
      </c>
      <c r="L321" s="31">
        <v>898.4</v>
      </c>
      <c r="M321" s="31">
        <v>0.31846000000000002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1350.25</v>
      </c>
      <c r="D322" s="36">
        <v>1355.1666666666667</v>
      </c>
      <c r="E322" s="36">
        <v>1335.6333333333334</v>
      </c>
      <c r="F322" s="36">
        <v>1321.0166666666667</v>
      </c>
      <c r="G322" s="36">
        <v>1301.4833333333333</v>
      </c>
      <c r="H322" s="36">
        <v>1369.7833333333335</v>
      </c>
      <c r="I322" s="36">
        <v>1389.3166666666668</v>
      </c>
      <c r="J322" s="36">
        <v>1403.9333333333336</v>
      </c>
      <c r="K322" s="31">
        <v>1374.7</v>
      </c>
      <c r="L322" s="31">
        <v>1340.55</v>
      </c>
      <c r="M322" s="31">
        <v>0.32615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1622.4</v>
      </c>
      <c r="D323" s="36">
        <v>1622.5666666666666</v>
      </c>
      <c r="E323" s="36">
        <v>1605.3833333333332</v>
      </c>
      <c r="F323" s="36">
        <v>1588.3666666666666</v>
      </c>
      <c r="G323" s="36">
        <v>1571.1833333333332</v>
      </c>
      <c r="H323" s="36">
        <v>1639.5833333333333</v>
      </c>
      <c r="I323" s="36">
        <v>1656.7666666666667</v>
      </c>
      <c r="J323" s="36">
        <v>1673.7833333333333</v>
      </c>
      <c r="K323" s="31">
        <v>1639.75</v>
      </c>
      <c r="L323" s="31">
        <v>1605.55</v>
      </c>
      <c r="M323" s="31">
        <v>0.99902000000000002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51.75</v>
      </c>
      <c r="D324" s="36">
        <v>52.1</v>
      </c>
      <c r="E324" s="36">
        <v>50.85</v>
      </c>
      <c r="F324" s="36">
        <v>49.95</v>
      </c>
      <c r="G324" s="36">
        <v>48.7</v>
      </c>
      <c r="H324" s="36">
        <v>53</v>
      </c>
      <c r="I324" s="36">
        <v>54.25</v>
      </c>
      <c r="J324" s="36">
        <v>55.15</v>
      </c>
      <c r="K324" s="31">
        <v>53.35</v>
      </c>
      <c r="L324" s="31">
        <v>51.2</v>
      </c>
      <c r="M324" s="31">
        <v>26.851009999999999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60.35</v>
      </c>
      <c r="D325" s="36">
        <v>60.316666666666663</v>
      </c>
      <c r="E325" s="36">
        <v>59.383333333333326</v>
      </c>
      <c r="F325" s="36">
        <v>58.416666666666664</v>
      </c>
      <c r="G325" s="36">
        <v>57.483333333333327</v>
      </c>
      <c r="H325" s="36">
        <v>61.283333333333324</v>
      </c>
      <c r="I325" s="36">
        <v>62.216666666666661</v>
      </c>
      <c r="J325" s="36">
        <v>63.183333333333323</v>
      </c>
      <c r="K325" s="31">
        <v>61.25</v>
      </c>
      <c r="L325" s="31">
        <v>59.35</v>
      </c>
      <c r="M325" s="31">
        <v>44.813659999999999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1127.25</v>
      </c>
      <c r="D326" s="36">
        <v>1135.1000000000001</v>
      </c>
      <c r="E326" s="36">
        <v>1112.2000000000003</v>
      </c>
      <c r="F326" s="36">
        <v>1097.1500000000001</v>
      </c>
      <c r="G326" s="36">
        <v>1074.2500000000002</v>
      </c>
      <c r="H326" s="36">
        <v>1150.1500000000003</v>
      </c>
      <c r="I326" s="36">
        <v>1173.0500000000004</v>
      </c>
      <c r="J326" s="36">
        <v>1188.1000000000004</v>
      </c>
      <c r="K326" s="31">
        <v>1158</v>
      </c>
      <c r="L326" s="31">
        <v>1120.05</v>
      </c>
      <c r="M326" s="31">
        <v>2.8953899999999999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2352.35</v>
      </c>
      <c r="D327" s="36">
        <v>2354.5333333333333</v>
      </c>
      <c r="E327" s="36">
        <v>2332.8166666666666</v>
      </c>
      <c r="F327" s="36">
        <v>2313.2833333333333</v>
      </c>
      <c r="G327" s="36">
        <v>2291.5666666666666</v>
      </c>
      <c r="H327" s="36">
        <v>2374.0666666666666</v>
      </c>
      <c r="I327" s="36">
        <v>2395.7833333333328</v>
      </c>
      <c r="J327" s="36">
        <v>2415.3166666666666</v>
      </c>
      <c r="K327" s="31">
        <v>2376.25</v>
      </c>
      <c r="L327" s="31">
        <v>2335</v>
      </c>
      <c r="M327" s="31">
        <v>4.4593100000000003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111378.7</v>
      </c>
      <c r="D328" s="36">
        <v>111498.88333333335</v>
      </c>
      <c r="E328" s="36">
        <v>110997.81666666669</v>
      </c>
      <c r="F328" s="36">
        <v>110616.93333333335</v>
      </c>
      <c r="G328" s="36">
        <v>110115.8666666667</v>
      </c>
      <c r="H328" s="36">
        <v>111879.76666666669</v>
      </c>
      <c r="I328" s="36">
        <v>112380.83333333334</v>
      </c>
      <c r="J328" s="36">
        <v>112761.71666666669</v>
      </c>
      <c r="K328" s="31">
        <v>111999.95</v>
      </c>
      <c r="L328" s="31">
        <v>111118</v>
      </c>
      <c r="M328" s="31">
        <v>1.8540000000000001E-2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2195.3000000000002</v>
      </c>
      <c r="D329" s="36">
        <v>2200.6666666666665</v>
      </c>
      <c r="E329" s="36">
        <v>2185.333333333333</v>
      </c>
      <c r="F329" s="36">
        <v>2175.3666666666663</v>
      </c>
      <c r="G329" s="36">
        <v>2160.0333333333328</v>
      </c>
      <c r="H329" s="36">
        <v>2210.6333333333332</v>
      </c>
      <c r="I329" s="36">
        <v>2225.9666666666662</v>
      </c>
      <c r="J329" s="36">
        <v>2235.9333333333334</v>
      </c>
      <c r="K329" s="31">
        <v>2216</v>
      </c>
      <c r="L329" s="31">
        <v>2190.6999999999998</v>
      </c>
      <c r="M329" s="31">
        <v>0.90937999999999997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2926.3</v>
      </c>
      <c r="D330" s="36">
        <v>2907.7333333333336</v>
      </c>
      <c r="E330" s="36">
        <v>2866.5666666666671</v>
      </c>
      <c r="F330" s="36">
        <v>2806.8333333333335</v>
      </c>
      <c r="G330" s="36">
        <v>2765.666666666667</v>
      </c>
      <c r="H330" s="36">
        <v>2967.4666666666672</v>
      </c>
      <c r="I330" s="36">
        <v>3008.6333333333332</v>
      </c>
      <c r="J330" s="36">
        <v>3068.3666666666672</v>
      </c>
      <c r="K330" s="31">
        <v>2948.9</v>
      </c>
      <c r="L330" s="31">
        <v>2848</v>
      </c>
      <c r="M330" s="31">
        <v>9.4473199999999995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1331.8</v>
      </c>
      <c r="D331" s="36">
        <v>1337.3333333333333</v>
      </c>
      <c r="E331" s="36">
        <v>1320.4666666666665</v>
      </c>
      <c r="F331" s="36">
        <v>1309.1333333333332</v>
      </c>
      <c r="G331" s="36">
        <v>1292.2666666666664</v>
      </c>
      <c r="H331" s="36">
        <v>1348.6666666666665</v>
      </c>
      <c r="I331" s="36">
        <v>1365.5333333333333</v>
      </c>
      <c r="J331" s="36">
        <v>1376.8666666666666</v>
      </c>
      <c r="K331" s="31">
        <v>1354.2</v>
      </c>
      <c r="L331" s="31">
        <v>1326</v>
      </c>
      <c r="M331" s="31">
        <v>2.6037699999999999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1238.75</v>
      </c>
      <c r="D332" s="36">
        <v>1251.55</v>
      </c>
      <c r="E332" s="36">
        <v>1219.1999999999998</v>
      </c>
      <c r="F332" s="36">
        <v>1199.6499999999999</v>
      </c>
      <c r="G332" s="36">
        <v>1167.2999999999997</v>
      </c>
      <c r="H332" s="36">
        <v>1271.0999999999999</v>
      </c>
      <c r="I332" s="36">
        <v>1303.4499999999998</v>
      </c>
      <c r="J332" s="36">
        <v>1323</v>
      </c>
      <c r="K332" s="31">
        <v>1283.9000000000001</v>
      </c>
      <c r="L332" s="31">
        <v>1232</v>
      </c>
      <c r="M332" s="31">
        <v>4.3099299999999996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789.25</v>
      </c>
      <c r="D333" s="36">
        <v>795.94999999999993</v>
      </c>
      <c r="E333" s="36">
        <v>778.54999999999984</v>
      </c>
      <c r="F333" s="36">
        <v>767.84999999999991</v>
      </c>
      <c r="G333" s="36">
        <v>750.44999999999982</v>
      </c>
      <c r="H333" s="36">
        <v>806.64999999999986</v>
      </c>
      <c r="I333" s="36">
        <v>824.05</v>
      </c>
      <c r="J333" s="36">
        <v>834.74999999999989</v>
      </c>
      <c r="K333" s="31">
        <v>813.35</v>
      </c>
      <c r="L333" s="31">
        <v>785.25</v>
      </c>
      <c r="M333" s="31">
        <v>5.3003499999999999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90.95</v>
      </c>
      <c r="D334" s="36">
        <v>90.84999999999998</v>
      </c>
      <c r="E334" s="36">
        <v>90.19999999999996</v>
      </c>
      <c r="F334" s="36">
        <v>89.449999999999974</v>
      </c>
      <c r="G334" s="36">
        <v>88.799999999999955</v>
      </c>
      <c r="H334" s="36">
        <v>91.599999999999966</v>
      </c>
      <c r="I334" s="36">
        <v>92.249999999999972</v>
      </c>
      <c r="J334" s="36">
        <v>92.999999999999972</v>
      </c>
      <c r="K334" s="31">
        <v>91.5</v>
      </c>
      <c r="L334" s="31">
        <v>90.1</v>
      </c>
      <c r="M334" s="31">
        <v>88.392340000000004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3708.1</v>
      </c>
      <c r="D335" s="36">
        <v>3685.7000000000003</v>
      </c>
      <c r="E335" s="36">
        <v>3632.4000000000005</v>
      </c>
      <c r="F335" s="36">
        <v>3556.7000000000003</v>
      </c>
      <c r="G335" s="36">
        <v>3503.4000000000005</v>
      </c>
      <c r="H335" s="36">
        <v>3761.4000000000005</v>
      </c>
      <c r="I335" s="36">
        <v>3814.7000000000007</v>
      </c>
      <c r="J335" s="36">
        <v>3890.4000000000005</v>
      </c>
      <c r="K335" s="31">
        <v>3739</v>
      </c>
      <c r="L335" s="31">
        <v>3610</v>
      </c>
      <c r="M335" s="31">
        <v>3.67164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799.1</v>
      </c>
      <c r="D336" s="36">
        <v>801.1</v>
      </c>
      <c r="E336" s="36">
        <v>795</v>
      </c>
      <c r="F336" s="36">
        <v>790.9</v>
      </c>
      <c r="G336" s="36">
        <v>784.8</v>
      </c>
      <c r="H336" s="36">
        <v>805.2</v>
      </c>
      <c r="I336" s="36">
        <v>811.30000000000018</v>
      </c>
      <c r="J336" s="36">
        <v>815.40000000000009</v>
      </c>
      <c r="K336" s="31">
        <v>807.2</v>
      </c>
      <c r="L336" s="31">
        <v>797</v>
      </c>
      <c r="M336" s="31">
        <v>0.57818999999999998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65.099999999999994</v>
      </c>
      <c r="D337" s="36">
        <v>65.516666666666666</v>
      </c>
      <c r="E337" s="36">
        <v>64.483333333333334</v>
      </c>
      <c r="F337" s="36">
        <v>63.866666666666674</v>
      </c>
      <c r="G337" s="36">
        <v>62.833333333333343</v>
      </c>
      <c r="H337" s="36">
        <v>66.133333333333326</v>
      </c>
      <c r="I337" s="36">
        <v>67.166666666666657</v>
      </c>
      <c r="J337" s="36">
        <v>67.783333333333317</v>
      </c>
      <c r="K337" s="31">
        <v>66.55</v>
      </c>
      <c r="L337" s="31">
        <v>64.900000000000006</v>
      </c>
      <c r="M337" s="31">
        <v>69.484719999999996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162.9</v>
      </c>
      <c r="D338" s="36">
        <v>163.79999999999998</v>
      </c>
      <c r="E338" s="36">
        <v>160.69999999999996</v>
      </c>
      <c r="F338" s="36">
        <v>158.49999999999997</v>
      </c>
      <c r="G338" s="36">
        <v>155.39999999999995</v>
      </c>
      <c r="H338" s="36">
        <v>165.99999999999997</v>
      </c>
      <c r="I338" s="36">
        <v>169.1</v>
      </c>
      <c r="J338" s="36">
        <v>171.29999999999998</v>
      </c>
      <c r="K338" s="31">
        <v>166.9</v>
      </c>
      <c r="L338" s="31">
        <v>161.6</v>
      </c>
      <c r="M338" s="31">
        <v>38.206380000000003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24393.3</v>
      </c>
      <c r="D339" s="36">
        <v>24444.783333333336</v>
      </c>
      <c r="E339" s="36">
        <v>24299.666666666672</v>
      </c>
      <c r="F339" s="36">
        <v>24206.033333333336</v>
      </c>
      <c r="G339" s="36">
        <v>24060.916666666672</v>
      </c>
      <c r="H339" s="36">
        <v>24538.416666666672</v>
      </c>
      <c r="I339" s="36">
        <v>24683.533333333333</v>
      </c>
      <c r="J339" s="36">
        <v>24777.166666666672</v>
      </c>
      <c r="K339" s="31">
        <v>24589.9</v>
      </c>
      <c r="L339" s="31">
        <v>24351.15</v>
      </c>
      <c r="M339" s="31">
        <v>0.36814000000000002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82.4</v>
      </c>
      <c r="D340" s="36">
        <v>82.833333333333329</v>
      </c>
      <c r="E340" s="36">
        <v>81.266666666666652</v>
      </c>
      <c r="F340" s="36">
        <v>80.133333333333326</v>
      </c>
      <c r="G340" s="36">
        <v>78.566666666666649</v>
      </c>
      <c r="H340" s="36">
        <v>83.966666666666654</v>
      </c>
      <c r="I340" s="36">
        <v>85.533333333333346</v>
      </c>
      <c r="J340" s="36">
        <v>86.666666666666657</v>
      </c>
      <c r="K340" s="31">
        <v>84.4</v>
      </c>
      <c r="L340" s="31">
        <v>81.7</v>
      </c>
      <c r="M340" s="31">
        <v>22.650110000000002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55.15</v>
      </c>
      <c r="D341" s="36">
        <v>54.983333333333327</v>
      </c>
      <c r="E341" s="36">
        <v>54.366666666666653</v>
      </c>
      <c r="F341" s="36">
        <v>53.583333333333329</v>
      </c>
      <c r="G341" s="36">
        <v>52.966666666666654</v>
      </c>
      <c r="H341" s="36">
        <v>55.766666666666652</v>
      </c>
      <c r="I341" s="36">
        <v>56.383333333333326</v>
      </c>
      <c r="J341" s="36">
        <v>57.16666666666665</v>
      </c>
      <c r="K341" s="31">
        <v>55.6</v>
      </c>
      <c r="L341" s="31">
        <v>54.2</v>
      </c>
      <c r="M341" s="31">
        <v>155.70408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419.2</v>
      </c>
      <c r="D342" s="36">
        <v>416.76666666666665</v>
      </c>
      <c r="E342" s="36">
        <v>412.68333333333328</v>
      </c>
      <c r="F342" s="36">
        <v>406.16666666666663</v>
      </c>
      <c r="G342" s="36">
        <v>402.08333333333326</v>
      </c>
      <c r="H342" s="36">
        <v>423.2833333333333</v>
      </c>
      <c r="I342" s="36">
        <v>427.36666666666667</v>
      </c>
      <c r="J342" s="36">
        <v>433.88333333333333</v>
      </c>
      <c r="K342" s="31">
        <v>420.85</v>
      </c>
      <c r="L342" s="31">
        <v>410.25</v>
      </c>
      <c r="M342" s="31">
        <v>3.7995399999999999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164.85</v>
      </c>
      <c r="D343" s="36">
        <v>164.85</v>
      </c>
      <c r="E343" s="36">
        <v>163.79999999999998</v>
      </c>
      <c r="F343" s="36">
        <v>162.75</v>
      </c>
      <c r="G343" s="36">
        <v>161.69999999999999</v>
      </c>
      <c r="H343" s="36">
        <v>165.89999999999998</v>
      </c>
      <c r="I343" s="36">
        <v>166.95</v>
      </c>
      <c r="J343" s="36">
        <v>167.99999999999997</v>
      </c>
      <c r="K343" s="31">
        <v>165.9</v>
      </c>
      <c r="L343" s="31">
        <v>163.80000000000001</v>
      </c>
      <c r="M343" s="31">
        <v>9.2754999999999992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172.4</v>
      </c>
      <c r="D344" s="36">
        <v>172.43333333333331</v>
      </c>
      <c r="E344" s="36">
        <v>170.86666666666662</v>
      </c>
      <c r="F344" s="36">
        <v>169.33333333333331</v>
      </c>
      <c r="G344" s="36">
        <v>167.76666666666662</v>
      </c>
      <c r="H344" s="36">
        <v>173.96666666666661</v>
      </c>
      <c r="I344" s="36">
        <v>175.53333333333327</v>
      </c>
      <c r="J344" s="36">
        <v>177.06666666666661</v>
      </c>
      <c r="K344" s="31">
        <v>174</v>
      </c>
      <c r="L344" s="31">
        <v>170.9</v>
      </c>
      <c r="M344" s="31">
        <v>114.61060999999999</v>
      </c>
      <c r="N344" s="1"/>
      <c r="O344" s="1"/>
    </row>
    <row r="345" spans="1:15" ht="12.75" customHeight="1">
      <c r="A345" s="33">
        <v>335</v>
      </c>
      <c r="B345" s="53" t="s">
        <v>857</v>
      </c>
      <c r="C345" s="31">
        <v>41.9</v>
      </c>
      <c r="D345" s="36">
        <v>41.916666666666664</v>
      </c>
      <c r="E345" s="36">
        <v>41.533333333333331</v>
      </c>
      <c r="F345" s="36">
        <v>41.166666666666664</v>
      </c>
      <c r="G345" s="36">
        <v>40.783333333333331</v>
      </c>
      <c r="H345" s="36">
        <v>42.283333333333331</v>
      </c>
      <c r="I345" s="36">
        <v>42.666666666666671</v>
      </c>
      <c r="J345" s="36">
        <v>43.033333333333331</v>
      </c>
      <c r="K345" s="31">
        <v>42.3</v>
      </c>
      <c r="L345" s="31">
        <v>41.55</v>
      </c>
      <c r="M345" s="31">
        <v>18.39508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243.5</v>
      </c>
      <c r="D346" s="36">
        <v>244.35</v>
      </c>
      <c r="E346" s="36">
        <v>239.7</v>
      </c>
      <c r="F346" s="36">
        <v>235.9</v>
      </c>
      <c r="G346" s="36">
        <v>231.25</v>
      </c>
      <c r="H346" s="36">
        <v>248.14999999999998</v>
      </c>
      <c r="I346" s="36">
        <v>252.8</v>
      </c>
      <c r="J346" s="36">
        <v>256.59999999999997</v>
      </c>
      <c r="K346" s="31">
        <v>249</v>
      </c>
      <c r="L346" s="31">
        <v>240.55</v>
      </c>
      <c r="M346" s="31">
        <v>15.636699999999999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252.75</v>
      </c>
      <c r="D347" s="36">
        <v>253.38333333333333</v>
      </c>
      <c r="E347" s="36">
        <v>251.06666666666666</v>
      </c>
      <c r="F347" s="36">
        <v>249.38333333333333</v>
      </c>
      <c r="G347" s="36">
        <v>247.06666666666666</v>
      </c>
      <c r="H347" s="36">
        <v>255.06666666666666</v>
      </c>
      <c r="I347" s="36">
        <v>257.38333333333333</v>
      </c>
      <c r="J347" s="36">
        <v>259.06666666666666</v>
      </c>
      <c r="K347" s="31">
        <v>255.7</v>
      </c>
      <c r="L347" s="31">
        <v>251.7</v>
      </c>
      <c r="M347" s="31">
        <v>82.000249999999994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350.4</v>
      </c>
      <c r="D348" s="36">
        <v>350.23333333333335</v>
      </c>
      <c r="E348" s="36">
        <v>347.16666666666669</v>
      </c>
      <c r="F348" s="36">
        <v>343.93333333333334</v>
      </c>
      <c r="G348" s="36">
        <v>340.86666666666667</v>
      </c>
      <c r="H348" s="36">
        <v>353.4666666666667</v>
      </c>
      <c r="I348" s="36">
        <v>356.5333333333333</v>
      </c>
      <c r="J348" s="36">
        <v>359.76666666666671</v>
      </c>
      <c r="K348" s="31">
        <v>353.3</v>
      </c>
      <c r="L348" s="31">
        <v>347</v>
      </c>
      <c r="M348" s="31">
        <v>1.01379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1404.95</v>
      </c>
      <c r="D349" s="36">
        <v>1399.6499999999999</v>
      </c>
      <c r="E349" s="36">
        <v>1387.2999999999997</v>
      </c>
      <c r="F349" s="36">
        <v>1369.6499999999999</v>
      </c>
      <c r="G349" s="36">
        <v>1357.2999999999997</v>
      </c>
      <c r="H349" s="36">
        <v>1417.2999999999997</v>
      </c>
      <c r="I349" s="36">
        <v>1429.6499999999996</v>
      </c>
      <c r="J349" s="36">
        <v>1447.2999999999997</v>
      </c>
      <c r="K349" s="31">
        <v>1412</v>
      </c>
      <c r="L349" s="31">
        <v>1382</v>
      </c>
      <c r="M349" s="31">
        <v>11.553559999999999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190.65</v>
      </c>
      <c r="D350" s="36">
        <v>190.66666666666666</v>
      </c>
      <c r="E350" s="36">
        <v>189.58333333333331</v>
      </c>
      <c r="F350" s="36">
        <v>188.51666666666665</v>
      </c>
      <c r="G350" s="36">
        <v>187.43333333333331</v>
      </c>
      <c r="H350" s="36">
        <v>191.73333333333332</v>
      </c>
      <c r="I350" s="36">
        <v>192.81666666666663</v>
      </c>
      <c r="J350" s="36">
        <v>193.88333333333333</v>
      </c>
      <c r="K350" s="31">
        <v>191.75</v>
      </c>
      <c r="L350" s="31">
        <v>189.6</v>
      </c>
      <c r="M350" s="31">
        <v>65.416169999999994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299.25</v>
      </c>
      <c r="D351" s="36">
        <v>300.3</v>
      </c>
      <c r="E351" s="36">
        <v>296.3</v>
      </c>
      <c r="F351" s="36">
        <v>293.35000000000002</v>
      </c>
      <c r="G351" s="36">
        <v>289.35000000000002</v>
      </c>
      <c r="H351" s="36">
        <v>303.25</v>
      </c>
      <c r="I351" s="36">
        <v>307.25</v>
      </c>
      <c r="J351" s="36">
        <v>310.2</v>
      </c>
      <c r="K351" s="31">
        <v>304.3</v>
      </c>
      <c r="L351" s="31">
        <v>297.35000000000002</v>
      </c>
      <c r="M351" s="31">
        <v>18.08907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1227.25</v>
      </c>
      <c r="D352" s="36">
        <v>1236.9666666666665</v>
      </c>
      <c r="E352" s="36">
        <v>1210.333333333333</v>
      </c>
      <c r="F352" s="36">
        <v>1193.4166666666665</v>
      </c>
      <c r="G352" s="36">
        <v>1166.7833333333331</v>
      </c>
      <c r="H352" s="36">
        <v>1253.883333333333</v>
      </c>
      <c r="I352" s="36">
        <v>1280.5166666666667</v>
      </c>
      <c r="J352" s="36">
        <v>1297.4333333333329</v>
      </c>
      <c r="K352" s="31">
        <v>1263.5999999999999</v>
      </c>
      <c r="L352" s="31">
        <v>1220.05</v>
      </c>
      <c r="M352" s="31">
        <v>5.7173100000000003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923.4</v>
      </c>
      <c r="D353" s="36">
        <v>920.18333333333339</v>
      </c>
      <c r="E353" s="36">
        <v>913.41666666666674</v>
      </c>
      <c r="F353" s="36">
        <v>903.43333333333339</v>
      </c>
      <c r="G353" s="36">
        <v>896.66666666666674</v>
      </c>
      <c r="H353" s="36">
        <v>930.16666666666674</v>
      </c>
      <c r="I353" s="36">
        <v>936.93333333333339</v>
      </c>
      <c r="J353" s="36">
        <v>946.91666666666674</v>
      </c>
      <c r="K353" s="31">
        <v>926.95</v>
      </c>
      <c r="L353" s="31">
        <v>910.2</v>
      </c>
      <c r="M353" s="31">
        <v>19.55827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4095.05</v>
      </c>
      <c r="D354" s="36">
        <v>4097.583333333333</v>
      </c>
      <c r="E354" s="36">
        <v>4060.7666666666664</v>
      </c>
      <c r="F354" s="36">
        <v>4026.4833333333336</v>
      </c>
      <c r="G354" s="36">
        <v>3989.666666666667</v>
      </c>
      <c r="H354" s="36">
        <v>4131.8666666666659</v>
      </c>
      <c r="I354" s="36">
        <v>4168.6833333333334</v>
      </c>
      <c r="J354" s="36">
        <v>4202.9666666666653</v>
      </c>
      <c r="K354" s="31">
        <v>4134.3999999999996</v>
      </c>
      <c r="L354" s="31">
        <v>4063.3</v>
      </c>
      <c r="M354" s="31">
        <v>0.31868000000000002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216.55</v>
      </c>
      <c r="D355" s="36">
        <v>216.48333333333335</v>
      </c>
      <c r="E355" s="36">
        <v>214.9666666666667</v>
      </c>
      <c r="F355" s="36">
        <v>213.38333333333335</v>
      </c>
      <c r="G355" s="36">
        <v>211.8666666666667</v>
      </c>
      <c r="H355" s="36">
        <v>218.06666666666669</v>
      </c>
      <c r="I355" s="36">
        <v>219.58333333333334</v>
      </c>
      <c r="J355" s="36">
        <v>221.16666666666669</v>
      </c>
      <c r="K355" s="31">
        <v>218</v>
      </c>
      <c r="L355" s="31">
        <v>214.9</v>
      </c>
      <c r="M355" s="31">
        <v>0.84907999999999995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37697.050000000003</v>
      </c>
      <c r="D356" s="36">
        <v>37752.633333333331</v>
      </c>
      <c r="E356" s="36">
        <v>37544.416666666664</v>
      </c>
      <c r="F356" s="36">
        <v>37391.783333333333</v>
      </c>
      <c r="G356" s="36">
        <v>37183.566666666666</v>
      </c>
      <c r="H356" s="36">
        <v>37905.266666666663</v>
      </c>
      <c r="I356" s="36">
        <v>38113.483333333337</v>
      </c>
      <c r="J356" s="36">
        <v>38266.116666666661</v>
      </c>
      <c r="K356" s="31">
        <v>37960.85</v>
      </c>
      <c r="L356" s="31">
        <v>37600</v>
      </c>
      <c r="M356" s="31">
        <v>8.1970000000000001E-2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1359.55</v>
      </c>
      <c r="D357" s="36">
        <v>1357.4166666666667</v>
      </c>
      <c r="E357" s="36">
        <v>1337.2833333333335</v>
      </c>
      <c r="F357" s="36">
        <v>1315.0166666666669</v>
      </c>
      <c r="G357" s="36">
        <v>1294.8833333333337</v>
      </c>
      <c r="H357" s="36">
        <v>1379.6833333333334</v>
      </c>
      <c r="I357" s="36">
        <v>1399.8166666666666</v>
      </c>
      <c r="J357" s="36">
        <v>1422.0833333333333</v>
      </c>
      <c r="K357" s="31">
        <v>1377.55</v>
      </c>
      <c r="L357" s="31">
        <v>1335.15</v>
      </c>
      <c r="M357" s="31">
        <v>2.7393000000000001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803.75</v>
      </c>
      <c r="D358" s="36">
        <v>810.58333333333337</v>
      </c>
      <c r="E358" s="36">
        <v>792.16666666666674</v>
      </c>
      <c r="F358" s="36">
        <v>780.58333333333337</v>
      </c>
      <c r="G358" s="36">
        <v>762.16666666666674</v>
      </c>
      <c r="H358" s="36">
        <v>822.16666666666674</v>
      </c>
      <c r="I358" s="36">
        <v>840.58333333333348</v>
      </c>
      <c r="J358" s="36">
        <v>852.16666666666674</v>
      </c>
      <c r="K358" s="31">
        <v>829</v>
      </c>
      <c r="L358" s="31">
        <v>799</v>
      </c>
      <c r="M358" s="31">
        <v>2.9101599999999999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262.10000000000002</v>
      </c>
      <c r="D359" s="36">
        <v>258.08333333333331</v>
      </c>
      <c r="E359" s="36">
        <v>247.76666666666665</v>
      </c>
      <c r="F359" s="36">
        <v>233.43333333333334</v>
      </c>
      <c r="G359" s="36">
        <v>223.11666666666667</v>
      </c>
      <c r="H359" s="36">
        <v>272.41666666666663</v>
      </c>
      <c r="I359" s="36">
        <v>282.73333333333335</v>
      </c>
      <c r="J359" s="36">
        <v>297.06666666666661</v>
      </c>
      <c r="K359" s="31">
        <v>268.39999999999998</v>
      </c>
      <c r="L359" s="31">
        <v>243.75</v>
      </c>
      <c r="M359" s="31">
        <v>221.59567000000001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6378.85</v>
      </c>
      <c r="D360" s="36">
        <v>6456.5</v>
      </c>
      <c r="E360" s="36">
        <v>6288.35</v>
      </c>
      <c r="F360" s="36">
        <v>6197.85</v>
      </c>
      <c r="G360" s="36">
        <v>6029.7000000000007</v>
      </c>
      <c r="H360" s="36">
        <v>6547</v>
      </c>
      <c r="I360" s="36">
        <v>6715.15</v>
      </c>
      <c r="J360" s="36">
        <v>6805.65</v>
      </c>
      <c r="K360" s="31">
        <v>6624.65</v>
      </c>
      <c r="L360" s="31">
        <v>6366</v>
      </c>
      <c r="M360" s="31">
        <v>5.5947699999999996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196.2</v>
      </c>
      <c r="D361" s="36">
        <v>195.9666666666667</v>
      </c>
      <c r="E361" s="36">
        <v>195.03333333333339</v>
      </c>
      <c r="F361" s="36">
        <v>193.8666666666667</v>
      </c>
      <c r="G361" s="36">
        <v>192.93333333333339</v>
      </c>
      <c r="H361" s="36">
        <v>197.13333333333338</v>
      </c>
      <c r="I361" s="36">
        <v>198.06666666666666</v>
      </c>
      <c r="J361" s="36">
        <v>199.23333333333338</v>
      </c>
      <c r="K361" s="31">
        <v>196.9</v>
      </c>
      <c r="L361" s="31">
        <v>194.8</v>
      </c>
      <c r="M361" s="31">
        <v>15.430999999999999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4130.3500000000004</v>
      </c>
      <c r="D362" s="36">
        <v>4114.7833333333338</v>
      </c>
      <c r="E362" s="36">
        <v>4065.5666666666675</v>
      </c>
      <c r="F362" s="36">
        <v>4000.7833333333338</v>
      </c>
      <c r="G362" s="36">
        <v>3951.5666666666675</v>
      </c>
      <c r="H362" s="36">
        <v>4179.5666666666675</v>
      </c>
      <c r="I362" s="36">
        <v>4228.7833333333328</v>
      </c>
      <c r="J362" s="36">
        <v>4293.5666666666675</v>
      </c>
      <c r="K362" s="31">
        <v>4164</v>
      </c>
      <c r="L362" s="31">
        <v>4050</v>
      </c>
      <c r="M362" s="31">
        <v>0.25157000000000002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2270.35</v>
      </c>
      <c r="D363" s="36">
        <v>2257.2999999999997</v>
      </c>
      <c r="E363" s="36">
        <v>2214.6499999999996</v>
      </c>
      <c r="F363" s="36">
        <v>2158.9499999999998</v>
      </c>
      <c r="G363" s="36">
        <v>2116.2999999999997</v>
      </c>
      <c r="H363" s="36">
        <v>2312.9999999999995</v>
      </c>
      <c r="I363" s="36">
        <v>2355.65</v>
      </c>
      <c r="J363" s="36">
        <v>2411.3499999999995</v>
      </c>
      <c r="K363" s="31">
        <v>2299.9499999999998</v>
      </c>
      <c r="L363" s="31">
        <v>2201.6</v>
      </c>
      <c r="M363" s="31">
        <v>3.2918500000000002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3758.2</v>
      </c>
      <c r="D364" s="36">
        <v>3730.9</v>
      </c>
      <c r="E364" s="36">
        <v>3678.8</v>
      </c>
      <c r="F364" s="36">
        <v>3599.4</v>
      </c>
      <c r="G364" s="36">
        <v>3547.3</v>
      </c>
      <c r="H364" s="36">
        <v>3810.3</v>
      </c>
      <c r="I364" s="36">
        <v>3862.3999999999996</v>
      </c>
      <c r="J364" s="36">
        <v>3941.8</v>
      </c>
      <c r="K364" s="31">
        <v>3783</v>
      </c>
      <c r="L364" s="31">
        <v>3651.5</v>
      </c>
      <c r="M364" s="31">
        <v>6.95533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2509.3000000000002</v>
      </c>
      <c r="D365" s="36">
        <v>2502.75</v>
      </c>
      <c r="E365" s="36">
        <v>2489.5</v>
      </c>
      <c r="F365" s="36">
        <v>2469.6999999999998</v>
      </c>
      <c r="G365" s="36">
        <v>2456.4499999999998</v>
      </c>
      <c r="H365" s="36">
        <v>2522.5500000000002</v>
      </c>
      <c r="I365" s="36">
        <v>2535.8000000000002</v>
      </c>
      <c r="J365" s="36">
        <v>2555.6000000000004</v>
      </c>
      <c r="K365" s="31">
        <v>2516</v>
      </c>
      <c r="L365" s="31">
        <v>2482.9499999999998</v>
      </c>
      <c r="M365" s="31">
        <v>2.5344199999999999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906.65</v>
      </c>
      <c r="D366" s="36">
        <v>911.23333333333323</v>
      </c>
      <c r="E366" s="36">
        <v>899.66666666666652</v>
      </c>
      <c r="F366" s="36">
        <v>892.68333333333328</v>
      </c>
      <c r="G366" s="36">
        <v>881.11666666666656</v>
      </c>
      <c r="H366" s="36">
        <v>918.21666666666647</v>
      </c>
      <c r="I366" s="36">
        <v>929.7833333333333</v>
      </c>
      <c r="J366" s="36">
        <v>936.76666666666642</v>
      </c>
      <c r="K366" s="31">
        <v>922.8</v>
      </c>
      <c r="L366" s="31">
        <v>904.25</v>
      </c>
      <c r="M366" s="31">
        <v>10.099539999999999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124.1</v>
      </c>
      <c r="D367" s="36">
        <v>123.03333333333332</v>
      </c>
      <c r="E367" s="36">
        <v>120.76666666666664</v>
      </c>
      <c r="F367" s="36">
        <v>117.43333333333332</v>
      </c>
      <c r="G367" s="36">
        <v>115.16666666666664</v>
      </c>
      <c r="H367" s="36">
        <v>126.36666666666663</v>
      </c>
      <c r="I367" s="36">
        <v>128.63333333333333</v>
      </c>
      <c r="J367" s="36">
        <v>131.96666666666664</v>
      </c>
      <c r="K367" s="31">
        <v>125.3</v>
      </c>
      <c r="L367" s="31">
        <v>119.7</v>
      </c>
      <c r="M367" s="31">
        <v>187.88149999999999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798.75</v>
      </c>
      <c r="D368" s="36">
        <v>803.06666666666661</v>
      </c>
      <c r="E368" s="36">
        <v>789.68333333333317</v>
      </c>
      <c r="F368" s="36">
        <v>780.61666666666656</v>
      </c>
      <c r="G368" s="36">
        <v>767.23333333333312</v>
      </c>
      <c r="H368" s="36">
        <v>812.13333333333321</v>
      </c>
      <c r="I368" s="36">
        <v>825.51666666666665</v>
      </c>
      <c r="J368" s="36">
        <v>834.58333333333326</v>
      </c>
      <c r="K368" s="31">
        <v>816.45</v>
      </c>
      <c r="L368" s="31">
        <v>794</v>
      </c>
      <c r="M368" s="31">
        <v>1.4565900000000001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323.05</v>
      </c>
      <c r="D369" s="36">
        <v>324.05</v>
      </c>
      <c r="E369" s="36">
        <v>320.15000000000003</v>
      </c>
      <c r="F369" s="36">
        <v>317.25</v>
      </c>
      <c r="G369" s="36">
        <v>313.35000000000002</v>
      </c>
      <c r="H369" s="36">
        <v>326.95000000000005</v>
      </c>
      <c r="I369" s="36">
        <v>330.85</v>
      </c>
      <c r="J369" s="36">
        <v>333.75000000000006</v>
      </c>
      <c r="K369" s="31">
        <v>327.95</v>
      </c>
      <c r="L369" s="31">
        <v>321.14999999999998</v>
      </c>
      <c r="M369" s="31">
        <v>1.62269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1509.55</v>
      </c>
      <c r="D370" s="36">
        <v>1519.1833333333334</v>
      </c>
      <c r="E370" s="36">
        <v>1494.3666666666668</v>
      </c>
      <c r="F370" s="36">
        <v>1479.1833333333334</v>
      </c>
      <c r="G370" s="36">
        <v>1454.3666666666668</v>
      </c>
      <c r="H370" s="36">
        <v>1534.3666666666668</v>
      </c>
      <c r="I370" s="36">
        <v>1559.1833333333334</v>
      </c>
      <c r="J370" s="36">
        <v>1574.3666666666668</v>
      </c>
      <c r="K370" s="31">
        <v>1544</v>
      </c>
      <c r="L370" s="31">
        <v>1504</v>
      </c>
      <c r="M370" s="31">
        <v>0.36064000000000002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5225.8</v>
      </c>
      <c r="D371" s="36">
        <v>5261.1333333333341</v>
      </c>
      <c r="E371" s="36">
        <v>5177.2166666666681</v>
      </c>
      <c r="F371" s="36">
        <v>5128.6333333333341</v>
      </c>
      <c r="G371" s="36">
        <v>5044.7166666666681</v>
      </c>
      <c r="H371" s="36">
        <v>5309.7166666666681</v>
      </c>
      <c r="I371" s="36">
        <v>5393.6333333333341</v>
      </c>
      <c r="J371" s="36">
        <v>5442.2166666666681</v>
      </c>
      <c r="K371" s="31">
        <v>5345.05</v>
      </c>
      <c r="L371" s="31">
        <v>5212.55</v>
      </c>
      <c r="M371" s="31">
        <v>4.4948800000000002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1018.1</v>
      </c>
      <c r="D372" s="36">
        <v>1020.35</v>
      </c>
      <c r="E372" s="36">
        <v>1012.75</v>
      </c>
      <c r="F372" s="36">
        <v>1007.4</v>
      </c>
      <c r="G372" s="36">
        <v>999.8</v>
      </c>
      <c r="H372" s="36">
        <v>1025.7</v>
      </c>
      <c r="I372" s="36">
        <v>1033.3000000000002</v>
      </c>
      <c r="J372" s="36">
        <v>1038.6500000000001</v>
      </c>
      <c r="K372" s="31">
        <v>1027.95</v>
      </c>
      <c r="L372" s="31">
        <v>1015</v>
      </c>
      <c r="M372" s="31">
        <v>0.69325000000000003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365.05</v>
      </c>
      <c r="D373" s="36">
        <v>364.38333333333338</v>
      </c>
      <c r="E373" s="36">
        <v>361.76666666666677</v>
      </c>
      <c r="F373" s="36">
        <v>358.48333333333341</v>
      </c>
      <c r="G373" s="36">
        <v>355.86666666666679</v>
      </c>
      <c r="H373" s="36">
        <v>367.66666666666674</v>
      </c>
      <c r="I373" s="36">
        <v>370.28333333333342</v>
      </c>
      <c r="J373" s="36">
        <v>373.56666666666672</v>
      </c>
      <c r="K373" s="31">
        <v>367</v>
      </c>
      <c r="L373" s="31">
        <v>361.1</v>
      </c>
      <c r="M373" s="31">
        <v>8.2675999999999998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320.75</v>
      </c>
      <c r="D374" s="36">
        <v>320.41666666666669</v>
      </c>
      <c r="E374" s="36">
        <v>317.83333333333337</v>
      </c>
      <c r="F374" s="36">
        <v>314.91666666666669</v>
      </c>
      <c r="G374" s="36">
        <v>312.33333333333337</v>
      </c>
      <c r="H374" s="36">
        <v>323.33333333333337</v>
      </c>
      <c r="I374" s="36">
        <v>325.91666666666674</v>
      </c>
      <c r="J374" s="36">
        <v>328.83333333333337</v>
      </c>
      <c r="K374" s="31">
        <v>323</v>
      </c>
      <c r="L374" s="31">
        <v>317.5</v>
      </c>
      <c r="M374" s="31">
        <v>70.507000000000005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210.9</v>
      </c>
      <c r="D375" s="36">
        <v>211.08333333333334</v>
      </c>
      <c r="E375" s="36">
        <v>209.06666666666669</v>
      </c>
      <c r="F375" s="36">
        <v>207.23333333333335</v>
      </c>
      <c r="G375" s="36">
        <v>205.2166666666667</v>
      </c>
      <c r="H375" s="36">
        <v>212.91666666666669</v>
      </c>
      <c r="I375" s="36">
        <v>214.93333333333334</v>
      </c>
      <c r="J375" s="36">
        <v>216.76666666666668</v>
      </c>
      <c r="K375" s="31">
        <v>213.1</v>
      </c>
      <c r="L375" s="31">
        <v>209.25</v>
      </c>
      <c r="M375" s="31">
        <v>113.82709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615.9</v>
      </c>
      <c r="D376" s="36">
        <v>606.2166666666667</v>
      </c>
      <c r="E376" s="36">
        <v>589.93333333333339</v>
      </c>
      <c r="F376" s="36">
        <v>563.9666666666667</v>
      </c>
      <c r="G376" s="36">
        <v>547.68333333333339</v>
      </c>
      <c r="H376" s="36">
        <v>632.18333333333339</v>
      </c>
      <c r="I376" s="36">
        <v>648.4666666666667</v>
      </c>
      <c r="J376" s="36">
        <v>674.43333333333339</v>
      </c>
      <c r="K376" s="31">
        <v>622.5</v>
      </c>
      <c r="L376" s="31">
        <v>580.25</v>
      </c>
      <c r="M376" s="31">
        <v>35.637949999999996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916.75</v>
      </c>
      <c r="D377" s="36">
        <v>925.7166666666667</v>
      </c>
      <c r="E377" s="36">
        <v>894.03333333333342</v>
      </c>
      <c r="F377" s="36">
        <v>871.31666666666672</v>
      </c>
      <c r="G377" s="36">
        <v>839.63333333333344</v>
      </c>
      <c r="H377" s="36">
        <v>948.43333333333339</v>
      </c>
      <c r="I377" s="36">
        <v>980.11666666666679</v>
      </c>
      <c r="J377" s="36">
        <v>1002.8333333333334</v>
      </c>
      <c r="K377" s="31">
        <v>957.4</v>
      </c>
      <c r="L377" s="31">
        <v>903</v>
      </c>
      <c r="M377" s="31">
        <v>20.92379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676.7</v>
      </c>
      <c r="D378" s="36">
        <v>680.7166666666667</v>
      </c>
      <c r="E378" s="36">
        <v>669.98333333333335</v>
      </c>
      <c r="F378" s="36">
        <v>663.26666666666665</v>
      </c>
      <c r="G378" s="36">
        <v>652.5333333333333</v>
      </c>
      <c r="H378" s="36">
        <v>687.43333333333339</v>
      </c>
      <c r="I378" s="36">
        <v>698.16666666666674</v>
      </c>
      <c r="J378" s="36">
        <v>704.88333333333344</v>
      </c>
      <c r="K378" s="31">
        <v>691.45</v>
      </c>
      <c r="L378" s="31">
        <v>674</v>
      </c>
      <c r="M378" s="31">
        <v>1.0024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166.45</v>
      </c>
      <c r="D379" s="36">
        <v>167.04999999999998</v>
      </c>
      <c r="E379" s="36">
        <v>164.49999999999997</v>
      </c>
      <c r="F379" s="36">
        <v>162.54999999999998</v>
      </c>
      <c r="G379" s="36">
        <v>159.99999999999997</v>
      </c>
      <c r="H379" s="36">
        <v>168.99999999999997</v>
      </c>
      <c r="I379" s="36">
        <v>171.54999999999998</v>
      </c>
      <c r="J379" s="36">
        <v>173.49999999999997</v>
      </c>
      <c r="K379" s="31">
        <v>169.6</v>
      </c>
      <c r="L379" s="31">
        <v>165.1</v>
      </c>
      <c r="M379" s="31">
        <v>4.07341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17900.3</v>
      </c>
      <c r="D380" s="36">
        <v>17981.416666666668</v>
      </c>
      <c r="E380" s="36">
        <v>17723.883333333335</v>
      </c>
      <c r="F380" s="36">
        <v>17547.466666666667</v>
      </c>
      <c r="G380" s="36">
        <v>17289.933333333334</v>
      </c>
      <c r="H380" s="36">
        <v>18157.833333333336</v>
      </c>
      <c r="I380" s="36">
        <v>18415.366666666669</v>
      </c>
      <c r="J380" s="36">
        <v>18591.783333333336</v>
      </c>
      <c r="K380" s="31">
        <v>18238.95</v>
      </c>
      <c r="L380" s="31">
        <v>17805</v>
      </c>
      <c r="M380" s="31">
        <v>3.6060000000000002E-2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76.55</v>
      </c>
      <c r="D381" s="36">
        <v>76.666666666666671</v>
      </c>
      <c r="E381" s="36">
        <v>76.183333333333337</v>
      </c>
      <c r="F381" s="36">
        <v>75.816666666666663</v>
      </c>
      <c r="G381" s="36">
        <v>75.333333333333329</v>
      </c>
      <c r="H381" s="36">
        <v>77.033333333333346</v>
      </c>
      <c r="I381" s="36">
        <v>77.516666666666666</v>
      </c>
      <c r="J381" s="36">
        <v>77.883333333333354</v>
      </c>
      <c r="K381" s="31">
        <v>77.150000000000006</v>
      </c>
      <c r="L381" s="31">
        <v>76.3</v>
      </c>
      <c r="M381" s="31">
        <v>156.46955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1653.35</v>
      </c>
      <c r="D382" s="36">
        <v>1652.1166666666668</v>
      </c>
      <c r="E382" s="36">
        <v>1639.2333333333336</v>
      </c>
      <c r="F382" s="36">
        <v>1625.1166666666668</v>
      </c>
      <c r="G382" s="36">
        <v>1612.2333333333336</v>
      </c>
      <c r="H382" s="36">
        <v>1666.2333333333336</v>
      </c>
      <c r="I382" s="36">
        <v>1679.1166666666668</v>
      </c>
      <c r="J382" s="36">
        <v>1693.2333333333336</v>
      </c>
      <c r="K382" s="31">
        <v>1665</v>
      </c>
      <c r="L382" s="31">
        <v>1638</v>
      </c>
      <c r="M382" s="31">
        <v>2.9309099999999999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495.25</v>
      </c>
      <c r="D383" s="36">
        <v>503.93333333333334</v>
      </c>
      <c r="E383" s="36">
        <v>480.56666666666672</v>
      </c>
      <c r="F383" s="36">
        <v>465.88333333333338</v>
      </c>
      <c r="G383" s="36">
        <v>442.51666666666677</v>
      </c>
      <c r="H383" s="36">
        <v>518.61666666666667</v>
      </c>
      <c r="I383" s="36">
        <v>541.98333333333335</v>
      </c>
      <c r="J383" s="36">
        <v>556.66666666666663</v>
      </c>
      <c r="K383" s="31">
        <v>527.29999999999995</v>
      </c>
      <c r="L383" s="31">
        <v>489.25</v>
      </c>
      <c r="M383" s="31">
        <v>37.477710000000002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1435.9</v>
      </c>
      <c r="D384" s="36">
        <v>1436.1666666666667</v>
      </c>
      <c r="E384" s="36">
        <v>1417.3333333333335</v>
      </c>
      <c r="F384" s="36">
        <v>1398.7666666666667</v>
      </c>
      <c r="G384" s="36">
        <v>1379.9333333333334</v>
      </c>
      <c r="H384" s="36">
        <v>1454.7333333333336</v>
      </c>
      <c r="I384" s="36">
        <v>1473.5666666666671</v>
      </c>
      <c r="J384" s="36">
        <v>1492.1333333333337</v>
      </c>
      <c r="K384" s="31">
        <v>1455</v>
      </c>
      <c r="L384" s="31">
        <v>1417.6</v>
      </c>
      <c r="M384" s="31">
        <v>2.19407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166.8</v>
      </c>
      <c r="D385" s="36">
        <v>166.86666666666667</v>
      </c>
      <c r="E385" s="36">
        <v>165.53333333333336</v>
      </c>
      <c r="F385" s="36">
        <v>164.26666666666668</v>
      </c>
      <c r="G385" s="36">
        <v>162.93333333333337</v>
      </c>
      <c r="H385" s="36">
        <v>168.13333333333335</v>
      </c>
      <c r="I385" s="36">
        <v>169.46666666666667</v>
      </c>
      <c r="J385" s="36">
        <v>170.73333333333335</v>
      </c>
      <c r="K385" s="31">
        <v>168.2</v>
      </c>
      <c r="L385" s="31">
        <v>165.6</v>
      </c>
      <c r="M385" s="31">
        <v>82.640190000000004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146.4</v>
      </c>
      <c r="D386" s="36">
        <v>146.56666666666666</v>
      </c>
      <c r="E386" s="36">
        <v>145.53333333333333</v>
      </c>
      <c r="F386" s="36">
        <v>144.66666666666666</v>
      </c>
      <c r="G386" s="36">
        <v>143.63333333333333</v>
      </c>
      <c r="H386" s="36">
        <v>147.43333333333334</v>
      </c>
      <c r="I386" s="36">
        <v>148.46666666666664</v>
      </c>
      <c r="J386" s="36">
        <v>149.33333333333334</v>
      </c>
      <c r="K386" s="31">
        <v>147.6</v>
      </c>
      <c r="L386" s="31">
        <v>145.69999999999999</v>
      </c>
      <c r="M386" s="31">
        <v>9.6380400000000002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1120.9000000000001</v>
      </c>
      <c r="D387" s="36">
        <v>1133.8833333333334</v>
      </c>
      <c r="E387" s="36">
        <v>1099.3166666666668</v>
      </c>
      <c r="F387" s="36">
        <v>1077.7333333333333</v>
      </c>
      <c r="G387" s="36">
        <v>1043.1666666666667</v>
      </c>
      <c r="H387" s="36">
        <v>1155.4666666666669</v>
      </c>
      <c r="I387" s="36">
        <v>1190.0333333333335</v>
      </c>
      <c r="J387" s="36">
        <v>1211.616666666667</v>
      </c>
      <c r="K387" s="31">
        <v>1168.45</v>
      </c>
      <c r="L387" s="31">
        <v>1112.3</v>
      </c>
      <c r="M387" s="31">
        <v>1.50176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355</v>
      </c>
      <c r="D388" s="36">
        <v>351.01666666666665</v>
      </c>
      <c r="E388" s="36">
        <v>343.98333333333329</v>
      </c>
      <c r="F388" s="36">
        <v>332.96666666666664</v>
      </c>
      <c r="G388" s="36">
        <v>325.93333333333328</v>
      </c>
      <c r="H388" s="36">
        <v>362.0333333333333</v>
      </c>
      <c r="I388" s="36">
        <v>369.06666666666661</v>
      </c>
      <c r="J388" s="36">
        <v>380.08333333333331</v>
      </c>
      <c r="K388" s="31">
        <v>358.05</v>
      </c>
      <c r="L388" s="31">
        <v>340</v>
      </c>
      <c r="M388" s="31">
        <v>19.573540000000001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228.7</v>
      </c>
      <c r="D389" s="36">
        <v>230</v>
      </c>
      <c r="E389" s="36">
        <v>225.7</v>
      </c>
      <c r="F389" s="36">
        <v>222.7</v>
      </c>
      <c r="G389" s="36">
        <v>218.39999999999998</v>
      </c>
      <c r="H389" s="36">
        <v>233</v>
      </c>
      <c r="I389" s="36">
        <v>237.3</v>
      </c>
      <c r="J389" s="36">
        <v>240.3</v>
      </c>
      <c r="K389" s="31">
        <v>234.3</v>
      </c>
      <c r="L389" s="31">
        <v>227</v>
      </c>
      <c r="M389" s="31">
        <v>14.208930000000001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123.65</v>
      </c>
      <c r="D390" s="36">
        <v>123.61666666666667</v>
      </c>
      <c r="E390" s="36">
        <v>122.33333333333334</v>
      </c>
      <c r="F390" s="36">
        <v>121.01666666666667</v>
      </c>
      <c r="G390" s="36">
        <v>119.73333333333333</v>
      </c>
      <c r="H390" s="36">
        <v>124.93333333333335</v>
      </c>
      <c r="I390" s="36">
        <v>126.21666666666668</v>
      </c>
      <c r="J390" s="36">
        <v>127.53333333333336</v>
      </c>
      <c r="K390" s="31">
        <v>124.9</v>
      </c>
      <c r="L390" s="31">
        <v>122.3</v>
      </c>
      <c r="M390" s="31">
        <v>24.534410000000001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3572.8</v>
      </c>
      <c r="D391" s="36">
        <v>3556.6</v>
      </c>
      <c r="E391" s="36">
        <v>3524.2</v>
      </c>
      <c r="F391" s="36">
        <v>3475.6</v>
      </c>
      <c r="G391" s="36">
        <v>3443.2</v>
      </c>
      <c r="H391" s="36">
        <v>3605.2</v>
      </c>
      <c r="I391" s="36">
        <v>3637.6000000000004</v>
      </c>
      <c r="J391" s="36">
        <v>3686.2</v>
      </c>
      <c r="K391" s="31">
        <v>3589</v>
      </c>
      <c r="L391" s="31">
        <v>3508</v>
      </c>
      <c r="M391" s="31">
        <v>0.19270999999999999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76.75</v>
      </c>
      <c r="D392" s="36">
        <v>76.033333333333331</v>
      </c>
      <c r="E392" s="36">
        <v>73.466666666666669</v>
      </c>
      <c r="F392" s="36">
        <v>70.183333333333337</v>
      </c>
      <c r="G392" s="36">
        <v>67.616666666666674</v>
      </c>
      <c r="H392" s="36">
        <v>79.316666666666663</v>
      </c>
      <c r="I392" s="36">
        <v>81.883333333333326</v>
      </c>
      <c r="J392" s="36">
        <v>85.166666666666657</v>
      </c>
      <c r="K392" s="31">
        <v>78.599999999999994</v>
      </c>
      <c r="L392" s="31">
        <v>72.75</v>
      </c>
      <c r="M392" s="31">
        <v>183.28391999999999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1670.95</v>
      </c>
      <c r="D393" s="36">
        <v>1677.0666666666668</v>
      </c>
      <c r="E393" s="36">
        <v>1659.0333333333338</v>
      </c>
      <c r="F393" s="36">
        <v>1647.116666666667</v>
      </c>
      <c r="G393" s="36">
        <v>1629.0833333333339</v>
      </c>
      <c r="H393" s="36">
        <v>1688.9833333333336</v>
      </c>
      <c r="I393" s="36">
        <v>1707.0166666666669</v>
      </c>
      <c r="J393" s="36">
        <v>1718.9333333333334</v>
      </c>
      <c r="K393" s="31">
        <v>1695.1</v>
      </c>
      <c r="L393" s="31">
        <v>1665.15</v>
      </c>
      <c r="M393" s="31">
        <v>2.8560099999999999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238.85</v>
      </c>
      <c r="D394" s="36">
        <v>237.9</v>
      </c>
      <c r="E394" s="36">
        <v>235</v>
      </c>
      <c r="F394" s="36">
        <v>231.15</v>
      </c>
      <c r="G394" s="36">
        <v>228.25</v>
      </c>
      <c r="H394" s="36">
        <v>241.75</v>
      </c>
      <c r="I394" s="36">
        <v>244.65000000000003</v>
      </c>
      <c r="J394" s="36">
        <v>248.5</v>
      </c>
      <c r="K394" s="31">
        <v>240.8</v>
      </c>
      <c r="L394" s="31">
        <v>234.05</v>
      </c>
      <c r="M394" s="31">
        <v>63.425739999999998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341.25</v>
      </c>
      <c r="D395" s="36">
        <v>339.91666666666669</v>
      </c>
      <c r="E395" s="36">
        <v>337.13333333333338</v>
      </c>
      <c r="F395" s="36">
        <v>333.01666666666671</v>
      </c>
      <c r="G395" s="36">
        <v>330.23333333333341</v>
      </c>
      <c r="H395" s="36">
        <v>344.03333333333336</v>
      </c>
      <c r="I395" s="36">
        <v>346.81666666666666</v>
      </c>
      <c r="J395" s="36">
        <v>350.93333333333334</v>
      </c>
      <c r="K395" s="31">
        <v>342.7</v>
      </c>
      <c r="L395" s="31">
        <v>335.8</v>
      </c>
      <c r="M395" s="31">
        <v>78.367580000000004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158.15</v>
      </c>
      <c r="D396" s="36">
        <v>158.28333333333333</v>
      </c>
      <c r="E396" s="36">
        <v>156.96666666666667</v>
      </c>
      <c r="F396" s="36">
        <v>155.78333333333333</v>
      </c>
      <c r="G396" s="36">
        <v>154.46666666666667</v>
      </c>
      <c r="H396" s="36">
        <v>159.46666666666667</v>
      </c>
      <c r="I396" s="36">
        <v>160.78333333333333</v>
      </c>
      <c r="J396" s="36">
        <v>161.96666666666667</v>
      </c>
      <c r="K396" s="31">
        <v>159.6</v>
      </c>
      <c r="L396" s="31">
        <v>157.1</v>
      </c>
      <c r="M396" s="31">
        <v>5.43513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893.3</v>
      </c>
      <c r="D397" s="36">
        <v>894.56666666666661</v>
      </c>
      <c r="E397" s="36">
        <v>888.73333333333323</v>
      </c>
      <c r="F397" s="36">
        <v>884.16666666666663</v>
      </c>
      <c r="G397" s="36">
        <v>878.33333333333326</v>
      </c>
      <c r="H397" s="36">
        <v>899.13333333333321</v>
      </c>
      <c r="I397" s="36">
        <v>904.9666666666667</v>
      </c>
      <c r="J397" s="36">
        <v>909.53333333333319</v>
      </c>
      <c r="K397" s="31">
        <v>900.4</v>
      </c>
      <c r="L397" s="31">
        <v>890</v>
      </c>
      <c r="M397" s="31">
        <v>0.40127000000000002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2395.5</v>
      </c>
      <c r="D398" s="36">
        <v>2394.5666666666666</v>
      </c>
      <c r="E398" s="36">
        <v>2389.1333333333332</v>
      </c>
      <c r="F398" s="36">
        <v>2382.7666666666664</v>
      </c>
      <c r="G398" s="36">
        <v>2377.333333333333</v>
      </c>
      <c r="H398" s="36">
        <v>2400.9333333333334</v>
      </c>
      <c r="I398" s="36">
        <v>2406.3666666666668</v>
      </c>
      <c r="J398" s="36">
        <v>2412.7333333333336</v>
      </c>
      <c r="K398" s="31">
        <v>2400</v>
      </c>
      <c r="L398" s="31">
        <v>2388.1999999999998</v>
      </c>
      <c r="M398" s="31">
        <v>42.657710000000002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112.15</v>
      </c>
      <c r="D399" s="36">
        <v>112.80000000000001</v>
      </c>
      <c r="E399" s="36">
        <v>111.15000000000002</v>
      </c>
      <c r="F399" s="36">
        <v>110.15</v>
      </c>
      <c r="G399" s="36">
        <v>108.50000000000001</v>
      </c>
      <c r="H399" s="36">
        <v>113.80000000000003</v>
      </c>
      <c r="I399" s="36">
        <v>115.45</v>
      </c>
      <c r="J399" s="36">
        <v>116.45000000000003</v>
      </c>
      <c r="K399" s="31">
        <v>114.45</v>
      </c>
      <c r="L399" s="31">
        <v>111.8</v>
      </c>
      <c r="M399" s="31">
        <v>10.45256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739.65</v>
      </c>
      <c r="D400" s="36">
        <v>738.75</v>
      </c>
      <c r="E400" s="36">
        <v>732.25</v>
      </c>
      <c r="F400" s="36">
        <v>724.85</v>
      </c>
      <c r="G400" s="36">
        <v>718.35</v>
      </c>
      <c r="H400" s="36">
        <v>746.15</v>
      </c>
      <c r="I400" s="36">
        <v>752.65</v>
      </c>
      <c r="J400" s="36">
        <v>760.05</v>
      </c>
      <c r="K400" s="31">
        <v>745.25</v>
      </c>
      <c r="L400" s="31">
        <v>731.35</v>
      </c>
      <c r="M400" s="31">
        <v>2.0836399999999999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472.15</v>
      </c>
      <c r="D401" s="36">
        <v>473.64999999999992</v>
      </c>
      <c r="E401" s="36">
        <v>467.89999999999986</v>
      </c>
      <c r="F401" s="36">
        <v>463.64999999999992</v>
      </c>
      <c r="G401" s="36">
        <v>457.89999999999986</v>
      </c>
      <c r="H401" s="36">
        <v>477.89999999999986</v>
      </c>
      <c r="I401" s="36">
        <v>483.65</v>
      </c>
      <c r="J401" s="36">
        <v>487.89999999999986</v>
      </c>
      <c r="K401" s="31">
        <v>479.4</v>
      </c>
      <c r="L401" s="31">
        <v>469.4</v>
      </c>
      <c r="M401" s="31">
        <v>4.9516299999999998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709.85</v>
      </c>
      <c r="D402" s="36">
        <v>711.6</v>
      </c>
      <c r="E402" s="36">
        <v>707.2</v>
      </c>
      <c r="F402" s="36">
        <v>704.55000000000007</v>
      </c>
      <c r="G402" s="36">
        <v>700.15000000000009</v>
      </c>
      <c r="H402" s="36">
        <v>714.25</v>
      </c>
      <c r="I402" s="36">
        <v>718.64999999999986</v>
      </c>
      <c r="J402" s="36">
        <v>721.3</v>
      </c>
      <c r="K402" s="31">
        <v>716</v>
      </c>
      <c r="L402" s="31">
        <v>708.95</v>
      </c>
      <c r="M402" s="31">
        <v>0.40481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1556.4</v>
      </c>
      <c r="D403" s="36">
        <v>1554.9333333333334</v>
      </c>
      <c r="E403" s="36">
        <v>1547.7166666666667</v>
      </c>
      <c r="F403" s="36">
        <v>1539.0333333333333</v>
      </c>
      <c r="G403" s="36">
        <v>1531.8166666666666</v>
      </c>
      <c r="H403" s="36">
        <v>1563.6166666666668</v>
      </c>
      <c r="I403" s="36">
        <v>1570.8333333333335</v>
      </c>
      <c r="J403" s="36">
        <v>1579.5166666666669</v>
      </c>
      <c r="K403" s="31">
        <v>1562.15</v>
      </c>
      <c r="L403" s="31">
        <v>1546.25</v>
      </c>
      <c r="M403" s="31">
        <v>0.66888000000000003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88.15</v>
      </c>
      <c r="D404" s="36">
        <v>88.083333333333329</v>
      </c>
      <c r="E404" s="36">
        <v>87.266666666666652</v>
      </c>
      <c r="F404" s="36">
        <v>86.383333333333326</v>
      </c>
      <c r="G404" s="36">
        <v>85.566666666666649</v>
      </c>
      <c r="H404" s="36">
        <v>88.966666666666654</v>
      </c>
      <c r="I404" s="36">
        <v>89.783333333333346</v>
      </c>
      <c r="J404" s="36">
        <v>90.666666666666657</v>
      </c>
      <c r="K404" s="31">
        <v>88.9</v>
      </c>
      <c r="L404" s="31">
        <v>87.2</v>
      </c>
      <c r="M404" s="31">
        <v>68.296260000000004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7984.9</v>
      </c>
      <c r="D405" s="36">
        <v>7981.9833333333336</v>
      </c>
      <c r="E405" s="36">
        <v>7883.9666666666672</v>
      </c>
      <c r="F405" s="36">
        <v>7783.0333333333338</v>
      </c>
      <c r="G405" s="36">
        <v>7685.0166666666673</v>
      </c>
      <c r="H405" s="36">
        <v>8082.916666666667</v>
      </c>
      <c r="I405" s="36">
        <v>8180.9333333333334</v>
      </c>
      <c r="J405" s="36">
        <v>8281.8666666666668</v>
      </c>
      <c r="K405" s="31">
        <v>8080</v>
      </c>
      <c r="L405" s="31">
        <v>7881.05</v>
      </c>
      <c r="M405" s="31">
        <v>0.42808000000000002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1402.85</v>
      </c>
      <c r="D406" s="36">
        <v>1396.7833333333335</v>
      </c>
      <c r="E406" s="36">
        <v>1387.0666666666671</v>
      </c>
      <c r="F406" s="36">
        <v>1371.2833333333335</v>
      </c>
      <c r="G406" s="36">
        <v>1361.5666666666671</v>
      </c>
      <c r="H406" s="36">
        <v>1412.5666666666671</v>
      </c>
      <c r="I406" s="36">
        <v>1422.2833333333338</v>
      </c>
      <c r="J406" s="36">
        <v>1438.0666666666671</v>
      </c>
      <c r="K406" s="31">
        <v>1406.5</v>
      </c>
      <c r="L406" s="31">
        <v>1381</v>
      </c>
      <c r="M406" s="31">
        <v>0.64429999999999998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738.95</v>
      </c>
      <c r="D407" s="36">
        <v>738.7166666666667</v>
      </c>
      <c r="E407" s="36">
        <v>735.43333333333339</v>
      </c>
      <c r="F407" s="36">
        <v>731.91666666666674</v>
      </c>
      <c r="G407" s="36">
        <v>728.63333333333344</v>
      </c>
      <c r="H407" s="36">
        <v>742.23333333333335</v>
      </c>
      <c r="I407" s="36">
        <v>745.51666666666665</v>
      </c>
      <c r="J407" s="36">
        <v>749.0333333333333</v>
      </c>
      <c r="K407" s="31">
        <v>742</v>
      </c>
      <c r="L407" s="31">
        <v>735.2</v>
      </c>
      <c r="M407" s="31">
        <v>8.4038900000000005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1410.95</v>
      </c>
      <c r="D408" s="36">
        <v>1417.2333333333336</v>
      </c>
      <c r="E408" s="36">
        <v>1400.0666666666671</v>
      </c>
      <c r="F408" s="36">
        <v>1389.1833333333334</v>
      </c>
      <c r="G408" s="36">
        <v>1372.0166666666669</v>
      </c>
      <c r="H408" s="36">
        <v>1428.1166666666672</v>
      </c>
      <c r="I408" s="36">
        <v>1445.2833333333338</v>
      </c>
      <c r="J408" s="36">
        <v>1456.1666666666674</v>
      </c>
      <c r="K408" s="31">
        <v>1434.4</v>
      </c>
      <c r="L408" s="31">
        <v>1406.35</v>
      </c>
      <c r="M408" s="31">
        <v>5.4985299999999997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2842.65</v>
      </c>
      <c r="D409" s="36">
        <v>2850.6333333333332</v>
      </c>
      <c r="E409" s="36">
        <v>2813.1166666666663</v>
      </c>
      <c r="F409" s="36">
        <v>2783.583333333333</v>
      </c>
      <c r="G409" s="36">
        <v>2746.0666666666662</v>
      </c>
      <c r="H409" s="36">
        <v>2880.1666666666665</v>
      </c>
      <c r="I409" s="36">
        <v>2917.6833333333329</v>
      </c>
      <c r="J409" s="36">
        <v>2947.2166666666667</v>
      </c>
      <c r="K409" s="31">
        <v>2888.15</v>
      </c>
      <c r="L409" s="31">
        <v>2821.1</v>
      </c>
      <c r="M409" s="31">
        <v>1.3606100000000001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409.6</v>
      </c>
      <c r="D410" s="36">
        <v>411</v>
      </c>
      <c r="E410" s="36">
        <v>406.75</v>
      </c>
      <c r="F410" s="36">
        <v>403.9</v>
      </c>
      <c r="G410" s="36">
        <v>399.65</v>
      </c>
      <c r="H410" s="36">
        <v>413.85</v>
      </c>
      <c r="I410" s="36">
        <v>418.1</v>
      </c>
      <c r="J410" s="36">
        <v>420.95000000000005</v>
      </c>
      <c r="K410" s="31">
        <v>415.25</v>
      </c>
      <c r="L410" s="31">
        <v>408.15</v>
      </c>
      <c r="M410" s="31">
        <v>0.48909999999999998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665.7</v>
      </c>
      <c r="D411" s="36">
        <v>664.35</v>
      </c>
      <c r="E411" s="36">
        <v>659.7</v>
      </c>
      <c r="F411" s="36">
        <v>653.70000000000005</v>
      </c>
      <c r="G411" s="36">
        <v>649.05000000000007</v>
      </c>
      <c r="H411" s="36">
        <v>670.35</v>
      </c>
      <c r="I411" s="36">
        <v>674.99999999999989</v>
      </c>
      <c r="J411" s="36">
        <v>681</v>
      </c>
      <c r="K411" s="31">
        <v>669</v>
      </c>
      <c r="L411" s="31">
        <v>658.35</v>
      </c>
      <c r="M411" s="31">
        <v>0.22795000000000001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25922.2</v>
      </c>
      <c r="D412" s="36">
        <v>25963.933333333331</v>
      </c>
      <c r="E412" s="36">
        <v>25827.866666666661</v>
      </c>
      <c r="F412" s="36">
        <v>25733.533333333329</v>
      </c>
      <c r="G412" s="36">
        <v>25597.46666666666</v>
      </c>
      <c r="H412" s="36">
        <v>26058.266666666663</v>
      </c>
      <c r="I412" s="36">
        <v>26194.333333333336</v>
      </c>
      <c r="J412" s="36">
        <v>26288.666666666664</v>
      </c>
      <c r="K412" s="31">
        <v>26100</v>
      </c>
      <c r="L412" s="31">
        <v>25869.599999999999</v>
      </c>
      <c r="M412" s="31">
        <v>0.57460999999999995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51.9</v>
      </c>
      <c r="D413" s="36">
        <v>51.183333333333337</v>
      </c>
      <c r="E413" s="36">
        <v>50.216666666666676</v>
      </c>
      <c r="F413" s="36">
        <v>48.533333333333339</v>
      </c>
      <c r="G413" s="36">
        <v>47.566666666666677</v>
      </c>
      <c r="H413" s="36">
        <v>52.866666666666674</v>
      </c>
      <c r="I413" s="36">
        <v>53.833333333333343</v>
      </c>
      <c r="J413" s="36">
        <v>55.516666666666673</v>
      </c>
      <c r="K413" s="31">
        <v>52.15</v>
      </c>
      <c r="L413" s="31">
        <v>49.5</v>
      </c>
      <c r="M413" s="31">
        <v>237.23417000000001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1974.85</v>
      </c>
      <c r="D414" s="36">
        <v>1981.25</v>
      </c>
      <c r="E414" s="36">
        <v>1963.6</v>
      </c>
      <c r="F414" s="36">
        <v>1952.35</v>
      </c>
      <c r="G414" s="36">
        <v>1934.6999999999998</v>
      </c>
      <c r="H414" s="36">
        <v>1992.5</v>
      </c>
      <c r="I414" s="36">
        <v>2010.15</v>
      </c>
      <c r="J414" s="36">
        <v>2021.4</v>
      </c>
      <c r="K414" s="31">
        <v>1998.9</v>
      </c>
      <c r="L414" s="31">
        <v>1970</v>
      </c>
      <c r="M414" s="31">
        <v>3.0586500000000001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444</v>
      </c>
      <c r="D415" s="36">
        <v>446.51666666666671</v>
      </c>
      <c r="E415" s="36">
        <v>439.58333333333343</v>
      </c>
      <c r="F415" s="36">
        <v>435.16666666666674</v>
      </c>
      <c r="G415" s="36">
        <v>428.23333333333346</v>
      </c>
      <c r="H415" s="36">
        <v>450.93333333333339</v>
      </c>
      <c r="I415" s="36">
        <v>457.86666666666667</v>
      </c>
      <c r="J415" s="36">
        <v>462.28333333333336</v>
      </c>
      <c r="K415" s="31">
        <v>453.45</v>
      </c>
      <c r="L415" s="31">
        <v>442.1</v>
      </c>
      <c r="M415" s="31">
        <v>3.1776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3619.2</v>
      </c>
      <c r="D416" s="36">
        <v>3595.0666666666671</v>
      </c>
      <c r="E416" s="36">
        <v>3554.1333333333341</v>
      </c>
      <c r="F416" s="36">
        <v>3489.0666666666671</v>
      </c>
      <c r="G416" s="36">
        <v>3448.1333333333341</v>
      </c>
      <c r="H416" s="36">
        <v>3660.1333333333341</v>
      </c>
      <c r="I416" s="36">
        <v>3701.0666666666675</v>
      </c>
      <c r="J416" s="36">
        <v>3766.1333333333341</v>
      </c>
      <c r="K416" s="31">
        <v>3636</v>
      </c>
      <c r="L416" s="31">
        <v>3530</v>
      </c>
      <c r="M416" s="31">
        <v>3.1427299999999998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81.25</v>
      </c>
      <c r="D417" s="36">
        <v>81.433333333333337</v>
      </c>
      <c r="E417" s="36">
        <v>80.26666666666668</v>
      </c>
      <c r="F417" s="36">
        <v>79.283333333333346</v>
      </c>
      <c r="G417" s="36">
        <v>78.116666666666688</v>
      </c>
      <c r="H417" s="36">
        <v>82.416666666666671</v>
      </c>
      <c r="I417" s="36">
        <v>83.583333333333329</v>
      </c>
      <c r="J417" s="36">
        <v>84.566666666666663</v>
      </c>
      <c r="K417" s="31">
        <v>82.6</v>
      </c>
      <c r="L417" s="31">
        <v>80.45</v>
      </c>
      <c r="M417" s="31">
        <v>266.79525999999998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4694.25</v>
      </c>
      <c r="D418" s="36">
        <v>4697.833333333333</v>
      </c>
      <c r="E418" s="36">
        <v>4655.7166666666662</v>
      </c>
      <c r="F418" s="36">
        <v>4617.1833333333334</v>
      </c>
      <c r="G418" s="36">
        <v>4575.0666666666666</v>
      </c>
      <c r="H418" s="36">
        <v>4736.3666666666659</v>
      </c>
      <c r="I418" s="36">
        <v>4778.4833333333327</v>
      </c>
      <c r="J418" s="36">
        <v>4817.0166666666655</v>
      </c>
      <c r="K418" s="31">
        <v>4739.95</v>
      </c>
      <c r="L418" s="31">
        <v>4659.3</v>
      </c>
      <c r="M418" s="31">
        <v>0.72075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890.25</v>
      </c>
      <c r="D419" s="36">
        <v>888.45000000000016</v>
      </c>
      <c r="E419" s="36">
        <v>879.75000000000034</v>
      </c>
      <c r="F419" s="36">
        <v>869.25000000000023</v>
      </c>
      <c r="G419" s="36">
        <v>860.55000000000041</v>
      </c>
      <c r="H419" s="36">
        <v>898.95000000000027</v>
      </c>
      <c r="I419" s="36">
        <v>907.65000000000009</v>
      </c>
      <c r="J419" s="36">
        <v>918.1500000000002</v>
      </c>
      <c r="K419" s="31">
        <v>897.15</v>
      </c>
      <c r="L419" s="31">
        <v>877.95</v>
      </c>
      <c r="M419" s="31">
        <v>3.4691000000000001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6746.35</v>
      </c>
      <c r="D420" s="36">
        <v>6730.4833333333336</v>
      </c>
      <c r="E420" s="36">
        <v>6535.9666666666672</v>
      </c>
      <c r="F420" s="36">
        <v>6325.5833333333339</v>
      </c>
      <c r="G420" s="36">
        <v>6131.0666666666675</v>
      </c>
      <c r="H420" s="36">
        <v>6940.8666666666668</v>
      </c>
      <c r="I420" s="36">
        <v>7135.3833333333332</v>
      </c>
      <c r="J420" s="36">
        <v>7345.7666666666664</v>
      </c>
      <c r="K420" s="31">
        <v>6925</v>
      </c>
      <c r="L420" s="31">
        <v>6520.1</v>
      </c>
      <c r="M420" s="31">
        <v>1.0960099999999999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575.75</v>
      </c>
      <c r="D421" s="36">
        <v>576.88333333333333</v>
      </c>
      <c r="E421" s="36">
        <v>570.86666666666667</v>
      </c>
      <c r="F421" s="36">
        <v>565.98333333333335</v>
      </c>
      <c r="G421" s="36">
        <v>559.9666666666667</v>
      </c>
      <c r="H421" s="36">
        <v>581.76666666666665</v>
      </c>
      <c r="I421" s="36">
        <v>587.7833333333333</v>
      </c>
      <c r="J421" s="36">
        <v>592.66666666666663</v>
      </c>
      <c r="K421" s="31">
        <v>582.9</v>
      </c>
      <c r="L421" s="31">
        <v>572</v>
      </c>
      <c r="M421" s="31">
        <v>4.7901400000000001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1299.45</v>
      </c>
      <c r="D422" s="36">
        <v>1304.4833333333333</v>
      </c>
      <c r="E422" s="36">
        <v>1284.9666666666667</v>
      </c>
      <c r="F422" s="36">
        <v>1270.4833333333333</v>
      </c>
      <c r="G422" s="36">
        <v>1250.9666666666667</v>
      </c>
      <c r="H422" s="36">
        <v>1318.9666666666667</v>
      </c>
      <c r="I422" s="36">
        <v>1338.4833333333336</v>
      </c>
      <c r="J422" s="36">
        <v>1352.9666666666667</v>
      </c>
      <c r="K422" s="31">
        <v>1324</v>
      </c>
      <c r="L422" s="31">
        <v>1290</v>
      </c>
      <c r="M422" s="31">
        <v>2.1415899999999999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2359.6</v>
      </c>
      <c r="D423" s="36">
        <v>2351.2166666666667</v>
      </c>
      <c r="E423" s="36">
        <v>2338.3333333333335</v>
      </c>
      <c r="F423" s="36">
        <v>2317.0666666666666</v>
      </c>
      <c r="G423" s="36">
        <v>2304.1833333333334</v>
      </c>
      <c r="H423" s="36">
        <v>2372.4833333333336</v>
      </c>
      <c r="I423" s="36">
        <v>2385.3666666666668</v>
      </c>
      <c r="J423" s="36">
        <v>2406.6333333333337</v>
      </c>
      <c r="K423" s="31">
        <v>2364.1</v>
      </c>
      <c r="L423" s="31">
        <v>2329.9499999999998</v>
      </c>
      <c r="M423" s="31">
        <v>1.3809400000000001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557.4</v>
      </c>
      <c r="D424" s="36">
        <v>558.03333333333342</v>
      </c>
      <c r="E424" s="36">
        <v>551.06666666666683</v>
      </c>
      <c r="F424" s="36">
        <v>544.73333333333346</v>
      </c>
      <c r="G424" s="36">
        <v>537.76666666666688</v>
      </c>
      <c r="H424" s="36">
        <v>564.36666666666679</v>
      </c>
      <c r="I424" s="36">
        <v>571.33333333333326</v>
      </c>
      <c r="J424" s="36">
        <v>577.66666666666674</v>
      </c>
      <c r="K424" s="31">
        <v>565</v>
      </c>
      <c r="L424" s="31">
        <v>551.70000000000005</v>
      </c>
      <c r="M424" s="31">
        <v>1.60358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559.95000000000005</v>
      </c>
      <c r="D425" s="36">
        <v>560.58333333333337</v>
      </c>
      <c r="E425" s="36">
        <v>557.66666666666674</v>
      </c>
      <c r="F425" s="36">
        <v>555.38333333333333</v>
      </c>
      <c r="G425" s="36">
        <v>552.4666666666667</v>
      </c>
      <c r="H425" s="36">
        <v>562.86666666666679</v>
      </c>
      <c r="I425" s="36">
        <v>565.78333333333353</v>
      </c>
      <c r="J425" s="36">
        <v>568.06666666666683</v>
      </c>
      <c r="K425" s="31">
        <v>563.5</v>
      </c>
      <c r="L425" s="31">
        <v>558.29999999999995</v>
      </c>
      <c r="M425" s="31">
        <v>63.762099999999997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89.85</v>
      </c>
      <c r="D426" s="36">
        <v>89.433333333333323</v>
      </c>
      <c r="E426" s="36">
        <v>88.566666666666649</v>
      </c>
      <c r="F426" s="36">
        <v>87.283333333333331</v>
      </c>
      <c r="G426" s="36">
        <v>86.416666666666657</v>
      </c>
      <c r="H426" s="36">
        <v>90.71666666666664</v>
      </c>
      <c r="I426" s="36">
        <v>91.583333333333314</v>
      </c>
      <c r="J426" s="36">
        <v>92.866666666666632</v>
      </c>
      <c r="K426" s="31">
        <v>90.3</v>
      </c>
      <c r="L426" s="31">
        <v>88.15</v>
      </c>
      <c r="M426" s="31">
        <v>130.92009999999999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330.5</v>
      </c>
      <c r="D427" s="36">
        <v>330.5</v>
      </c>
      <c r="E427" s="36">
        <v>330.5</v>
      </c>
      <c r="F427" s="36">
        <v>330.5</v>
      </c>
      <c r="G427" s="36">
        <v>330.5</v>
      </c>
      <c r="H427" s="36">
        <v>330.5</v>
      </c>
      <c r="I427" s="36">
        <v>330.5</v>
      </c>
      <c r="J427" s="36">
        <v>330.5</v>
      </c>
      <c r="K427" s="31">
        <v>330.5</v>
      </c>
      <c r="L427" s="31">
        <v>330.5</v>
      </c>
      <c r="M427" s="31">
        <v>1.9191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151.80000000000001</v>
      </c>
      <c r="D428" s="36">
        <v>150.11666666666667</v>
      </c>
      <c r="E428" s="36">
        <v>147.93333333333334</v>
      </c>
      <c r="F428" s="36">
        <v>144.06666666666666</v>
      </c>
      <c r="G428" s="36">
        <v>141.88333333333333</v>
      </c>
      <c r="H428" s="36">
        <v>153.98333333333335</v>
      </c>
      <c r="I428" s="36">
        <v>156.16666666666669</v>
      </c>
      <c r="J428" s="36">
        <v>160.03333333333336</v>
      </c>
      <c r="K428" s="31">
        <v>152.30000000000001</v>
      </c>
      <c r="L428" s="31">
        <v>146.25</v>
      </c>
      <c r="M428" s="31">
        <v>17.062629999999999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388.35</v>
      </c>
      <c r="D429" s="36">
        <v>387.33333333333331</v>
      </c>
      <c r="E429" s="36">
        <v>384.66666666666663</v>
      </c>
      <c r="F429" s="36">
        <v>380.98333333333329</v>
      </c>
      <c r="G429" s="36">
        <v>378.31666666666661</v>
      </c>
      <c r="H429" s="36">
        <v>391.01666666666665</v>
      </c>
      <c r="I429" s="36">
        <v>393.68333333333328</v>
      </c>
      <c r="J429" s="36">
        <v>397.36666666666667</v>
      </c>
      <c r="K429" s="31">
        <v>390</v>
      </c>
      <c r="L429" s="31">
        <v>383.65</v>
      </c>
      <c r="M429" s="31">
        <v>1.63307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257.25</v>
      </c>
      <c r="D430" s="36">
        <v>255.65</v>
      </c>
      <c r="E430" s="36">
        <v>250.40000000000003</v>
      </c>
      <c r="F430" s="36">
        <v>243.55000000000004</v>
      </c>
      <c r="G430" s="36">
        <v>238.30000000000007</v>
      </c>
      <c r="H430" s="36">
        <v>262.5</v>
      </c>
      <c r="I430" s="36">
        <v>267.74999999999994</v>
      </c>
      <c r="J430" s="36">
        <v>274.59999999999997</v>
      </c>
      <c r="K430" s="31">
        <v>260.89999999999998</v>
      </c>
      <c r="L430" s="31">
        <v>248.8</v>
      </c>
      <c r="M430" s="31">
        <v>20.416270000000001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1198.8</v>
      </c>
      <c r="D431" s="36">
        <v>1201.1499999999999</v>
      </c>
      <c r="E431" s="36">
        <v>1192.3999999999996</v>
      </c>
      <c r="F431" s="36">
        <v>1185.9999999999998</v>
      </c>
      <c r="G431" s="36">
        <v>1177.2499999999995</v>
      </c>
      <c r="H431" s="36">
        <v>1207.5499999999997</v>
      </c>
      <c r="I431" s="36">
        <v>1216.3000000000002</v>
      </c>
      <c r="J431" s="36">
        <v>1222.6999999999998</v>
      </c>
      <c r="K431" s="31">
        <v>1209.9000000000001</v>
      </c>
      <c r="L431" s="31">
        <v>1194.75</v>
      </c>
      <c r="M431" s="31">
        <v>11.77434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663.45</v>
      </c>
      <c r="D432" s="36">
        <v>661.91666666666663</v>
      </c>
      <c r="E432" s="36">
        <v>656.88333333333321</v>
      </c>
      <c r="F432" s="36">
        <v>650.31666666666661</v>
      </c>
      <c r="G432" s="36">
        <v>645.28333333333319</v>
      </c>
      <c r="H432" s="36">
        <v>668.48333333333323</v>
      </c>
      <c r="I432" s="36">
        <v>673.51666666666677</v>
      </c>
      <c r="J432" s="36">
        <v>680.08333333333326</v>
      </c>
      <c r="K432" s="31">
        <v>666.95</v>
      </c>
      <c r="L432" s="31">
        <v>655.35</v>
      </c>
      <c r="M432" s="31">
        <v>6.5137600000000004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3135.9</v>
      </c>
      <c r="D433" s="36">
        <v>3167.7166666666667</v>
      </c>
      <c r="E433" s="36">
        <v>3090.4333333333334</v>
      </c>
      <c r="F433" s="36">
        <v>3044.9666666666667</v>
      </c>
      <c r="G433" s="36">
        <v>2967.6833333333334</v>
      </c>
      <c r="H433" s="36">
        <v>3213.1833333333334</v>
      </c>
      <c r="I433" s="36">
        <v>3290.4666666666672</v>
      </c>
      <c r="J433" s="36">
        <v>3335.9333333333334</v>
      </c>
      <c r="K433" s="31">
        <v>3245</v>
      </c>
      <c r="L433" s="31">
        <v>3122.25</v>
      </c>
      <c r="M433" s="31">
        <v>0.25785999999999998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1239.5</v>
      </c>
      <c r="D434" s="36">
        <v>1241.9166666666667</v>
      </c>
      <c r="E434" s="36">
        <v>1229.1333333333334</v>
      </c>
      <c r="F434" s="36">
        <v>1218.7666666666667</v>
      </c>
      <c r="G434" s="36">
        <v>1205.9833333333333</v>
      </c>
      <c r="H434" s="36">
        <v>1252.2833333333335</v>
      </c>
      <c r="I434" s="36">
        <v>1265.0666666666668</v>
      </c>
      <c r="J434" s="36">
        <v>1275.4333333333336</v>
      </c>
      <c r="K434" s="31">
        <v>1254.7</v>
      </c>
      <c r="L434" s="31">
        <v>1231.55</v>
      </c>
      <c r="M434" s="31">
        <v>1.14785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493.6</v>
      </c>
      <c r="D435" s="36">
        <v>488.7833333333333</v>
      </c>
      <c r="E435" s="36">
        <v>474.71666666666658</v>
      </c>
      <c r="F435" s="36">
        <v>455.83333333333326</v>
      </c>
      <c r="G435" s="36">
        <v>441.76666666666654</v>
      </c>
      <c r="H435" s="36">
        <v>507.66666666666663</v>
      </c>
      <c r="I435" s="36">
        <v>521.73333333333335</v>
      </c>
      <c r="J435" s="36">
        <v>540.61666666666667</v>
      </c>
      <c r="K435" s="31">
        <v>502.85</v>
      </c>
      <c r="L435" s="31">
        <v>469.9</v>
      </c>
      <c r="M435" s="31">
        <v>39.185429999999997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373.35</v>
      </c>
      <c r="D436" s="36">
        <v>373.5</v>
      </c>
      <c r="E436" s="36">
        <v>368.85</v>
      </c>
      <c r="F436" s="36">
        <v>364.35</v>
      </c>
      <c r="G436" s="36">
        <v>359.70000000000005</v>
      </c>
      <c r="H436" s="36">
        <v>378</v>
      </c>
      <c r="I436" s="36">
        <v>382.65</v>
      </c>
      <c r="J436" s="36">
        <v>387.15</v>
      </c>
      <c r="K436" s="31">
        <v>378.15</v>
      </c>
      <c r="L436" s="31">
        <v>369</v>
      </c>
      <c r="M436" s="31">
        <v>4.5343200000000001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4111.05</v>
      </c>
      <c r="D437" s="36">
        <v>4107.0333333333328</v>
      </c>
      <c r="E437" s="36">
        <v>4084.0666666666657</v>
      </c>
      <c r="F437" s="36">
        <v>4057.083333333333</v>
      </c>
      <c r="G437" s="36">
        <v>4034.1166666666659</v>
      </c>
      <c r="H437" s="36">
        <v>4134.0166666666655</v>
      </c>
      <c r="I437" s="36">
        <v>4156.9833333333327</v>
      </c>
      <c r="J437" s="36">
        <v>4183.9666666666653</v>
      </c>
      <c r="K437" s="31">
        <v>4130</v>
      </c>
      <c r="L437" s="31">
        <v>4080.05</v>
      </c>
      <c r="M437" s="31">
        <v>0.56111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614.04999999999995</v>
      </c>
      <c r="D438" s="36">
        <v>613.08333333333337</v>
      </c>
      <c r="E438" s="36">
        <v>605.16666666666674</v>
      </c>
      <c r="F438" s="36">
        <v>596.28333333333342</v>
      </c>
      <c r="G438" s="36">
        <v>588.36666666666679</v>
      </c>
      <c r="H438" s="36">
        <v>621.9666666666667</v>
      </c>
      <c r="I438" s="36">
        <v>629.88333333333344</v>
      </c>
      <c r="J438" s="36">
        <v>638.76666666666665</v>
      </c>
      <c r="K438" s="31">
        <v>621</v>
      </c>
      <c r="L438" s="31">
        <v>604.20000000000005</v>
      </c>
      <c r="M438" s="31">
        <v>1.4991000000000001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39.200000000000003</v>
      </c>
      <c r="D439" s="36">
        <v>37.966666666666669</v>
      </c>
      <c r="E439" s="36">
        <v>36.733333333333334</v>
      </c>
      <c r="F439" s="36">
        <v>34.266666666666666</v>
      </c>
      <c r="G439" s="36">
        <v>33.033333333333331</v>
      </c>
      <c r="H439" s="36">
        <v>40.433333333333337</v>
      </c>
      <c r="I439" s="36">
        <v>41.666666666666671</v>
      </c>
      <c r="J439" s="36">
        <v>44.13333333333334</v>
      </c>
      <c r="K439" s="31">
        <v>39.200000000000003</v>
      </c>
      <c r="L439" s="31">
        <v>35.5</v>
      </c>
      <c r="M439" s="31">
        <v>1026.5699300000001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427.65</v>
      </c>
      <c r="D440" s="36">
        <v>431.35000000000008</v>
      </c>
      <c r="E440" s="36">
        <v>421.90000000000015</v>
      </c>
      <c r="F440" s="36">
        <v>416.15000000000009</v>
      </c>
      <c r="G440" s="36">
        <v>406.70000000000016</v>
      </c>
      <c r="H440" s="36">
        <v>437.10000000000014</v>
      </c>
      <c r="I440" s="36">
        <v>446.55000000000007</v>
      </c>
      <c r="J440" s="36">
        <v>452.30000000000013</v>
      </c>
      <c r="K440" s="31">
        <v>440.8</v>
      </c>
      <c r="L440" s="31">
        <v>425.6</v>
      </c>
      <c r="M440" s="31">
        <v>17.162179999999999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735.75</v>
      </c>
      <c r="D441" s="36">
        <v>734.25</v>
      </c>
      <c r="E441" s="36">
        <v>724.35</v>
      </c>
      <c r="F441" s="36">
        <v>712.95</v>
      </c>
      <c r="G441" s="36">
        <v>703.05000000000007</v>
      </c>
      <c r="H441" s="36">
        <v>745.65</v>
      </c>
      <c r="I441" s="36">
        <v>755.55000000000007</v>
      </c>
      <c r="J441" s="36">
        <v>766.94999999999993</v>
      </c>
      <c r="K441" s="31">
        <v>744.15</v>
      </c>
      <c r="L441" s="31">
        <v>722.85</v>
      </c>
      <c r="M441" s="31">
        <v>5.0444300000000002</v>
      </c>
      <c r="N441" s="1"/>
      <c r="O441" s="1"/>
    </row>
    <row r="442" spans="1:15" ht="12.75" customHeight="1">
      <c r="A442" s="33">
        <v>432</v>
      </c>
      <c r="B442" s="53" t="s">
        <v>859</v>
      </c>
      <c r="C442" s="31">
        <v>512.20000000000005</v>
      </c>
      <c r="D442" s="36">
        <v>513.5</v>
      </c>
      <c r="E442" s="36">
        <v>510.29999999999995</v>
      </c>
      <c r="F442" s="36">
        <v>508.4</v>
      </c>
      <c r="G442" s="36">
        <v>505.19999999999993</v>
      </c>
      <c r="H442" s="36">
        <v>515.4</v>
      </c>
      <c r="I442" s="36">
        <v>518.6</v>
      </c>
      <c r="J442" s="36">
        <v>520.5</v>
      </c>
      <c r="K442" s="31">
        <v>516.70000000000005</v>
      </c>
      <c r="L442" s="31">
        <v>511.6</v>
      </c>
      <c r="M442" s="31">
        <v>0.89410999999999996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920.8</v>
      </c>
      <c r="D443" s="36">
        <v>923.23333333333323</v>
      </c>
      <c r="E443" s="36">
        <v>915.56666666666649</v>
      </c>
      <c r="F443" s="36">
        <v>910.33333333333326</v>
      </c>
      <c r="G443" s="36">
        <v>902.66666666666652</v>
      </c>
      <c r="H443" s="36">
        <v>928.46666666666647</v>
      </c>
      <c r="I443" s="36">
        <v>936.13333333333321</v>
      </c>
      <c r="J443" s="36">
        <v>941.36666666666645</v>
      </c>
      <c r="K443" s="31">
        <v>930.9</v>
      </c>
      <c r="L443" s="31">
        <v>918</v>
      </c>
      <c r="M443" s="31">
        <v>2.0085199999999999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965.65</v>
      </c>
      <c r="D444" s="36">
        <v>965.68333333333339</v>
      </c>
      <c r="E444" s="36">
        <v>959.96666666666681</v>
      </c>
      <c r="F444" s="36">
        <v>954.28333333333342</v>
      </c>
      <c r="G444" s="36">
        <v>948.56666666666683</v>
      </c>
      <c r="H444" s="36">
        <v>971.36666666666679</v>
      </c>
      <c r="I444" s="36">
        <v>977.08333333333348</v>
      </c>
      <c r="J444" s="36">
        <v>982.76666666666677</v>
      </c>
      <c r="K444" s="31">
        <v>971.4</v>
      </c>
      <c r="L444" s="31">
        <v>960</v>
      </c>
      <c r="M444" s="31">
        <v>7.2282400000000004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1717.55</v>
      </c>
      <c r="D445" s="36">
        <v>1714.0333333333335</v>
      </c>
      <c r="E445" s="36">
        <v>1707.3166666666671</v>
      </c>
      <c r="F445" s="36">
        <v>1697.0833333333335</v>
      </c>
      <c r="G445" s="36">
        <v>1690.366666666667</v>
      </c>
      <c r="H445" s="36">
        <v>1724.2666666666671</v>
      </c>
      <c r="I445" s="36">
        <v>1730.9833333333338</v>
      </c>
      <c r="J445" s="36">
        <v>1741.2166666666672</v>
      </c>
      <c r="K445" s="31">
        <v>1720.75</v>
      </c>
      <c r="L445" s="31">
        <v>1703.8</v>
      </c>
      <c r="M445" s="31">
        <v>6.32911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3508.25</v>
      </c>
      <c r="D446" s="36">
        <v>3517.4166666666665</v>
      </c>
      <c r="E446" s="36">
        <v>3490.833333333333</v>
      </c>
      <c r="F446" s="36">
        <v>3473.4166666666665</v>
      </c>
      <c r="G446" s="36">
        <v>3446.833333333333</v>
      </c>
      <c r="H446" s="36">
        <v>3534.833333333333</v>
      </c>
      <c r="I446" s="36">
        <v>3561.4166666666661</v>
      </c>
      <c r="J446" s="36">
        <v>3578.833333333333</v>
      </c>
      <c r="K446" s="31">
        <v>3544</v>
      </c>
      <c r="L446" s="31">
        <v>3500</v>
      </c>
      <c r="M446" s="31">
        <v>27.29804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933</v>
      </c>
      <c r="D447" s="36">
        <v>932.56666666666661</v>
      </c>
      <c r="E447" s="36">
        <v>927.43333333333317</v>
      </c>
      <c r="F447" s="36">
        <v>921.86666666666656</v>
      </c>
      <c r="G447" s="36">
        <v>916.73333333333312</v>
      </c>
      <c r="H447" s="36">
        <v>938.13333333333321</v>
      </c>
      <c r="I447" s="36">
        <v>943.26666666666665</v>
      </c>
      <c r="J447" s="36">
        <v>948.83333333333326</v>
      </c>
      <c r="K447" s="31">
        <v>937.7</v>
      </c>
      <c r="L447" s="31">
        <v>927</v>
      </c>
      <c r="M447" s="31">
        <v>9.0751100000000005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8380.35</v>
      </c>
      <c r="D448" s="36">
        <v>8413.85</v>
      </c>
      <c r="E448" s="36">
        <v>8317.5</v>
      </c>
      <c r="F448" s="36">
        <v>8254.65</v>
      </c>
      <c r="G448" s="36">
        <v>8158.2999999999993</v>
      </c>
      <c r="H448" s="36">
        <v>8476.7000000000007</v>
      </c>
      <c r="I448" s="36">
        <v>8573.0500000000029</v>
      </c>
      <c r="J448" s="36">
        <v>8635.9000000000015</v>
      </c>
      <c r="K448" s="31">
        <v>8510.2000000000007</v>
      </c>
      <c r="L448" s="31">
        <v>8351</v>
      </c>
      <c r="M448" s="31">
        <v>0.96294999999999997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4131.6000000000004</v>
      </c>
      <c r="D449" s="36">
        <v>4131.5666666666666</v>
      </c>
      <c r="E449" s="36">
        <v>4041.0333333333328</v>
      </c>
      <c r="F449" s="36">
        <v>3950.4666666666662</v>
      </c>
      <c r="G449" s="36">
        <v>3859.9333333333325</v>
      </c>
      <c r="H449" s="36">
        <v>4222.1333333333332</v>
      </c>
      <c r="I449" s="36">
        <v>4312.6666666666679</v>
      </c>
      <c r="J449" s="36">
        <v>4403.2333333333336</v>
      </c>
      <c r="K449" s="31">
        <v>4222.1000000000004</v>
      </c>
      <c r="L449" s="31">
        <v>4041</v>
      </c>
      <c r="M449" s="31">
        <v>4.0206999999999997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461.3</v>
      </c>
      <c r="D450" s="36">
        <v>461.23333333333335</v>
      </c>
      <c r="E450" s="36">
        <v>458.51666666666671</v>
      </c>
      <c r="F450" s="36">
        <v>455.73333333333335</v>
      </c>
      <c r="G450" s="36">
        <v>453.01666666666671</v>
      </c>
      <c r="H450" s="36">
        <v>464.01666666666671</v>
      </c>
      <c r="I450" s="36">
        <v>466.73333333333341</v>
      </c>
      <c r="J450" s="36">
        <v>469.51666666666671</v>
      </c>
      <c r="K450" s="31">
        <v>463.95</v>
      </c>
      <c r="L450" s="31">
        <v>458.45</v>
      </c>
      <c r="M450" s="31">
        <v>20.115020000000001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679.95</v>
      </c>
      <c r="D451" s="36">
        <v>680.96666666666658</v>
      </c>
      <c r="E451" s="36">
        <v>676.03333333333319</v>
      </c>
      <c r="F451" s="36">
        <v>672.11666666666656</v>
      </c>
      <c r="G451" s="36">
        <v>667.18333333333317</v>
      </c>
      <c r="H451" s="36">
        <v>684.88333333333321</v>
      </c>
      <c r="I451" s="36">
        <v>689.81666666666661</v>
      </c>
      <c r="J451" s="36">
        <v>693.73333333333323</v>
      </c>
      <c r="K451" s="31">
        <v>685.9</v>
      </c>
      <c r="L451" s="31">
        <v>677.05</v>
      </c>
      <c r="M451" s="31">
        <v>58.853700000000003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260.75</v>
      </c>
      <c r="D452" s="36">
        <v>261.43333333333334</v>
      </c>
      <c r="E452" s="36">
        <v>259.11666666666667</v>
      </c>
      <c r="F452" s="36">
        <v>257.48333333333335</v>
      </c>
      <c r="G452" s="36">
        <v>255.16666666666669</v>
      </c>
      <c r="H452" s="36">
        <v>263.06666666666666</v>
      </c>
      <c r="I452" s="36">
        <v>265.38333333333338</v>
      </c>
      <c r="J452" s="36">
        <v>267.01666666666665</v>
      </c>
      <c r="K452" s="31">
        <v>263.75</v>
      </c>
      <c r="L452" s="31">
        <v>259.8</v>
      </c>
      <c r="M452" s="31">
        <v>54.665129999999998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126.7</v>
      </c>
      <c r="D453" s="36">
        <v>126.66666666666667</v>
      </c>
      <c r="E453" s="36">
        <v>125.93333333333334</v>
      </c>
      <c r="F453" s="36">
        <v>125.16666666666667</v>
      </c>
      <c r="G453" s="36">
        <v>124.43333333333334</v>
      </c>
      <c r="H453" s="36">
        <v>127.43333333333334</v>
      </c>
      <c r="I453" s="36">
        <v>128.16666666666666</v>
      </c>
      <c r="J453" s="36">
        <v>128.93333333333334</v>
      </c>
      <c r="K453" s="31">
        <v>127.4</v>
      </c>
      <c r="L453" s="31">
        <v>125.9</v>
      </c>
      <c r="M453" s="31">
        <v>307.36851000000001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88.55</v>
      </c>
      <c r="D454" s="36">
        <v>88.733333333333334</v>
      </c>
      <c r="E454" s="36">
        <v>86.066666666666663</v>
      </c>
      <c r="F454" s="36">
        <v>83.583333333333329</v>
      </c>
      <c r="G454" s="36">
        <v>80.916666666666657</v>
      </c>
      <c r="H454" s="36">
        <v>91.216666666666669</v>
      </c>
      <c r="I454" s="36">
        <v>93.883333333333326</v>
      </c>
      <c r="J454" s="36">
        <v>96.366666666666674</v>
      </c>
      <c r="K454" s="31">
        <v>91.4</v>
      </c>
      <c r="L454" s="31">
        <v>86.25</v>
      </c>
      <c r="M454" s="31">
        <v>93.491399999999999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1435.7</v>
      </c>
      <c r="D455" s="36">
        <v>1432.2666666666664</v>
      </c>
      <c r="E455" s="36">
        <v>1424.5333333333328</v>
      </c>
      <c r="F455" s="36">
        <v>1413.3666666666663</v>
      </c>
      <c r="G455" s="36">
        <v>1405.6333333333328</v>
      </c>
      <c r="H455" s="36">
        <v>1443.4333333333329</v>
      </c>
      <c r="I455" s="36">
        <v>1451.1666666666665</v>
      </c>
      <c r="J455" s="36">
        <v>1462.333333333333</v>
      </c>
      <c r="K455" s="31">
        <v>1440</v>
      </c>
      <c r="L455" s="31">
        <v>1421.1</v>
      </c>
      <c r="M455" s="31">
        <v>0.28025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372.4</v>
      </c>
      <c r="D456" s="36">
        <v>367.83333333333331</v>
      </c>
      <c r="E456" s="36">
        <v>360.66666666666663</v>
      </c>
      <c r="F456" s="36">
        <v>348.93333333333334</v>
      </c>
      <c r="G456" s="36">
        <v>341.76666666666665</v>
      </c>
      <c r="H456" s="36">
        <v>379.56666666666661</v>
      </c>
      <c r="I456" s="36">
        <v>386.73333333333323</v>
      </c>
      <c r="J456" s="36">
        <v>398.46666666666658</v>
      </c>
      <c r="K456" s="31">
        <v>375</v>
      </c>
      <c r="L456" s="31">
        <v>356.1</v>
      </c>
      <c r="M456" s="31">
        <v>2.65855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2633.1</v>
      </c>
      <c r="D457" s="36">
        <v>2635.6833333333329</v>
      </c>
      <c r="E457" s="36">
        <v>2596.4166666666661</v>
      </c>
      <c r="F457" s="36">
        <v>2559.7333333333331</v>
      </c>
      <c r="G457" s="36">
        <v>2520.4666666666662</v>
      </c>
      <c r="H457" s="36">
        <v>2672.3666666666659</v>
      </c>
      <c r="I457" s="36">
        <v>2711.6333333333332</v>
      </c>
      <c r="J457" s="36">
        <v>2748.3166666666657</v>
      </c>
      <c r="K457" s="31">
        <v>2674.95</v>
      </c>
      <c r="L457" s="31">
        <v>2599</v>
      </c>
      <c r="M457" s="31">
        <v>0.36957000000000001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1210.9000000000001</v>
      </c>
      <c r="D458" s="36">
        <v>1212.9166666666667</v>
      </c>
      <c r="E458" s="36">
        <v>1204.9333333333334</v>
      </c>
      <c r="F458" s="36">
        <v>1198.9666666666667</v>
      </c>
      <c r="G458" s="36">
        <v>1190.9833333333333</v>
      </c>
      <c r="H458" s="36">
        <v>1218.8833333333334</v>
      </c>
      <c r="I458" s="36">
        <v>1226.8666666666666</v>
      </c>
      <c r="J458" s="36">
        <v>1232.8333333333335</v>
      </c>
      <c r="K458" s="31">
        <v>1220.9000000000001</v>
      </c>
      <c r="L458" s="31">
        <v>1206.95</v>
      </c>
      <c r="M458" s="31">
        <v>6.5163700000000002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821.8</v>
      </c>
      <c r="D459" s="36">
        <v>821.44999999999993</v>
      </c>
      <c r="E459" s="36">
        <v>814.84999999999991</v>
      </c>
      <c r="F459" s="36">
        <v>807.9</v>
      </c>
      <c r="G459" s="36">
        <v>801.3</v>
      </c>
      <c r="H459" s="36">
        <v>828.39999999999986</v>
      </c>
      <c r="I459" s="36">
        <v>835</v>
      </c>
      <c r="J459" s="36">
        <v>841.94999999999982</v>
      </c>
      <c r="K459" s="31">
        <v>828.05</v>
      </c>
      <c r="L459" s="31">
        <v>814.5</v>
      </c>
      <c r="M459" s="31">
        <v>1.50065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174.2</v>
      </c>
      <c r="D460" s="36">
        <v>173.41666666666666</v>
      </c>
      <c r="E460" s="36">
        <v>170.0333333333333</v>
      </c>
      <c r="F460" s="36">
        <v>165.86666666666665</v>
      </c>
      <c r="G460" s="36">
        <v>162.48333333333329</v>
      </c>
      <c r="H460" s="36">
        <v>177.58333333333331</v>
      </c>
      <c r="I460" s="36">
        <v>180.9666666666667</v>
      </c>
      <c r="J460" s="36">
        <v>185.13333333333333</v>
      </c>
      <c r="K460" s="31">
        <v>176.8</v>
      </c>
      <c r="L460" s="31">
        <v>169.25</v>
      </c>
      <c r="M460" s="31">
        <v>30.131810000000002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966.65</v>
      </c>
      <c r="D461" s="36">
        <v>968.86666666666667</v>
      </c>
      <c r="E461" s="36">
        <v>957.7833333333333</v>
      </c>
      <c r="F461" s="36">
        <v>948.91666666666663</v>
      </c>
      <c r="G461" s="36">
        <v>937.83333333333326</v>
      </c>
      <c r="H461" s="36">
        <v>977.73333333333335</v>
      </c>
      <c r="I461" s="36">
        <v>988.81666666666661</v>
      </c>
      <c r="J461" s="36">
        <v>997.68333333333339</v>
      </c>
      <c r="K461" s="31">
        <v>979.95</v>
      </c>
      <c r="L461" s="31">
        <v>960</v>
      </c>
      <c r="M461" s="31">
        <v>2.1178599999999999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2620</v>
      </c>
      <c r="D462" s="36">
        <v>2632.3333333333335</v>
      </c>
      <c r="E462" s="36">
        <v>2598.666666666667</v>
      </c>
      <c r="F462" s="36">
        <v>2577.3333333333335</v>
      </c>
      <c r="G462" s="36">
        <v>2543.666666666667</v>
      </c>
      <c r="H462" s="36">
        <v>2653.666666666667</v>
      </c>
      <c r="I462" s="36">
        <v>2687.3333333333339</v>
      </c>
      <c r="J462" s="36">
        <v>2708.666666666667</v>
      </c>
      <c r="K462" s="31">
        <v>2666</v>
      </c>
      <c r="L462" s="31">
        <v>2611</v>
      </c>
      <c r="M462" s="31">
        <v>0.78020999999999996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2942.2</v>
      </c>
      <c r="D463" s="36">
        <v>2942.6</v>
      </c>
      <c r="E463" s="36">
        <v>2906.6</v>
      </c>
      <c r="F463" s="36">
        <v>2871</v>
      </c>
      <c r="G463" s="36">
        <v>2835</v>
      </c>
      <c r="H463" s="36">
        <v>2978.2</v>
      </c>
      <c r="I463" s="36">
        <v>3014.2</v>
      </c>
      <c r="J463" s="36">
        <v>3049.7999999999997</v>
      </c>
      <c r="K463" s="31">
        <v>2978.6</v>
      </c>
      <c r="L463" s="31">
        <v>2907</v>
      </c>
      <c r="M463" s="31">
        <v>1.6638299999999999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3408.4</v>
      </c>
      <c r="D464" s="36">
        <v>3415.5500000000006</v>
      </c>
      <c r="E464" s="36">
        <v>3389.1500000000015</v>
      </c>
      <c r="F464" s="36">
        <v>3369.900000000001</v>
      </c>
      <c r="G464" s="36">
        <v>3343.5000000000018</v>
      </c>
      <c r="H464" s="36">
        <v>3434.8000000000011</v>
      </c>
      <c r="I464" s="36">
        <v>3461.2</v>
      </c>
      <c r="J464" s="36">
        <v>3480.4500000000007</v>
      </c>
      <c r="K464" s="31">
        <v>3441.95</v>
      </c>
      <c r="L464" s="31">
        <v>3396.3</v>
      </c>
      <c r="M464" s="31">
        <v>5.1736199999999997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2106.5500000000002</v>
      </c>
      <c r="D465" s="36">
        <v>2108.1666666666665</v>
      </c>
      <c r="E465" s="36">
        <v>2080.3833333333332</v>
      </c>
      <c r="F465" s="36">
        <v>2054.2166666666667</v>
      </c>
      <c r="G465" s="36">
        <v>2026.4333333333334</v>
      </c>
      <c r="H465" s="36">
        <v>2134.333333333333</v>
      </c>
      <c r="I465" s="36">
        <v>2162.1166666666668</v>
      </c>
      <c r="J465" s="36">
        <v>2188.2833333333328</v>
      </c>
      <c r="K465" s="31">
        <v>2135.9499999999998</v>
      </c>
      <c r="L465" s="31">
        <v>2082</v>
      </c>
      <c r="M465" s="31">
        <v>1.8968799999999999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787.15</v>
      </c>
      <c r="D466" s="36">
        <v>792.41666666666663</v>
      </c>
      <c r="E466" s="36">
        <v>778.93333333333328</v>
      </c>
      <c r="F466" s="36">
        <v>770.7166666666667</v>
      </c>
      <c r="G466" s="36">
        <v>757.23333333333335</v>
      </c>
      <c r="H466" s="36">
        <v>800.63333333333321</v>
      </c>
      <c r="I466" s="36">
        <v>814.11666666666656</v>
      </c>
      <c r="J466" s="36">
        <v>822.33333333333314</v>
      </c>
      <c r="K466" s="31">
        <v>805.9</v>
      </c>
      <c r="L466" s="31">
        <v>784.2</v>
      </c>
      <c r="M466" s="31">
        <v>2.1830500000000002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852.05</v>
      </c>
      <c r="D467" s="36">
        <v>852.56666666666661</v>
      </c>
      <c r="E467" s="36">
        <v>843.53333333333319</v>
      </c>
      <c r="F467" s="36">
        <v>835.01666666666654</v>
      </c>
      <c r="G467" s="36">
        <v>825.98333333333312</v>
      </c>
      <c r="H467" s="36">
        <v>861.08333333333326</v>
      </c>
      <c r="I467" s="36">
        <v>870.11666666666656</v>
      </c>
      <c r="J467" s="36">
        <v>878.63333333333333</v>
      </c>
      <c r="K467" s="31">
        <v>861.6</v>
      </c>
      <c r="L467" s="31">
        <v>844.05</v>
      </c>
      <c r="M467" s="31">
        <v>0.14112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2655.05</v>
      </c>
      <c r="D468" s="36">
        <v>2650.35</v>
      </c>
      <c r="E468" s="36">
        <v>2636.2</v>
      </c>
      <c r="F468" s="36">
        <v>2617.35</v>
      </c>
      <c r="G468" s="36">
        <v>2603.1999999999998</v>
      </c>
      <c r="H468" s="36">
        <v>2669.2</v>
      </c>
      <c r="I468" s="36">
        <v>2683.3500000000004</v>
      </c>
      <c r="J468" s="36">
        <v>2702.2</v>
      </c>
      <c r="K468" s="31">
        <v>2664.5</v>
      </c>
      <c r="L468" s="31">
        <v>2631.5</v>
      </c>
      <c r="M468" s="31">
        <v>3.9883199999999999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37.1</v>
      </c>
      <c r="D469" s="36">
        <v>37.166666666666664</v>
      </c>
      <c r="E469" s="36">
        <v>36.93333333333333</v>
      </c>
      <c r="F469" s="36">
        <v>36.766666666666666</v>
      </c>
      <c r="G469" s="36">
        <v>36.533333333333331</v>
      </c>
      <c r="H469" s="36">
        <v>37.333333333333329</v>
      </c>
      <c r="I469" s="36">
        <v>37.566666666666663</v>
      </c>
      <c r="J469" s="36">
        <v>37.733333333333327</v>
      </c>
      <c r="K469" s="31">
        <v>37.4</v>
      </c>
      <c r="L469" s="31">
        <v>37</v>
      </c>
      <c r="M469" s="31">
        <v>57.137059999999998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378.4</v>
      </c>
      <c r="D470" s="36">
        <v>374.76666666666665</v>
      </c>
      <c r="E470" s="36">
        <v>366.58333333333331</v>
      </c>
      <c r="F470" s="36">
        <v>354.76666666666665</v>
      </c>
      <c r="G470" s="36">
        <v>346.58333333333331</v>
      </c>
      <c r="H470" s="36">
        <v>386.58333333333331</v>
      </c>
      <c r="I470" s="36">
        <v>394.76666666666671</v>
      </c>
      <c r="J470" s="36">
        <v>406.58333333333331</v>
      </c>
      <c r="K470" s="31">
        <v>382.95</v>
      </c>
      <c r="L470" s="31">
        <v>362.95</v>
      </c>
      <c r="M470" s="31">
        <v>16.943349999999999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418.15</v>
      </c>
      <c r="D471" s="36">
        <v>415.7833333333333</v>
      </c>
      <c r="E471" s="36">
        <v>412.06666666666661</v>
      </c>
      <c r="F471" s="36">
        <v>405.98333333333329</v>
      </c>
      <c r="G471" s="36">
        <v>402.26666666666659</v>
      </c>
      <c r="H471" s="36">
        <v>421.86666666666662</v>
      </c>
      <c r="I471" s="36">
        <v>425.58333333333331</v>
      </c>
      <c r="J471" s="36">
        <v>431.66666666666663</v>
      </c>
      <c r="K471" s="31">
        <v>419.5</v>
      </c>
      <c r="L471" s="31">
        <v>409.7</v>
      </c>
      <c r="M471" s="31">
        <v>3.63761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769.65</v>
      </c>
      <c r="D472" s="36">
        <v>772.55000000000007</v>
      </c>
      <c r="E472" s="36">
        <v>763.35000000000014</v>
      </c>
      <c r="F472" s="36">
        <v>757.05000000000007</v>
      </c>
      <c r="G472" s="36">
        <v>747.85000000000014</v>
      </c>
      <c r="H472" s="36">
        <v>778.85000000000014</v>
      </c>
      <c r="I472" s="36">
        <v>788.05000000000018</v>
      </c>
      <c r="J472" s="36">
        <v>794.35000000000014</v>
      </c>
      <c r="K472" s="31">
        <v>781.75</v>
      </c>
      <c r="L472" s="31">
        <v>766.25</v>
      </c>
      <c r="M472" s="31">
        <v>0.85463999999999996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3422.45</v>
      </c>
      <c r="D473" s="36">
        <v>3507.15</v>
      </c>
      <c r="E473" s="36">
        <v>3315.3</v>
      </c>
      <c r="F473" s="36">
        <v>3208.15</v>
      </c>
      <c r="G473" s="36">
        <v>3016.3</v>
      </c>
      <c r="H473" s="36">
        <v>3614.3</v>
      </c>
      <c r="I473" s="36">
        <v>3806.1499999999996</v>
      </c>
      <c r="J473" s="36">
        <v>3913.3</v>
      </c>
      <c r="K473" s="31">
        <v>3699</v>
      </c>
      <c r="L473" s="31">
        <v>3400</v>
      </c>
      <c r="M473" s="31">
        <v>9.2341300000000004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42.75</v>
      </c>
      <c r="D474" s="36">
        <v>42.883333333333333</v>
      </c>
      <c r="E474" s="36">
        <v>42.316666666666663</v>
      </c>
      <c r="F474" s="36">
        <v>41.883333333333333</v>
      </c>
      <c r="G474" s="36">
        <v>41.316666666666663</v>
      </c>
      <c r="H474" s="36">
        <v>43.316666666666663</v>
      </c>
      <c r="I474" s="36">
        <v>43.88333333333334</v>
      </c>
      <c r="J474" s="36">
        <v>44.316666666666663</v>
      </c>
      <c r="K474" s="31">
        <v>43.45</v>
      </c>
      <c r="L474" s="31">
        <v>42.45</v>
      </c>
      <c r="M474" s="31">
        <v>46.664619999999999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1776.05</v>
      </c>
      <c r="D475" s="36">
        <v>1769.8500000000001</v>
      </c>
      <c r="E475" s="36">
        <v>1754.7500000000002</v>
      </c>
      <c r="F475" s="36">
        <v>1733.45</v>
      </c>
      <c r="G475" s="36">
        <v>1718.3500000000001</v>
      </c>
      <c r="H475" s="36">
        <v>1791.1500000000003</v>
      </c>
      <c r="I475" s="36">
        <v>1806.2500000000002</v>
      </c>
      <c r="J475" s="36">
        <v>1827.5500000000004</v>
      </c>
      <c r="K475" s="31">
        <v>1784.95</v>
      </c>
      <c r="L475" s="31">
        <v>1748.55</v>
      </c>
      <c r="M475" s="31">
        <v>15.99755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37.799999999999997</v>
      </c>
      <c r="D476" s="36">
        <v>37.85</v>
      </c>
      <c r="E476" s="36">
        <v>37.6</v>
      </c>
      <c r="F476" s="36">
        <v>37.4</v>
      </c>
      <c r="G476" s="36">
        <v>37.15</v>
      </c>
      <c r="H476" s="36">
        <v>38.050000000000004</v>
      </c>
      <c r="I476" s="36">
        <v>38.300000000000004</v>
      </c>
      <c r="J476" s="36">
        <v>38.500000000000007</v>
      </c>
      <c r="K476" s="31">
        <v>38.1</v>
      </c>
      <c r="L476" s="31">
        <v>37.65</v>
      </c>
      <c r="M476" s="31">
        <v>42.108379999999997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454.45</v>
      </c>
      <c r="D477" s="36">
        <v>454.81666666666666</v>
      </c>
      <c r="E477" s="36">
        <v>452.58333333333331</v>
      </c>
      <c r="F477" s="36">
        <v>450.71666666666664</v>
      </c>
      <c r="G477" s="36">
        <v>448.48333333333329</v>
      </c>
      <c r="H477" s="36">
        <v>456.68333333333334</v>
      </c>
      <c r="I477" s="36">
        <v>458.91666666666669</v>
      </c>
      <c r="J477" s="36">
        <v>460.78333333333336</v>
      </c>
      <c r="K477" s="31">
        <v>457.05</v>
      </c>
      <c r="L477" s="31">
        <v>452.95</v>
      </c>
      <c r="M477" s="31">
        <v>0.34321000000000002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8605.25</v>
      </c>
      <c r="D478" s="36">
        <v>8654.0833333333339</v>
      </c>
      <c r="E478" s="36">
        <v>8541.1666666666679</v>
      </c>
      <c r="F478" s="36">
        <v>8477.0833333333339</v>
      </c>
      <c r="G478" s="36">
        <v>8364.1666666666679</v>
      </c>
      <c r="H478" s="36">
        <v>8718.1666666666679</v>
      </c>
      <c r="I478" s="36">
        <v>8831.0833333333358</v>
      </c>
      <c r="J478" s="36">
        <v>8895.1666666666679</v>
      </c>
      <c r="K478" s="31">
        <v>8767</v>
      </c>
      <c r="L478" s="31">
        <v>8590</v>
      </c>
      <c r="M478" s="31">
        <v>3.4427099999999999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106.1</v>
      </c>
      <c r="D479" s="36">
        <v>106.3</v>
      </c>
      <c r="E479" s="36">
        <v>105.3</v>
      </c>
      <c r="F479" s="36">
        <v>104.5</v>
      </c>
      <c r="G479" s="36">
        <v>103.5</v>
      </c>
      <c r="H479" s="36">
        <v>107.1</v>
      </c>
      <c r="I479" s="36">
        <v>108.1</v>
      </c>
      <c r="J479" s="36">
        <v>108.89999999999999</v>
      </c>
      <c r="K479" s="31">
        <v>107.3</v>
      </c>
      <c r="L479" s="31">
        <v>105.5</v>
      </c>
      <c r="M479" s="31">
        <v>92.023390000000006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1605.3</v>
      </c>
      <c r="D480" s="36">
        <v>1602.8</v>
      </c>
      <c r="E480" s="36">
        <v>1594.85</v>
      </c>
      <c r="F480" s="36">
        <v>1584.3999999999999</v>
      </c>
      <c r="G480" s="36">
        <v>1576.4499999999998</v>
      </c>
      <c r="H480" s="36">
        <v>1613.25</v>
      </c>
      <c r="I480" s="36">
        <v>1621.2000000000003</v>
      </c>
      <c r="J480" s="36">
        <v>1631.65</v>
      </c>
      <c r="K480" s="31">
        <v>1610.75</v>
      </c>
      <c r="L480" s="31">
        <v>1592.35</v>
      </c>
      <c r="M480" s="31">
        <v>2.9432200000000002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1060.05</v>
      </c>
      <c r="D481" s="36">
        <v>1058.7666666666667</v>
      </c>
      <c r="E481" s="36">
        <v>1053.4833333333333</v>
      </c>
      <c r="F481" s="36">
        <v>1046.9166666666667</v>
      </c>
      <c r="G481" s="36">
        <v>1041.6333333333334</v>
      </c>
      <c r="H481" s="36">
        <v>1065.3333333333333</v>
      </c>
      <c r="I481" s="36">
        <v>1070.6166666666666</v>
      </c>
      <c r="J481" s="31">
        <v>1077.1833333333332</v>
      </c>
      <c r="K481" s="31">
        <v>1064.05</v>
      </c>
      <c r="L481" s="31">
        <v>1052.2</v>
      </c>
      <c r="M481" s="53">
        <v>5.2220899999999997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683.6</v>
      </c>
      <c r="D482" s="36">
        <v>683.38333333333333</v>
      </c>
      <c r="E482" s="36">
        <v>677.7166666666667</v>
      </c>
      <c r="F482" s="36">
        <v>671.83333333333337</v>
      </c>
      <c r="G482" s="36">
        <v>666.16666666666674</v>
      </c>
      <c r="H482" s="36">
        <v>689.26666666666665</v>
      </c>
      <c r="I482" s="36">
        <v>694.93333333333339</v>
      </c>
      <c r="J482" s="31">
        <v>700.81666666666661</v>
      </c>
      <c r="K482" s="31">
        <v>689.05</v>
      </c>
      <c r="L482" s="31">
        <v>677.5</v>
      </c>
      <c r="M482" s="53">
        <v>7.26539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565.9</v>
      </c>
      <c r="D483" s="36">
        <v>567.54999999999995</v>
      </c>
      <c r="E483" s="36">
        <v>563.39999999999986</v>
      </c>
      <c r="F483" s="36">
        <v>560.89999999999986</v>
      </c>
      <c r="G483" s="36">
        <v>556.74999999999977</v>
      </c>
      <c r="H483" s="36">
        <v>570.04999999999995</v>
      </c>
      <c r="I483" s="36">
        <v>574.20000000000005</v>
      </c>
      <c r="J483" s="36">
        <v>576.70000000000005</v>
      </c>
      <c r="K483" s="31">
        <v>571.70000000000005</v>
      </c>
      <c r="L483" s="31">
        <v>565.04999999999995</v>
      </c>
      <c r="M483" s="31">
        <v>12.643470000000001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784.45</v>
      </c>
      <c r="D484" s="36">
        <v>782.31666666666661</v>
      </c>
      <c r="E484" s="36">
        <v>777.98333333333323</v>
      </c>
      <c r="F484" s="36">
        <v>771.51666666666665</v>
      </c>
      <c r="G484" s="36">
        <v>767.18333333333328</v>
      </c>
      <c r="H484" s="36">
        <v>788.78333333333319</v>
      </c>
      <c r="I484" s="36">
        <v>793.11666666666667</v>
      </c>
      <c r="J484" s="31">
        <v>799.58333333333314</v>
      </c>
      <c r="K484" s="31">
        <v>786.65</v>
      </c>
      <c r="L484" s="31">
        <v>775.85</v>
      </c>
      <c r="M484" s="53">
        <v>0.87007000000000001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624.04999999999995</v>
      </c>
      <c r="D485" s="36">
        <v>629.18333333333328</v>
      </c>
      <c r="E485" s="36">
        <v>616.66666666666652</v>
      </c>
      <c r="F485" s="36">
        <v>609.28333333333319</v>
      </c>
      <c r="G485" s="36">
        <v>596.76666666666642</v>
      </c>
      <c r="H485" s="36">
        <v>636.56666666666661</v>
      </c>
      <c r="I485" s="36">
        <v>649.08333333333326</v>
      </c>
      <c r="J485" s="36">
        <v>656.4666666666667</v>
      </c>
      <c r="K485" s="31">
        <v>641.70000000000005</v>
      </c>
      <c r="L485" s="31">
        <v>621.79999999999995</v>
      </c>
      <c r="M485" s="31">
        <v>6.6620200000000001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423.35</v>
      </c>
      <c r="D486" s="36">
        <v>426.0333333333333</v>
      </c>
      <c r="E486" s="36">
        <v>418.31666666666661</v>
      </c>
      <c r="F486" s="36">
        <v>413.2833333333333</v>
      </c>
      <c r="G486" s="36">
        <v>405.56666666666661</v>
      </c>
      <c r="H486" s="36">
        <v>431.06666666666661</v>
      </c>
      <c r="I486" s="36">
        <v>438.7833333333333</v>
      </c>
      <c r="J486" s="36">
        <v>443.81666666666661</v>
      </c>
      <c r="K486" s="31">
        <v>433.75</v>
      </c>
      <c r="L486" s="31">
        <v>421</v>
      </c>
      <c r="M486" s="31">
        <v>1.4017599999999999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424.25</v>
      </c>
      <c r="D487" s="36">
        <v>423</v>
      </c>
      <c r="E487" s="36">
        <v>412.35</v>
      </c>
      <c r="F487" s="36">
        <v>400.45000000000005</v>
      </c>
      <c r="G487" s="36">
        <v>389.80000000000007</v>
      </c>
      <c r="H487" s="36">
        <v>434.9</v>
      </c>
      <c r="I487" s="36">
        <v>445.54999999999995</v>
      </c>
      <c r="J487" s="36">
        <v>457.44999999999993</v>
      </c>
      <c r="K487" s="31">
        <v>433.65</v>
      </c>
      <c r="L487" s="31">
        <v>411.1</v>
      </c>
      <c r="M487" s="31">
        <v>15.588279999999999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563.9</v>
      </c>
      <c r="D488" s="36">
        <v>563.33333333333337</v>
      </c>
      <c r="E488" s="36">
        <v>547.66666666666674</v>
      </c>
      <c r="F488" s="36">
        <v>531.43333333333339</v>
      </c>
      <c r="G488" s="36">
        <v>515.76666666666677</v>
      </c>
      <c r="H488" s="36">
        <v>579.56666666666672</v>
      </c>
      <c r="I488" s="36">
        <v>595.23333333333346</v>
      </c>
      <c r="J488" s="36">
        <v>611.4666666666667</v>
      </c>
      <c r="K488" s="31">
        <v>579</v>
      </c>
      <c r="L488" s="31">
        <v>547.1</v>
      </c>
      <c r="M488" s="31">
        <v>16.706469999999999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1054.5999999999999</v>
      </c>
      <c r="D489" s="36">
        <v>1051.5333333333333</v>
      </c>
      <c r="E489" s="36">
        <v>1028.0666666666666</v>
      </c>
      <c r="F489" s="36">
        <v>1001.5333333333333</v>
      </c>
      <c r="G489" s="36">
        <v>978.06666666666661</v>
      </c>
      <c r="H489" s="36">
        <v>1078.0666666666666</v>
      </c>
      <c r="I489" s="36">
        <v>1101.5333333333333</v>
      </c>
      <c r="J489" s="36">
        <v>1128.0666666666666</v>
      </c>
      <c r="K489" s="31">
        <v>1075</v>
      </c>
      <c r="L489" s="31">
        <v>1025</v>
      </c>
      <c r="M489" s="31">
        <v>24.39087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1304.75</v>
      </c>
      <c r="D490" s="36">
        <v>1301.5833333333333</v>
      </c>
      <c r="E490" s="36">
        <v>1293.1666666666665</v>
      </c>
      <c r="F490" s="36">
        <v>1281.5833333333333</v>
      </c>
      <c r="G490" s="36">
        <v>1273.1666666666665</v>
      </c>
      <c r="H490" s="36">
        <v>1313.1666666666665</v>
      </c>
      <c r="I490" s="36">
        <v>1321.583333333333</v>
      </c>
      <c r="J490" s="36">
        <v>1333.1666666666665</v>
      </c>
      <c r="K490" s="31">
        <v>1310</v>
      </c>
      <c r="L490" s="31">
        <v>1290</v>
      </c>
      <c r="M490" s="31">
        <v>10.52777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234.15</v>
      </c>
      <c r="D491" s="36">
        <v>234.91666666666666</v>
      </c>
      <c r="E491" s="36">
        <v>232.48333333333332</v>
      </c>
      <c r="F491" s="36">
        <v>230.81666666666666</v>
      </c>
      <c r="G491" s="36">
        <v>228.38333333333333</v>
      </c>
      <c r="H491" s="36">
        <v>236.58333333333331</v>
      </c>
      <c r="I491" s="36">
        <v>239.01666666666665</v>
      </c>
      <c r="J491" s="36">
        <v>240.68333333333331</v>
      </c>
      <c r="K491" s="31">
        <v>237.35</v>
      </c>
      <c r="L491" s="31">
        <v>233.25</v>
      </c>
      <c r="M491" s="31">
        <v>39.77608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287.14999999999998</v>
      </c>
      <c r="D492" s="36">
        <v>287.46666666666664</v>
      </c>
      <c r="E492" s="36">
        <v>285.93333333333328</v>
      </c>
      <c r="F492" s="36">
        <v>284.71666666666664</v>
      </c>
      <c r="G492" s="36">
        <v>283.18333333333328</v>
      </c>
      <c r="H492" s="36">
        <v>288.68333333333328</v>
      </c>
      <c r="I492" s="36">
        <v>290.2166666666667</v>
      </c>
      <c r="J492" s="36">
        <v>291.43333333333328</v>
      </c>
      <c r="K492" s="31">
        <v>289</v>
      </c>
      <c r="L492" s="31">
        <v>286.25</v>
      </c>
      <c r="M492" s="31">
        <v>1.21983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584</v>
      </c>
      <c r="D493" s="36">
        <v>593.26666666666665</v>
      </c>
      <c r="E493" s="36">
        <v>571.5333333333333</v>
      </c>
      <c r="F493" s="36">
        <v>559.06666666666661</v>
      </c>
      <c r="G493" s="36">
        <v>537.33333333333326</v>
      </c>
      <c r="H493" s="36">
        <v>605.73333333333335</v>
      </c>
      <c r="I493" s="36">
        <v>627.4666666666667</v>
      </c>
      <c r="J493" s="36">
        <v>639.93333333333339</v>
      </c>
      <c r="K493" s="31">
        <v>615</v>
      </c>
      <c r="L493" s="31">
        <v>580.79999999999995</v>
      </c>
      <c r="M493" s="31">
        <v>2.6673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1739.1</v>
      </c>
      <c r="D494" s="36">
        <v>1742.1166666666668</v>
      </c>
      <c r="E494" s="36">
        <v>1726.9833333333336</v>
      </c>
      <c r="F494" s="36">
        <v>1714.8666666666668</v>
      </c>
      <c r="G494" s="36">
        <v>1699.7333333333336</v>
      </c>
      <c r="H494" s="36">
        <v>1754.2333333333336</v>
      </c>
      <c r="I494" s="36">
        <v>1769.3666666666668</v>
      </c>
      <c r="J494" s="36">
        <v>1781.4833333333336</v>
      </c>
      <c r="K494" s="31">
        <v>1757.25</v>
      </c>
      <c r="L494" s="31">
        <v>1730</v>
      </c>
      <c r="M494" s="31">
        <v>0.39473999999999998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1775.5</v>
      </c>
      <c r="D495" s="36">
        <v>1767.4666666666665</v>
      </c>
      <c r="E495" s="36">
        <v>1745.083333333333</v>
      </c>
      <c r="F495" s="36">
        <v>1714.6666666666665</v>
      </c>
      <c r="G495" s="36">
        <v>1692.2833333333331</v>
      </c>
      <c r="H495" s="36">
        <v>1797.883333333333</v>
      </c>
      <c r="I495" s="36">
        <v>1820.2666666666667</v>
      </c>
      <c r="J495" s="36">
        <v>1850.6833333333329</v>
      </c>
      <c r="K495" s="31">
        <v>1789.85</v>
      </c>
      <c r="L495" s="31">
        <v>1737.05</v>
      </c>
      <c r="M495" s="31">
        <v>0.93311999999999995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13.6</v>
      </c>
      <c r="D496" s="36">
        <v>13.6</v>
      </c>
      <c r="E496" s="36">
        <v>13.399999999999999</v>
      </c>
      <c r="F496" s="36">
        <v>13.2</v>
      </c>
      <c r="G496" s="36">
        <v>12.999999999999998</v>
      </c>
      <c r="H496" s="36">
        <v>13.799999999999999</v>
      </c>
      <c r="I496" s="36">
        <v>13.999999999999998</v>
      </c>
      <c r="J496" s="36">
        <v>14.2</v>
      </c>
      <c r="K496" s="31">
        <v>13.8</v>
      </c>
      <c r="L496" s="31">
        <v>13.4</v>
      </c>
      <c r="M496" s="31">
        <v>1685.6949999999999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835</v>
      </c>
      <c r="D497" s="36">
        <v>840.5</v>
      </c>
      <c r="E497" s="36">
        <v>828.6</v>
      </c>
      <c r="F497" s="36">
        <v>822.2</v>
      </c>
      <c r="G497" s="36">
        <v>810.30000000000007</v>
      </c>
      <c r="H497" s="36">
        <v>846.9</v>
      </c>
      <c r="I497" s="36">
        <v>858.80000000000007</v>
      </c>
      <c r="J497" s="36">
        <v>865.19999999999993</v>
      </c>
      <c r="K497" s="31">
        <v>852.4</v>
      </c>
      <c r="L497" s="31">
        <v>834.1</v>
      </c>
      <c r="M497" s="31">
        <v>6.9318799999999996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526.35</v>
      </c>
      <c r="D498" s="36">
        <v>531.81666666666672</v>
      </c>
      <c r="E498" s="36">
        <v>515.68333333333339</v>
      </c>
      <c r="F498" s="36">
        <v>505.01666666666665</v>
      </c>
      <c r="G498" s="36">
        <v>488.88333333333333</v>
      </c>
      <c r="H498" s="36">
        <v>542.48333333333346</v>
      </c>
      <c r="I498" s="36">
        <v>558.6166666666669</v>
      </c>
      <c r="J498" s="36">
        <v>569.28333333333353</v>
      </c>
      <c r="K498" s="31">
        <v>547.95000000000005</v>
      </c>
      <c r="L498" s="31">
        <v>521.15</v>
      </c>
      <c r="M498" s="31">
        <v>14.04702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161.6</v>
      </c>
      <c r="D499" s="36">
        <v>162.35</v>
      </c>
      <c r="E499" s="36">
        <v>159.39999999999998</v>
      </c>
      <c r="F499" s="36">
        <v>157.19999999999999</v>
      </c>
      <c r="G499" s="36">
        <v>154.24999999999997</v>
      </c>
      <c r="H499" s="36">
        <v>164.54999999999998</v>
      </c>
      <c r="I499" s="36">
        <v>167.49999999999997</v>
      </c>
      <c r="J499" s="36">
        <v>169.7</v>
      </c>
      <c r="K499" s="31">
        <v>165.3</v>
      </c>
      <c r="L499" s="31">
        <v>160.15</v>
      </c>
      <c r="M499" s="31">
        <v>28.7637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871.2</v>
      </c>
      <c r="D500" s="36">
        <v>870.19999999999993</v>
      </c>
      <c r="E500" s="36">
        <v>860.99999999999989</v>
      </c>
      <c r="F500" s="36">
        <v>850.8</v>
      </c>
      <c r="G500" s="36">
        <v>841.59999999999991</v>
      </c>
      <c r="H500" s="36">
        <v>880.39999999999986</v>
      </c>
      <c r="I500" s="36">
        <v>889.59999999999991</v>
      </c>
      <c r="J500" s="36">
        <v>899.79999999999984</v>
      </c>
      <c r="K500" s="31">
        <v>879.4</v>
      </c>
      <c r="L500" s="31">
        <v>860</v>
      </c>
      <c r="M500" s="31">
        <v>0.1938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1571.5</v>
      </c>
      <c r="D501" s="36">
        <v>1569.0333333333335</v>
      </c>
      <c r="E501" s="36">
        <v>1555.2666666666671</v>
      </c>
      <c r="F501" s="36">
        <v>1539.0333333333335</v>
      </c>
      <c r="G501" s="36">
        <v>1525.2666666666671</v>
      </c>
      <c r="H501" s="36">
        <v>1585.2666666666671</v>
      </c>
      <c r="I501" s="36">
        <v>1599.0333333333335</v>
      </c>
      <c r="J501" s="36">
        <v>1615.2666666666671</v>
      </c>
      <c r="K501" s="31">
        <v>1582.8</v>
      </c>
      <c r="L501" s="31">
        <v>1552.8</v>
      </c>
      <c r="M501" s="31">
        <v>0.22969999999999999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402.5</v>
      </c>
      <c r="D502" s="36">
        <v>402.66666666666669</v>
      </c>
      <c r="E502" s="36">
        <v>400.33333333333337</v>
      </c>
      <c r="F502" s="36">
        <v>398.16666666666669</v>
      </c>
      <c r="G502" s="36">
        <v>395.83333333333337</v>
      </c>
      <c r="H502" s="36">
        <v>404.83333333333337</v>
      </c>
      <c r="I502" s="36">
        <v>407.16666666666674</v>
      </c>
      <c r="J502" s="36">
        <v>409.33333333333337</v>
      </c>
      <c r="K502" s="31">
        <v>405</v>
      </c>
      <c r="L502" s="31">
        <v>400.5</v>
      </c>
      <c r="M502" s="31">
        <v>48.386800000000001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20.149999999999999</v>
      </c>
      <c r="D503" s="36">
        <v>19.900000000000002</v>
      </c>
      <c r="E503" s="36">
        <v>19.500000000000004</v>
      </c>
      <c r="F503" s="36">
        <v>18.850000000000001</v>
      </c>
      <c r="G503" s="36">
        <v>18.450000000000003</v>
      </c>
      <c r="H503" s="36">
        <v>20.550000000000004</v>
      </c>
      <c r="I503" s="36">
        <v>20.950000000000003</v>
      </c>
      <c r="J503" s="31">
        <v>21.600000000000005</v>
      </c>
      <c r="K503" s="31">
        <v>20.3</v>
      </c>
      <c r="L503" s="31">
        <v>19.25</v>
      </c>
      <c r="M503" s="53">
        <v>2623.5032999999999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249.85</v>
      </c>
      <c r="D504" s="36">
        <v>250.70000000000002</v>
      </c>
      <c r="E504" s="36">
        <v>248.50000000000003</v>
      </c>
      <c r="F504" s="36">
        <v>247.15</v>
      </c>
      <c r="G504" s="36">
        <v>244.95000000000002</v>
      </c>
      <c r="H504" s="36">
        <v>252.05000000000004</v>
      </c>
      <c r="I504" s="36">
        <v>254.25000000000003</v>
      </c>
      <c r="J504" s="31">
        <v>255.60000000000005</v>
      </c>
      <c r="K504" s="31">
        <v>252.9</v>
      </c>
      <c r="L504" s="31">
        <v>249.35</v>
      </c>
      <c r="M504" s="53">
        <v>33.555810000000001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540.04999999999995</v>
      </c>
      <c r="D505" s="36">
        <v>539.61666666666667</v>
      </c>
      <c r="E505" s="36">
        <v>533.38333333333333</v>
      </c>
      <c r="F505" s="36">
        <v>526.7166666666667</v>
      </c>
      <c r="G505" s="36">
        <v>520.48333333333335</v>
      </c>
      <c r="H505" s="36">
        <v>546.2833333333333</v>
      </c>
      <c r="I505" s="36">
        <v>552.51666666666665</v>
      </c>
      <c r="J505" s="36">
        <v>559.18333333333328</v>
      </c>
      <c r="K505" s="31">
        <v>545.85</v>
      </c>
      <c r="L505" s="31">
        <v>532.95000000000005</v>
      </c>
      <c r="M505" s="31">
        <v>6.7831400000000004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16157.5</v>
      </c>
      <c r="D506" s="36">
        <v>16069.449999999999</v>
      </c>
      <c r="E506" s="36">
        <v>15953.899999999998</v>
      </c>
      <c r="F506" s="36">
        <v>15750.3</v>
      </c>
      <c r="G506" s="36">
        <v>15634.749999999998</v>
      </c>
      <c r="H506" s="36">
        <v>16273.049999999997</v>
      </c>
      <c r="I506" s="36">
        <v>16388.599999999999</v>
      </c>
      <c r="J506" s="36">
        <v>16592.199999999997</v>
      </c>
      <c r="K506" s="31">
        <v>16185</v>
      </c>
      <c r="L506" s="31">
        <v>15865.85</v>
      </c>
      <c r="M506" s="31">
        <v>3.0210000000000001E-2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112.95</v>
      </c>
      <c r="D507" s="36">
        <v>113.73333333333333</v>
      </c>
      <c r="E507" s="36">
        <v>111.71666666666667</v>
      </c>
      <c r="F507" s="36">
        <v>110.48333333333333</v>
      </c>
      <c r="G507" s="36">
        <v>108.46666666666667</v>
      </c>
      <c r="H507" s="36">
        <v>114.96666666666667</v>
      </c>
      <c r="I507" s="36">
        <v>116.98333333333335</v>
      </c>
      <c r="J507" s="31">
        <v>118.21666666666667</v>
      </c>
      <c r="K507" s="31">
        <v>115.75</v>
      </c>
      <c r="L507" s="31">
        <v>112.5</v>
      </c>
      <c r="M507" s="53">
        <v>563.29089999999997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631.6</v>
      </c>
      <c r="D508" s="36">
        <v>635.50000000000011</v>
      </c>
      <c r="E508" s="36">
        <v>625.55000000000018</v>
      </c>
      <c r="F508" s="36">
        <v>619.50000000000011</v>
      </c>
      <c r="G508" s="36">
        <v>609.55000000000018</v>
      </c>
      <c r="H508" s="36">
        <v>641.55000000000018</v>
      </c>
      <c r="I508" s="36">
        <v>651.50000000000023</v>
      </c>
      <c r="J508" s="36">
        <v>657.55000000000018</v>
      </c>
      <c r="K508" s="31">
        <v>645.45000000000005</v>
      </c>
      <c r="L508" s="31">
        <v>629.45000000000005</v>
      </c>
      <c r="M508" s="31">
        <v>10.0871</v>
      </c>
      <c r="N508" s="1"/>
      <c r="O508" s="1"/>
    </row>
    <row r="509" spans="1:15" ht="12.75" customHeight="1">
      <c r="A509" s="246">
        <v>499</v>
      </c>
      <c r="B509" s="247" t="s">
        <v>561</v>
      </c>
      <c r="C509" s="247">
        <v>1567.45</v>
      </c>
      <c r="D509" s="248">
        <v>1561.5166666666664</v>
      </c>
      <c r="E509" s="248">
        <v>1551.0333333333328</v>
      </c>
      <c r="F509" s="248">
        <v>1534.6166666666663</v>
      </c>
      <c r="G509" s="248">
        <v>1524.1333333333328</v>
      </c>
      <c r="H509" s="248">
        <v>1577.9333333333329</v>
      </c>
      <c r="I509" s="248">
        <v>1588.4166666666665</v>
      </c>
      <c r="J509" s="248">
        <v>1604.833333333333</v>
      </c>
      <c r="K509" s="249">
        <v>1572</v>
      </c>
      <c r="L509" s="249">
        <v>1545.1</v>
      </c>
      <c r="M509" s="249">
        <v>0.24159</v>
      </c>
      <c r="N509" s="1"/>
      <c r="O509" s="1"/>
    </row>
    <row r="510" spans="1:15" ht="12.75" customHeight="1">
      <c r="A510" s="262">
        <v>500</v>
      </c>
      <c r="B510" s="264" t="s">
        <v>561</v>
      </c>
      <c r="C510" s="264">
        <v>1551.4</v>
      </c>
      <c r="D510" s="265">
        <v>1542.3666666666668</v>
      </c>
      <c r="E510" s="265">
        <v>1519.0833333333335</v>
      </c>
      <c r="F510" s="265">
        <v>1486.7666666666667</v>
      </c>
      <c r="G510" s="265">
        <v>1463.4833333333333</v>
      </c>
      <c r="H510" s="265">
        <v>1574.6833333333336</v>
      </c>
      <c r="I510" s="265">
        <v>1597.9666666666669</v>
      </c>
      <c r="J510" s="265">
        <v>1630.2833333333338</v>
      </c>
      <c r="K510" s="262">
        <v>1565.65</v>
      </c>
      <c r="L510" s="262">
        <v>1510.05</v>
      </c>
      <c r="M510" s="262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47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405"/>
      <c r="B5" s="406"/>
      <c r="C5" s="405"/>
      <c r="D5" s="406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407" t="s">
        <v>565</v>
      </c>
      <c r="C7" s="406"/>
      <c r="D7" s="7">
        <f>Main!B10</f>
        <v>45254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2.8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45253</v>
      </c>
      <c r="B10" s="32">
        <v>513119</v>
      </c>
      <c r="C10" s="31" t="s">
        <v>1066</v>
      </c>
      <c r="D10" s="31" t="s">
        <v>1089</v>
      </c>
      <c r="E10" s="31" t="s">
        <v>575</v>
      </c>
      <c r="F10" s="86">
        <v>11367</v>
      </c>
      <c r="G10" s="32">
        <v>54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45253</v>
      </c>
      <c r="B11" s="32">
        <v>540718</v>
      </c>
      <c r="C11" s="31" t="s">
        <v>1067</v>
      </c>
      <c r="D11" s="31" t="s">
        <v>1090</v>
      </c>
      <c r="E11" s="31" t="s">
        <v>574</v>
      </c>
      <c r="F11" s="86">
        <v>30000</v>
      </c>
      <c r="G11" s="32">
        <v>52.37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45253</v>
      </c>
      <c r="B12" s="32">
        <v>540718</v>
      </c>
      <c r="C12" s="31" t="s">
        <v>1067</v>
      </c>
      <c r="D12" s="31" t="s">
        <v>1068</v>
      </c>
      <c r="E12" s="31" t="s">
        <v>575</v>
      </c>
      <c r="F12" s="86">
        <v>66000</v>
      </c>
      <c r="G12" s="32">
        <v>52.42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45253</v>
      </c>
      <c r="B13" s="32">
        <v>540718</v>
      </c>
      <c r="C13" s="31" t="s">
        <v>1067</v>
      </c>
      <c r="D13" s="31" t="s">
        <v>1054</v>
      </c>
      <c r="E13" s="31" t="s">
        <v>575</v>
      </c>
      <c r="F13" s="86">
        <v>30000</v>
      </c>
      <c r="G13" s="32">
        <v>52.68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45253</v>
      </c>
      <c r="B14" s="32">
        <v>541303</v>
      </c>
      <c r="C14" s="31" t="s">
        <v>1107</v>
      </c>
      <c r="D14" s="31" t="s">
        <v>1056</v>
      </c>
      <c r="E14" s="31" t="s">
        <v>575</v>
      </c>
      <c r="F14" s="86">
        <v>1117332</v>
      </c>
      <c r="G14" s="32">
        <v>7.72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45253</v>
      </c>
      <c r="B15" s="32">
        <v>541303</v>
      </c>
      <c r="C15" s="31" t="s">
        <v>1107</v>
      </c>
      <c r="D15" s="31" t="s">
        <v>1056</v>
      </c>
      <c r="E15" s="31" t="s">
        <v>574</v>
      </c>
      <c r="F15" s="86">
        <v>2684084</v>
      </c>
      <c r="G15" s="32">
        <v>7.72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45253</v>
      </c>
      <c r="B16" s="32">
        <v>543606</v>
      </c>
      <c r="C16" s="31" t="s">
        <v>1128</v>
      </c>
      <c r="D16" s="31" t="s">
        <v>1129</v>
      </c>
      <c r="E16" s="31" t="s">
        <v>574</v>
      </c>
      <c r="F16" s="86">
        <v>46000</v>
      </c>
      <c r="G16" s="32">
        <v>106.48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45253</v>
      </c>
      <c r="B17" s="32">
        <v>512441</v>
      </c>
      <c r="C17" s="31" t="s">
        <v>1130</v>
      </c>
      <c r="D17" s="31" t="s">
        <v>1131</v>
      </c>
      <c r="E17" s="31" t="s">
        <v>575</v>
      </c>
      <c r="F17" s="86">
        <v>80000</v>
      </c>
      <c r="G17" s="32">
        <v>12.04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45253</v>
      </c>
      <c r="B18" s="32">
        <v>538708</v>
      </c>
      <c r="C18" s="31" t="s">
        <v>1132</v>
      </c>
      <c r="D18" s="31" t="s">
        <v>1133</v>
      </c>
      <c r="E18" s="31" t="s">
        <v>575</v>
      </c>
      <c r="F18" s="86">
        <v>230000</v>
      </c>
      <c r="G18" s="32">
        <v>6.85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45253</v>
      </c>
      <c r="B19" s="32">
        <v>540190</v>
      </c>
      <c r="C19" s="31" t="s">
        <v>1134</v>
      </c>
      <c r="D19" s="31" t="s">
        <v>1135</v>
      </c>
      <c r="E19" s="31" t="s">
        <v>575</v>
      </c>
      <c r="F19" s="86">
        <v>140599</v>
      </c>
      <c r="G19" s="32">
        <v>39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45253</v>
      </c>
      <c r="B20" s="32">
        <v>540190</v>
      </c>
      <c r="C20" s="31" t="s">
        <v>1134</v>
      </c>
      <c r="D20" s="31" t="s">
        <v>1136</v>
      </c>
      <c r="E20" s="31" t="s">
        <v>575</v>
      </c>
      <c r="F20" s="86">
        <v>33142</v>
      </c>
      <c r="G20" s="32">
        <v>39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45253</v>
      </c>
      <c r="B21" s="32">
        <v>540190</v>
      </c>
      <c r="C21" s="31" t="s">
        <v>1134</v>
      </c>
      <c r="D21" s="31" t="s">
        <v>1096</v>
      </c>
      <c r="E21" s="31" t="s">
        <v>574</v>
      </c>
      <c r="F21" s="86">
        <v>60000</v>
      </c>
      <c r="G21" s="32">
        <v>39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45253</v>
      </c>
      <c r="B22" s="32">
        <v>540190</v>
      </c>
      <c r="C22" s="31" t="s">
        <v>1134</v>
      </c>
      <c r="D22" s="31" t="s">
        <v>1097</v>
      </c>
      <c r="E22" s="31" t="s">
        <v>574</v>
      </c>
      <c r="F22" s="86">
        <v>127589</v>
      </c>
      <c r="G22" s="32">
        <v>39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45253</v>
      </c>
      <c r="B23" s="32">
        <v>538319</v>
      </c>
      <c r="C23" s="31" t="s">
        <v>1091</v>
      </c>
      <c r="D23" s="31" t="s">
        <v>1137</v>
      </c>
      <c r="E23" s="31" t="s">
        <v>574</v>
      </c>
      <c r="F23" s="86">
        <v>168000</v>
      </c>
      <c r="G23" s="32">
        <v>6.2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45253</v>
      </c>
      <c r="B24" s="32">
        <v>538319</v>
      </c>
      <c r="C24" s="31" t="s">
        <v>1091</v>
      </c>
      <c r="D24" s="31" t="s">
        <v>1093</v>
      </c>
      <c r="E24" s="31" t="s">
        <v>574</v>
      </c>
      <c r="F24" s="86">
        <v>88000</v>
      </c>
      <c r="G24" s="32">
        <v>6.26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45253</v>
      </c>
      <c r="B25" s="32">
        <v>538319</v>
      </c>
      <c r="C25" s="31" t="s">
        <v>1091</v>
      </c>
      <c r="D25" s="31" t="s">
        <v>1092</v>
      </c>
      <c r="E25" s="31" t="s">
        <v>575</v>
      </c>
      <c r="F25" s="86">
        <v>198000</v>
      </c>
      <c r="G25" s="32">
        <v>6.18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45253</v>
      </c>
      <c r="B26" s="32">
        <v>535917</v>
      </c>
      <c r="C26" s="31" t="s">
        <v>1138</v>
      </c>
      <c r="D26" s="31" t="s">
        <v>1137</v>
      </c>
      <c r="E26" s="31" t="s">
        <v>574</v>
      </c>
      <c r="F26" s="86">
        <v>66000</v>
      </c>
      <c r="G26" s="32">
        <v>3.87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45253</v>
      </c>
      <c r="B27" s="32">
        <v>535917</v>
      </c>
      <c r="C27" s="31" t="s">
        <v>1138</v>
      </c>
      <c r="D27" s="31" t="s">
        <v>1092</v>
      </c>
      <c r="E27" s="31" t="s">
        <v>574</v>
      </c>
      <c r="F27" s="86">
        <v>48000</v>
      </c>
      <c r="G27" s="32">
        <v>3.86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45253</v>
      </c>
      <c r="B28" s="32">
        <v>535917</v>
      </c>
      <c r="C28" s="31" t="s">
        <v>1138</v>
      </c>
      <c r="D28" s="31" t="s">
        <v>1092</v>
      </c>
      <c r="E28" s="31" t="s">
        <v>575</v>
      </c>
      <c r="F28" s="86">
        <v>48000</v>
      </c>
      <c r="G28" s="32">
        <v>3.87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45253</v>
      </c>
      <c r="B29" s="32">
        <v>535917</v>
      </c>
      <c r="C29" s="31" t="s">
        <v>1138</v>
      </c>
      <c r="D29" s="31" t="s">
        <v>1093</v>
      </c>
      <c r="E29" s="31" t="s">
        <v>575</v>
      </c>
      <c r="F29" s="86">
        <v>48000</v>
      </c>
      <c r="G29" s="32">
        <v>3.86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45253</v>
      </c>
      <c r="B30" s="32">
        <v>540614</v>
      </c>
      <c r="C30" s="31" t="s">
        <v>1094</v>
      </c>
      <c r="D30" s="31" t="s">
        <v>1095</v>
      </c>
      <c r="E30" s="31" t="s">
        <v>575</v>
      </c>
      <c r="F30" s="86">
        <v>7058381</v>
      </c>
      <c r="G30" s="32">
        <v>1.6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45253</v>
      </c>
      <c r="B31" s="32">
        <v>540614</v>
      </c>
      <c r="C31" s="31" t="s">
        <v>1094</v>
      </c>
      <c r="D31" s="31" t="s">
        <v>1095</v>
      </c>
      <c r="E31" s="31" t="s">
        <v>574</v>
      </c>
      <c r="F31" s="86">
        <v>7058381</v>
      </c>
      <c r="G31" s="32">
        <v>1.6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45253</v>
      </c>
      <c r="B32" s="32">
        <v>540614</v>
      </c>
      <c r="C32" s="31" t="s">
        <v>1094</v>
      </c>
      <c r="D32" s="31" t="s">
        <v>989</v>
      </c>
      <c r="E32" s="31" t="s">
        <v>575</v>
      </c>
      <c r="F32" s="86">
        <v>3988879</v>
      </c>
      <c r="G32" s="32">
        <v>1.57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45253</v>
      </c>
      <c r="B33" s="32">
        <v>540614</v>
      </c>
      <c r="C33" s="31" t="s">
        <v>1094</v>
      </c>
      <c r="D33" s="31" t="s">
        <v>989</v>
      </c>
      <c r="E33" s="31" t="s">
        <v>574</v>
      </c>
      <c r="F33" s="86">
        <v>5169649</v>
      </c>
      <c r="G33" s="32">
        <v>1.61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45253</v>
      </c>
      <c r="B34" s="32">
        <v>514010</v>
      </c>
      <c r="C34" s="31" t="s">
        <v>1139</v>
      </c>
      <c r="D34" s="31" t="s">
        <v>1140</v>
      </c>
      <c r="E34" s="31" t="s">
        <v>574</v>
      </c>
      <c r="F34" s="86">
        <v>122281</v>
      </c>
      <c r="G34" s="32">
        <v>23.5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45253</v>
      </c>
      <c r="B35" s="32">
        <v>514010</v>
      </c>
      <c r="C35" s="31" t="s">
        <v>1139</v>
      </c>
      <c r="D35" s="31" t="s">
        <v>1140</v>
      </c>
      <c r="E35" s="31" t="s">
        <v>575</v>
      </c>
      <c r="F35" s="86">
        <v>678040</v>
      </c>
      <c r="G35" s="32">
        <v>23.38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45253</v>
      </c>
      <c r="B36" s="32">
        <v>514010</v>
      </c>
      <c r="C36" s="31" t="s">
        <v>1139</v>
      </c>
      <c r="D36" s="31" t="s">
        <v>928</v>
      </c>
      <c r="E36" s="31" t="s">
        <v>575</v>
      </c>
      <c r="F36" s="86">
        <v>523738</v>
      </c>
      <c r="G36" s="32">
        <v>23.4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45253</v>
      </c>
      <c r="B37" s="32">
        <v>514010</v>
      </c>
      <c r="C37" s="31" t="s">
        <v>1139</v>
      </c>
      <c r="D37" s="31" t="s">
        <v>928</v>
      </c>
      <c r="E37" s="31" t="s">
        <v>574</v>
      </c>
      <c r="F37" s="86">
        <v>222732</v>
      </c>
      <c r="G37" s="32">
        <v>23.5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45253</v>
      </c>
      <c r="B38" s="32">
        <v>543259</v>
      </c>
      <c r="C38" s="31" t="s">
        <v>412</v>
      </c>
      <c r="D38" s="31" t="s">
        <v>1141</v>
      </c>
      <c r="E38" s="31" t="s">
        <v>574</v>
      </c>
      <c r="F38" s="86">
        <v>2395000</v>
      </c>
      <c r="G38" s="32">
        <v>870.5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45253</v>
      </c>
      <c r="B39" s="32">
        <v>543259</v>
      </c>
      <c r="C39" s="31" t="s">
        <v>412</v>
      </c>
      <c r="D39" s="31" t="s">
        <v>1142</v>
      </c>
      <c r="E39" s="31" t="s">
        <v>574</v>
      </c>
      <c r="F39" s="86">
        <v>476331</v>
      </c>
      <c r="G39" s="32">
        <v>870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45253</v>
      </c>
      <c r="B40" s="32">
        <v>543259</v>
      </c>
      <c r="C40" s="31" t="s">
        <v>412</v>
      </c>
      <c r="D40" s="31" t="s">
        <v>1143</v>
      </c>
      <c r="E40" s="31" t="s">
        <v>575</v>
      </c>
      <c r="F40" s="86">
        <v>1788649</v>
      </c>
      <c r="G40" s="32">
        <v>871.13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45253</v>
      </c>
      <c r="B41" s="32">
        <v>543259</v>
      </c>
      <c r="C41" s="31" t="s">
        <v>412</v>
      </c>
      <c r="D41" s="31" t="s">
        <v>1144</v>
      </c>
      <c r="E41" s="31" t="s">
        <v>575</v>
      </c>
      <c r="F41" s="86">
        <v>1490444</v>
      </c>
      <c r="G41" s="32">
        <v>870.6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45253</v>
      </c>
      <c r="B42" s="32">
        <v>543259</v>
      </c>
      <c r="C42" s="31" t="s">
        <v>412</v>
      </c>
      <c r="D42" s="31" t="s">
        <v>1145</v>
      </c>
      <c r="E42" s="31" t="s">
        <v>575</v>
      </c>
      <c r="F42" s="86">
        <v>1192531</v>
      </c>
      <c r="G42" s="32">
        <v>870.51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45253</v>
      </c>
      <c r="B43" s="32">
        <v>543259</v>
      </c>
      <c r="C43" s="31" t="s">
        <v>412</v>
      </c>
      <c r="D43" s="31" t="s">
        <v>1143</v>
      </c>
      <c r="E43" s="31" t="s">
        <v>575</v>
      </c>
      <c r="F43" s="86">
        <v>1672050</v>
      </c>
      <c r="G43" s="32">
        <v>870.4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45253</v>
      </c>
      <c r="B44" s="32">
        <v>543259</v>
      </c>
      <c r="C44" s="31" t="s">
        <v>412</v>
      </c>
      <c r="D44" s="31" t="s">
        <v>1146</v>
      </c>
      <c r="E44" s="31" t="s">
        <v>575</v>
      </c>
      <c r="F44" s="86">
        <v>1393375</v>
      </c>
      <c r="G44" s="32">
        <v>870.01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45253</v>
      </c>
      <c r="B45" s="32">
        <v>543259</v>
      </c>
      <c r="C45" s="31" t="s">
        <v>412</v>
      </c>
      <c r="D45" s="31" t="s">
        <v>1145</v>
      </c>
      <c r="E45" s="31" t="s">
        <v>575</v>
      </c>
      <c r="F45" s="86">
        <v>1114698</v>
      </c>
      <c r="G45" s="32">
        <v>870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45253</v>
      </c>
      <c r="B46" s="32">
        <v>531505</v>
      </c>
      <c r="C46" s="31" t="s">
        <v>1147</v>
      </c>
      <c r="D46" s="31" t="s">
        <v>1148</v>
      </c>
      <c r="E46" s="31" t="s">
        <v>575</v>
      </c>
      <c r="F46" s="86">
        <v>25924</v>
      </c>
      <c r="G46" s="32">
        <v>101.34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45253</v>
      </c>
      <c r="B47" s="32">
        <v>531505</v>
      </c>
      <c r="C47" s="31" t="s">
        <v>1147</v>
      </c>
      <c r="D47" s="31" t="s">
        <v>928</v>
      </c>
      <c r="E47" s="31" t="s">
        <v>574</v>
      </c>
      <c r="F47" s="86">
        <v>15000</v>
      </c>
      <c r="G47" s="32">
        <v>101.34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45253</v>
      </c>
      <c r="B48" s="32">
        <v>531505</v>
      </c>
      <c r="C48" s="31" t="s">
        <v>1147</v>
      </c>
      <c r="D48" s="31" t="s">
        <v>928</v>
      </c>
      <c r="E48" s="31" t="s">
        <v>575</v>
      </c>
      <c r="F48" s="86">
        <v>33956</v>
      </c>
      <c r="G48" s="32">
        <v>101.34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45253</v>
      </c>
      <c r="B49" s="32">
        <v>533506</v>
      </c>
      <c r="C49" s="31" t="s">
        <v>1149</v>
      </c>
      <c r="D49" s="31" t="s">
        <v>1150</v>
      </c>
      <c r="E49" s="31" t="s">
        <v>574</v>
      </c>
      <c r="F49" s="86">
        <v>2209836</v>
      </c>
      <c r="G49" s="32">
        <v>2.5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45253</v>
      </c>
      <c r="B50" s="32">
        <v>533506</v>
      </c>
      <c r="C50" s="31" t="s">
        <v>1149</v>
      </c>
      <c r="D50" s="31" t="s">
        <v>1150</v>
      </c>
      <c r="E50" s="31" t="s">
        <v>575</v>
      </c>
      <c r="F50" s="86">
        <v>5209836</v>
      </c>
      <c r="G50" s="32">
        <v>2.5099999999999998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45253</v>
      </c>
      <c r="B51" s="32">
        <v>540850</v>
      </c>
      <c r="C51" s="31" t="s">
        <v>1151</v>
      </c>
      <c r="D51" s="31" t="s">
        <v>1152</v>
      </c>
      <c r="E51" s="31" t="s">
        <v>575</v>
      </c>
      <c r="F51" s="86">
        <v>62000</v>
      </c>
      <c r="G51" s="32">
        <v>11.13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45253</v>
      </c>
      <c r="B52" s="32">
        <v>543262</v>
      </c>
      <c r="C52" s="31" t="s">
        <v>1153</v>
      </c>
      <c r="D52" s="31" t="s">
        <v>1154</v>
      </c>
      <c r="E52" s="31" t="s">
        <v>574</v>
      </c>
      <c r="F52" s="86">
        <v>51000</v>
      </c>
      <c r="G52" s="32">
        <v>40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45253</v>
      </c>
      <c r="B53" s="32">
        <v>543207</v>
      </c>
      <c r="C53" s="31" t="s">
        <v>1155</v>
      </c>
      <c r="D53" s="31" t="s">
        <v>1156</v>
      </c>
      <c r="E53" s="31" t="s">
        <v>575</v>
      </c>
      <c r="F53" s="86">
        <v>162045</v>
      </c>
      <c r="G53" s="32">
        <v>10.59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45253</v>
      </c>
      <c r="B54" s="32">
        <v>531454</v>
      </c>
      <c r="C54" s="31" t="s">
        <v>1157</v>
      </c>
      <c r="D54" s="31" t="s">
        <v>1158</v>
      </c>
      <c r="E54" s="31" t="s">
        <v>575</v>
      </c>
      <c r="F54" s="86">
        <v>2217697</v>
      </c>
      <c r="G54" s="32">
        <v>27.49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5" customHeight="1">
      <c r="A55" s="85">
        <v>45253</v>
      </c>
      <c r="B55" s="32">
        <v>531454</v>
      </c>
      <c r="C55" s="31" t="s">
        <v>1157</v>
      </c>
      <c r="D55" s="31" t="s">
        <v>1159</v>
      </c>
      <c r="E55" s="31" t="s">
        <v>574</v>
      </c>
      <c r="F55" s="86">
        <v>2217697</v>
      </c>
      <c r="G55" s="32">
        <v>27.5</v>
      </c>
      <c r="H55" s="32" t="s">
        <v>333</v>
      </c>
    </row>
    <row r="56" spans="1:28" ht="15" customHeight="1">
      <c r="A56" s="85">
        <v>45253</v>
      </c>
      <c r="B56" s="32">
        <v>540027</v>
      </c>
      <c r="C56" s="31" t="s">
        <v>1160</v>
      </c>
      <c r="D56" s="31" t="s">
        <v>1161</v>
      </c>
      <c r="E56" s="31" t="s">
        <v>575</v>
      </c>
      <c r="F56" s="86">
        <v>77234</v>
      </c>
      <c r="G56" s="32">
        <v>90.98</v>
      </c>
      <c r="H56" s="32" t="s">
        <v>333</v>
      </c>
    </row>
    <row r="57" spans="1:28" ht="15" customHeight="1">
      <c r="A57" s="85">
        <v>45253</v>
      </c>
      <c r="B57" s="32">
        <v>538452</v>
      </c>
      <c r="C57" s="31" t="s">
        <v>1053</v>
      </c>
      <c r="D57" s="31" t="s">
        <v>1162</v>
      </c>
      <c r="E57" s="31" t="s">
        <v>575</v>
      </c>
      <c r="F57" s="86">
        <v>175539</v>
      </c>
      <c r="G57" s="32">
        <v>33.270000000000003</v>
      </c>
      <c r="H57" s="32" t="s">
        <v>333</v>
      </c>
    </row>
    <row r="58" spans="1:28" ht="15" customHeight="1">
      <c r="A58" s="85">
        <v>45253</v>
      </c>
      <c r="B58" s="32">
        <v>538452</v>
      </c>
      <c r="C58" s="31" t="s">
        <v>1053</v>
      </c>
      <c r="D58" s="31" t="s">
        <v>1097</v>
      </c>
      <c r="E58" s="31" t="s">
        <v>575</v>
      </c>
      <c r="F58" s="86">
        <v>47288</v>
      </c>
      <c r="G58" s="32">
        <v>34.15</v>
      </c>
      <c r="H58" s="32" t="s">
        <v>333</v>
      </c>
    </row>
    <row r="59" spans="1:28" ht="15" customHeight="1">
      <c r="A59" s="85">
        <v>45253</v>
      </c>
      <c r="B59" s="32">
        <v>539495</v>
      </c>
      <c r="C59" s="31" t="s">
        <v>1163</v>
      </c>
      <c r="D59" s="31" t="s">
        <v>1164</v>
      </c>
      <c r="E59" s="31" t="s">
        <v>574</v>
      </c>
      <c r="F59" s="86">
        <v>12500</v>
      </c>
      <c r="G59" s="32">
        <v>41.98</v>
      </c>
      <c r="H59" s="32" t="s">
        <v>333</v>
      </c>
    </row>
    <row r="60" spans="1:28" ht="15" customHeight="1">
      <c r="A60" s="85">
        <v>45253</v>
      </c>
      <c r="B60" s="32">
        <v>539495</v>
      </c>
      <c r="C60" s="31" t="s">
        <v>1163</v>
      </c>
      <c r="D60" s="31" t="s">
        <v>1165</v>
      </c>
      <c r="E60" s="31" t="s">
        <v>574</v>
      </c>
      <c r="F60" s="86">
        <v>5500</v>
      </c>
      <c r="G60" s="32">
        <v>41.98</v>
      </c>
      <c r="H60" s="32" t="s">
        <v>333</v>
      </c>
    </row>
    <row r="61" spans="1:28" ht="15" customHeight="1">
      <c r="A61" s="85">
        <v>45253</v>
      </c>
      <c r="B61" s="32">
        <v>539495</v>
      </c>
      <c r="C61" s="31" t="s">
        <v>1163</v>
      </c>
      <c r="D61" s="31" t="s">
        <v>1166</v>
      </c>
      <c r="E61" s="31" t="s">
        <v>575</v>
      </c>
      <c r="F61" s="86">
        <v>25000</v>
      </c>
      <c r="G61" s="32">
        <v>41.74</v>
      </c>
      <c r="H61" s="32" t="s">
        <v>333</v>
      </c>
    </row>
    <row r="62" spans="1:28" ht="15" customHeight="1">
      <c r="A62" s="85">
        <v>45253</v>
      </c>
      <c r="B62" s="32">
        <v>539495</v>
      </c>
      <c r="C62" s="31" t="s">
        <v>1163</v>
      </c>
      <c r="D62" s="31" t="s">
        <v>1167</v>
      </c>
      <c r="E62" s="31" t="s">
        <v>575</v>
      </c>
      <c r="F62" s="86">
        <v>24717</v>
      </c>
      <c r="G62" s="32">
        <v>41.74</v>
      </c>
      <c r="H62" s="32" t="s">
        <v>333</v>
      </c>
    </row>
    <row r="63" spans="1:28" ht="15" customHeight="1">
      <c r="A63" s="85">
        <v>45253</v>
      </c>
      <c r="B63" s="32">
        <v>539495</v>
      </c>
      <c r="C63" s="31" t="s">
        <v>1163</v>
      </c>
      <c r="D63" s="31" t="s">
        <v>1168</v>
      </c>
      <c r="E63" s="31" t="s">
        <v>575</v>
      </c>
      <c r="F63" s="86">
        <v>25000</v>
      </c>
      <c r="G63" s="32">
        <v>41.51</v>
      </c>
      <c r="H63" s="32" t="s">
        <v>333</v>
      </c>
    </row>
    <row r="64" spans="1:28" ht="15" customHeight="1">
      <c r="A64" s="85">
        <v>45253</v>
      </c>
      <c r="B64" s="32">
        <v>539495</v>
      </c>
      <c r="C64" s="31" t="s">
        <v>1163</v>
      </c>
      <c r="D64" s="31" t="s">
        <v>1169</v>
      </c>
      <c r="E64" s="31" t="s">
        <v>575</v>
      </c>
      <c r="F64" s="86">
        <v>16578</v>
      </c>
      <c r="G64" s="32">
        <v>41.79</v>
      </c>
      <c r="H64" s="32" t="s">
        <v>333</v>
      </c>
    </row>
    <row r="65" spans="1:8" ht="15" customHeight="1">
      <c r="A65" s="85">
        <v>45253</v>
      </c>
      <c r="B65" s="32">
        <v>539495</v>
      </c>
      <c r="C65" s="31" t="s">
        <v>1163</v>
      </c>
      <c r="D65" s="31" t="s">
        <v>1170</v>
      </c>
      <c r="E65" s="31" t="s">
        <v>574</v>
      </c>
      <c r="F65" s="86">
        <v>12000</v>
      </c>
      <c r="G65" s="32">
        <v>41.98</v>
      </c>
      <c r="H65" s="32" t="s">
        <v>333</v>
      </c>
    </row>
    <row r="66" spans="1:8" ht="15" customHeight="1">
      <c r="A66" s="85">
        <v>45253</v>
      </c>
      <c r="B66" s="32">
        <v>539495</v>
      </c>
      <c r="C66" s="31" t="s">
        <v>1163</v>
      </c>
      <c r="D66" s="31" t="s">
        <v>1171</v>
      </c>
      <c r="E66" s="31" t="s">
        <v>574</v>
      </c>
      <c r="F66" s="86">
        <v>10000</v>
      </c>
      <c r="G66" s="32">
        <v>41.5</v>
      </c>
      <c r="H66" s="32" t="s">
        <v>333</v>
      </c>
    </row>
    <row r="67" spans="1:8" ht="15" customHeight="1">
      <c r="A67" s="85">
        <v>45253</v>
      </c>
      <c r="B67" s="32">
        <v>539495</v>
      </c>
      <c r="C67" s="31" t="s">
        <v>1163</v>
      </c>
      <c r="D67" s="31" t="s">
        <v>1172</v>
      </c>
      <c r="E67" s="31" t="s">
        <v>574</v>
      </c>
      <c r="F67" s="86">
        <v>10000</v>
      </c>
      <c r="G67" s="32">
        <v>41.5</v>
      </c>
      <c r="H67" s="32" t="s">
        <v>333</v>
      </c>
    </row>
    <row r="68" spans="1:8" ht="15" customHeight="1">
      <c r="A68" s="85">
        <v>45253</v>
      </c>
      <c r="B68" s="32">
        <v>539495</v>
      </c>
      <c r="C68" s="31" t="s">
        <v>1163</v>
      </c>
      <c r="D68" s="31" t="s">
        <v>1173</v>
      </c>
      <c r="E68" s="31" t="s">
        <v>574</v>
      </c>
      <c r="F68" s="86">
        <v>10000</v>
      </c>
      <c r="G68" s="32">
        <v>41.5</v>
      </c>
      <c r="H68" s="32" t="s">
        <v>333</v>
      </c>
    </row>
    <row r="69" spans="1:8" ht="15" customHeight="1">
      <c r="A69" s="85">
        <v>45253</v>
      </c>
      <c r="B69" s="32">
        <v>539495</v>
      </c>
      <c r="C69" s="31" t="s">
        <v>1163</v>
      </c>
      <c r="D69" s="31" t="s">
        <v>1174</v>
      </c>
      <c r="E69" s="31" t="s">
        <v>574</v>
      </c>
      <c r="F69" s="86">
        <v>10000</v>
      </c>
      <c r="G69" s="32">
        <v>41.5</v>
      </c>
      <c r="H69" s="32" t="s">
        <v>333</v>
      </c>
    </row>
    <row r="70" spans="1:8" ht="15" customHeight="1">
      <c r="A70" s="85">
        <v>45253</v>
      </c>
      <c r="B70" s="32">
        <v>523021</v>
      </c>
      <c r="C70" s="31" t="s">
        <v>1175</v>
      </c>
      <c r="D70" s="31" t="s">
        <v>1176</v>
      </c>
      <c r="E70" s="31" t="s">
        <v>574</v>
      </c>
      <c r="F70" s="86">
        <v>42000</v>
      </c>
      <c r="G70" s="32">
        <v>45</v>
      </c>
      <c r="H70" s="32" t="s">
        <v>333</v>
      </c>
    </row>
    <row r="71" spans="1:8" ht="15" customHeight="1">
      <c r="A71" s="85">
        <v>45253</v>
      </c>
      <c r="B71" s="32">
        <v>543366</v>
      </c>
      <c r="C71" s="31" t="s">
        <v>1177</v>
      </c>
      <c r="D71" s="31" t="s">
        <v>1178</v>
      </c>
      <c r="E71" s="31" t="s">
        <v>575</v>
      </c>
      <c r="F71" s="86">
        <v>8400</v>
      </c>
      <c r="G71" s="32">
        <v>32.950000000000003</v>
      </c>
      <c r="H71" s="32" t="s">
        <v>333</v>
      </c>
    </row>
    <row r="72" spans="1:8" ht="15" customHeight="1">
      <c r="A72" s="85">
        <v>45253</v>
      </c>
      <c r="B72" s="32">
        <v>543366</v>
      </c>
      <c r="C72" s="31" t="s">
        <v>1177</v>
      </c>
      <c r="D72" s="31" t="s">
        <v>1179</v>
      </c>
      <c r="E72" s="31" t="s">
        <v>574</v>
      </c>
      <c r="F72" s="86">
        <v>6000</v>
      </c>
      <c r="G72" s="32">
        <v>31.65</v>
      </c>
      <c r="H72" s="32" t="s">
        <v>333</v>
      </c>
    </row>
    <row r="73" spans="1:8" ht="15" customHeight="1">
      <c r="A73" s="85">
        <v>45253</v>
      </c>
      <c r="B73" s="32">
        <v>543366</v>
      </c>
      <c r="C73" s="31" t="s">
        <v>1177</v>
      </c>
      <c r="D73" s="31" t="s">
        <v>1179</v>
      </c>
      <c r="E73" s="31" t="s">
        <v>575</v>
      </c>
      <c r="F73" s="86">
        <v>3600</v>
      </c>
      <c r="G73" s="32">
        <v>31.13</v>
      </c>
      <c r="H73" s="32" t="s">
        <v>333</v>
      </c>
    </row>
    <row r="74" spans="1:8" ht="15" customHeight="1">
      <c r="A74" s="85">
        <v>45253</v>
      </c>
      <c r="B74" s="32">
        <v>543366</v>
      </c>
      <c r="C74" s="31" t="s">
        <v>1177</v>
      </c>
      <c r="D74" s="31" t="s">
        <v>1090</v>
      </c>
      <c r="E74" s="31" t="s">
        <v>574</v>
      </c>
      <c r="F74" s="86">
        <v>4800</v>
      </c>
      <c r="G74" s="32">
        <v>32.479999999999997</v>
      </c>
      <c r="H74" s="32" t="s">
        <v>333</v>
      </c>
    </row>
    <row r="75" spans="1:8" ht="15" customHeight="1">
      <c r="A75" s="85">
        <v>45253</v>
      </c>
      <c r="B75" s="32">
        <v>543366</v>
      </c>
      <c r="C75" s="31" t="s">
        <v>1177</v>
      </c>
      <c r="D75" s="31" t="s">
        <v>1180</v>
      </c>
      <c r="E75" s="31" t="s">
        <v>574</v>
      </c>
      <c r="F75" s="86">
        <v>8400</v>
      </c>
      <c r="G75" s="32">
        <v>31.9</v>
      </c>
      <c r="H75" s="32" t="s">
        <v>333</v>
      </c>
    </row>
    <row r="76" spans="1:8" ht="15" customHeight="1">
      <c r="A76" s="85">
        <v>45253</v>
      </c>
      <c r="B76" s="32">
        <v>543366</v>
      </c>
      <c r="C76" s="31" t="s">
        <v>1177</v>
      </c>
      <c r="D76" s="31" t="s">
        <v>1090</v>
      </c>
      <c r="E76" s="31" t="s">
        <v>575</v>
      </c>
      <c r="F76" s="86">
        <v>1200</v>
      </c>
      <c r="G76" s="32">
        <v>31.35</v>
      </c>
      <c r="H76" s="32" t="s">
        <v>333</v>
      </c>
    </row>
    <row r="77" spans="1:8" ht="15" customHeight="1">
      <c r="A77" s="85">
        <v>45253</v>
      </c>
      <c r="B77" s="32">
        <v>543366</v>
      </c>
      <c r="C77" s="31" t="s">
        <v>1177</v>
      </c>
      <c r="D77" s="31" t="s">
        <v>1180</v>
      </c>
      <c r="E77" s="31" t="s">
        <v>575</v>
      </c>
      <c r="F77" s="86">
        <v>4800</v>
      </c>
      <c r="G77" s="32">
        <v>31.76</v>
      </c>
      <c r="H77" s="32" t="s">
        <v>333</v>
      </c>
    </row>
    <row r="78" spans="1:8" ht="15" customHeight="1">
      <c r="A78" s="85">
        <v>45253</v>
      </c>
      <c r="B78" s="32">
        <v>543366</v>
      </c>
      <c r="C78" s="31" t="s">
        <v>1177</v>
      </c>
      <c r="D78" s="31" t="s">
        <v>1181</v>
      </c>
      <c r="E78" s="31" t="s">
        <v>575</v>
      </c>
      <c r="F78" s="86">
        <v>7200</v>
      </c>
      <c r="G78" s="32">
        <v>32.5</v>
      </c>
      <c r="H78" s="32" t="s">
        <v>333</v>
      </c>
    </row>
    <row r="79" spans="1:8" ht="15" customHeight="1">
      <c r="A79" s="85">
        <v>45253</v>
      </c>
      <c r="B79" s="32">
        <v>543366</v>
      </c>
      <c r="C79" s="31" t="s">
        <v>1177</v>
      </c>
      <c r="D79" s="31" t="s">
        <v>1182</v>
      </c>
      <c r="E79" s="31" t="s">
        <v>575</v>
      </c>
      <c r="F79" s="86">
        <v>6000</v>
      </c>
      <c r="G79" s="32">
        <v>32.4</v>
      </c>
      <c r="H79" s="32" t="s">
        <v>333</v>
      </c>
    </row>
    <row r="80" spans="1:8" ht="15" customHeight="1">
      <c r="A80" s="85">
        <v>45253</v>
      </c>
      <c r="B80" s="32">
        <v>543366</v>
      </c>
      <c r="C80" s="31" t="s">
        <v>1177</v>
      </c>
      <c r="D80" s="31" t="s">
        <v>1183</v>
      </c>
      <c r="E80" s="31" t="s">
        <v>575</v>
      </c>
      <c r="F80" s="86">
        <v>7200</v>
      </c>
      <c r="G80" s="32">
        <v>32.4</v>
      </c>
      <c r="H80" s="32" t="s">
        <v>333</v>
      </c>
    </row>
    <row r="81" spans="1:8" ht="15" customHeight="1">
      <c r="A81" s="85">
        <v>45253</v>
      </c>
      <c r="B81" s="32">
        <v>543366</v>
      </c>
      <c r="C81" s="31" t="s">
        <v>1177</v>
      </c>
      <c r="D81" s="31" t="s">
        <v>1054</v>
      </c>
      <c r="E81" s="31" t="s">
        <v>574</v>
      </c>
      <c r="F81" s="86">
        <v>8400</v>
      </c>
      <c r="G81" s="32">
        <v>31.94</v>
      </c>
      <c r="H81" s="32" t="s">
        <v>333</v>
      </c>
    </row>
    <row r="82" spans="1:8" ht="15" customHeight="1">
      <c r="A82" s="85">
        <v>45253</v>
      </c>
      <c r="B82" s="32">
        <v>543366</v>
      </c>
      <c r="C82" s="31" t="s">
        <v>1177</v>
      </c>
      <c r="D82" s="31" t="s">
        <v>1054</v>
      </c>
      <c r="E82" s="31" t="s">
        <v>575</v>
      </c>
      <c r="F82" s="86">
        <v>2400</v>
      </c>
      <c r="G82" s="32">
        <v>30.53</v>
      </c>
      <c r="H82" s="32" t="s">
        <v>333</v>
      </c>
    </row>
    <row r="83" spans="1:8" ht="15" customHeight="1">
      <c r="A83" s="85">
        <v>45253</v>
      </c>
      <c r="B83" s="32">
        <v>542753</v>
      </c>
      <c r="C83" s="31" t="s">
        <v>1069</v>
      </c>
      <c r="D83" s="31" t="s">
        <v>1098</v>
      </c>
      <c r="E83" s="31" t="s">
        <v>575</v>
      </c>
      <c r="F83" s="86">
        <v>10000000</v>
      </c>
      <c r="G83" s="32">
        <v>3.11</v>
      </c>
      <c r="H83" s="32" t="s">
        <v>333</v>
      </c>
    </row>
    <row r="84" spans="1:8" ht="15" customHeight="1">
      <c r="A84" s="85">
        <v>45253</v>
      </c>
      <c r="B84" s="32">
        <v>542753</v>
      </c>
      <c r="C84" s="31" t="s">
        <v>1069</v>
      </c>
      <c r="D84" s="31" t="s">
        <v>1054</v>
      </c>
      <c r="E84" s="31" t="s">
        <v>574</v>
      </c>
      <c r="F84" s="86">
        <v>10577478</v>
      </c>
      <c r="G84" s="32">
        <v>3.11</v>
      </c>
      <c r="H84" s="32" t="s">
        <v>333</v>
      </c>
    </row>
    <row r="85" spans="1:8" ht="15" customHeight="1">
      <c r="A85" s="85">
        <v>45253</v>
      </c>
      <c r="B85" s="32">
        <v>542753</v>
      </c>
      <c r="C85" s="31" t="s">
        <v>1069</v>
      </c>
      <c r="D85" s="31" t="s">
        <v>1054</v>
      </c>
      <c r="E85" s="31" t="s">
        <v>575</v>
      </c>
      <c r="F85" s="86">
        <v>10761366</v>
      </c>
      <c r="G85" s="32">
        <v>3.13</v>
      </c>
      <c r="H85" s="32" t="s">
        <v>333</v>
      </c>
    </row>
    <row r="86" spans="1:8" ht="15" customHeight="1">
      <c r="A86" s="85">
        <v>45253</v>
      </c>
      <c r="B86" s="32">
        <v>538212</v>
      </c>
      <c r="C86" s="31" t="s">
        <v>1055</v>
      </c>
      <c r="D86" s="31" t="s">
        <v>1019</v>
      </c>
      <c r="E86" s="31" t="s">
        <v>575</v>
      </c>
      <c r="F86" s="86">
        <v>2671333</v>
      </c>
      <c r="G86" s="32">
        <v>0.57999999999999996</v>
      </c>
      <c r="H86" s="32" t="s">
        <v>333</v>
      </c>
    </row>
    <row r="87" spans="1:8" ht="15" customHeight="1">
      <c r="A87" s="85">
        <v>45253</v>
      </c>
      <c r="B87" s="32">
        <v>513709</v>
      </c>
      <c r="C87" s="31" t="s">
        <v>1184</v>
      </c>
      <c r="D87" s="31" t="s">
        <v>1129</v>
      </c>
      <c r="E87" s="31" t="s">
        <v>575</v>
      </c>
      <c r="F87" s="86">
        <v>47230</v>
      </c>
      <c r="G87" s="32">
        <v>183.47</v>
      </c>
      <c r="H87" s="32" t="s">
        <v>333</v>
      </c>
    </row>
    <row r="88" spans="1:8" ht="15" customHeight="1">
      <c r="A88" s="85">
        <v>45253</v>
      </c>
      <c r="B88" s="32">
        <v>543924</v>
      </c>
      <c r="C88" s="31" t="s">
        <v>1099</v>
      </c>
      <c r="D88" s="31" t="s">
        <v>1185</v>
      </c>
      <c r="E88" s="31" t="s">
        <v>575</v>
      </c>
      <c r="F88" s="86">
        <v>16000</v>
      </c>
      <c r="G88" s="32">
        <v>40.659999999999997</v>
      </c>
      <c r="H88" s="32" t="s">
        <v>333</v>
      </c>
    </row>
    <row r="89" spans="1:8" ht="15" customHeight="1">
      <c r="A89" s="85">
        <v>45253</v>
      </c>
      <c r="B89" s="32">
        <v>543924</v>
      </c>
      <c r="C89" s="31" t="s">
        <v>1099</v>
      </c>
      <c r="D89" s="31" t="s">
        <v>1186</v>
      </c>
      <c r="E89" s="31" t="s">
        <v>575</v>
      </c>
      <c r="F89" s="86">
        <v>4000</v>
      </c>
      <c r="G89" s="32">
        <v>42.68</v>
      </c>
      <c r="H89" s="32" t="s">
        <v>333</v>
      </c>
    </row>
    <row r="90" spans="1:8" ht="15" customHeight="1">
      <c r="A90" s="85">
        <v>45253</v>
      </c>
      <c r="B90" s="32">
        <v>543924</v>
      </c>
      <c r="C90" s="31" t="s">
        <v>1099</v>
      </c>
      <c r="D90" s="31" t="s">
        <v>1186</v>
      </c>
      <c r="E90" s="31" t="s">
        <v>574</v>
      </c>
      <c r="F90" s="86">
        <v>10000</v>
      </c>
      <c r="G90" s="32">
        <v>40.1</v>
      </c>
      <c r="H90" s="32" t="s">
        <v>333</v>
      </c>
    </row>
    <row r="91" spans="1:8" ht="15" customHeight="1">
      <c r="A91" s="85">
        <v>45253</v>
      </c>
      <c r="B91" s="32">
        <v>531370</v>
      </c>
      <c r="C91" s="31" t="s">
        <v>1100</v>
      </c>
      <c r="D91" s="31" t="s">
        <v>1101</v>
      </c>
      <c r="E91" s="31" t="s">
        <v>575</v>
      </c>
      <c r="F91" s="86">
        <v>44610</v>
      </c>
      <c r="G91" s="32">
        <v>21.1</v>
      </c>
      <c r="H91" s="32" t="s">
        <v>333</v>
      </c>
    </row>
    <row r="92" spans="1:8" ht="15" customHeight="1">
      <c r="A92" s="85">
        <v>45253</v>
      </c>
      <c r="B92" s="32">
        <v>500402</v>
      </c>
      <c r="C92" s="31" t="s">
        <v>1187</v>
      </c>
      <c r="D92" s="31" t="s">
        <v>1188</v>
      </c>
      <c r="E92" s="31" t="s">
        <v>574</v>
      </c>
      <c r="F92" s="86">
        <v>346171</v>
      </c>
      <c r="G92" s="32">
        <v>73.5</v>
      </c>
      <c r="H92" s="32" t="s">
        <v>333</v>
      </c>
    </row>
    <row r="93" spans="1:8" ht="15" customHeight="1">
      <c r="A93" s="85">
        <v>45253</v>
      </c>
      <c r="B93" s="32">
        <v>500402</v>
      </c>
      <c r="C93" s="31" t="s">
        <v>1187</v>
      </c>
      <c r="D93" s="31" t="s">
        <v>1189</v>
      </c>
      <c r="E93" s="31" t="s">
        <v>575</v>
      </c>
      <c r="F93" s="86">
        <v>555575</v>
      </c>
      <c r="G93" s="32">
        <v>73.5</v>
      </c>
      <c r="H93" s="32" t="s">
        <v>333</v>
      </c>
    </row>
    <row r="94" spans="1:8" ht="15" customHeight="1">
      <c r="A94" s="85">
        <v>45253</v>
      </c>
      <c r="B94" s="32">
        <v>540492</v>
      </c>
      <c r="C94" s="31" t="s">
        <v>1190</v>
      </c>
      <c r="D94" s="31" t="s">
        <v>1191</v>
      </c>
      <c r="E94" s="31" t="s">
        <v>575</v>
      </c>
      <c r="F94" s="86">
        <v>576527</v>
      </c>
      <c r="G94" s="32">
        <v>108</v>
      </c>
      <c r="H94" s="32" t="s">
        <v>333</v>
      </c>
    </row>
    <row r="95" spans="1:8" ht="15" customHeight="1">
      <c r="A95" s="85">
        <v>45253</v>
      </c>
      <c r="B95" s="32">
        <v>544001</v>
      </c>
      <c r="C95" s="31" t="s">
        <v>1192</v>
      </c>
      <c r="D95" s="31" t="s">
        <v>1193</v>
      </c>
      <c r="E95" s="31" t="s">
        <v>574</v>
      </c>
      <c r="F95" s="86">
        <v>48000</v>
      </c>
      <c r="G95" s="32">
        <v>208.3</v>
      </c>
      <c r="H95" s="32" t="s">
        <v>333</v>
      </c>
    </row>
    <row r="96" spans="1:8" ht="15" customHeight="1">
      <c r="A96" s="85">
        <v>45253</v>
      </c>
      <c r="B96" s="32">
        <v>544001</v>
      </c>
      <c r="C96" s="31" t="s">
        <v>1192</v>
      </c>
      <c r="D96" s="31" t="s">
        <v>1193</v>
      </c>
      <c r="E96" s="31" t="s">
        <v>575</v>
      </c>
      <c r="F96" s="86">
        <v>31000</v>
      </c>
      <c r="G96" s="32">
        <v>208.39</v>
      </c>
      <c r="H96" s="32" t="s">
        <v>333</v>
      </c>
    </row>
    <row r="97" spans="1:8" ht="15" customHeight="1">
      <c r="A97" s="85">
        <v>45253</v>
      </c>
      <c r="B97" s="32">
        <v>526139</v>
      </c>
      <c r="C97" s="31" t="s">
        <v>1194</v>
      </c>
      <c r="D97" s="31" t="s">
        <v>1195</v>
      </c>
      <c r="E97" s="31" t="s">
        <v>575</v>
      </c>
      <c r="F97" s="86">
        <v>447728</v>
      </c>
      <c r="G97" s="32">
        <v>8.6999999999999993</v>
      </c>
      <c r="H97" s="32" t="s">
        <v>333</v>
      </c>
    </row>
    <row r="98" spans="1:8" ht="15" customHeight="1">
      <c r="A98" s="85">
        <v>45253</v>
      </c>
      <c r="B98" s="32">
        <v>532035</v>
      </c>
      <c r="C98" s="31" t="s">
        <v>1070</v>
      </c>
      <c r="D98" s="31" t="s">
        <v>1196</v>
      </c>
      <c r="E98" s="31" t="s">
        <v>574</v>
      </c>
      <c r="F98" s="86">
        <v>170018</v>
      </c>
      <c r="G98" s="32">
        <v>14.68</v>
      </c>
      <c r="H98" s="32" t="s">
        <v>333</v>
      </c>
    </row>
    <row r="99" spans="1:8" ht="15" customHeight="1">
      <c r="A99" s="85">
        <v>45253</v>
      </c>
      <c r="B99" s="32">
        <v>544002</v>
      </c>
      <c r="C99" s="31" t="s">
        <v>1103</v>
      </c>
      <c r="D99" s="31" t="s">
        <v>1197</v>
      </c>
      <c r="E99" s="31" t="s">
        <v>575</v>
      </c>
      <c r="F99" s="86">
        <v>20000</v>
      </c>
      <c r="G99" s="32">
        <v>35.520000000000003</v>
      </c>
      <c r="H99" s="32" t="s">
        <v>333</v>
      </c>
    </row>
    <row r="100" spans="1:8" ht="15" customHeight="1">
      <c r="A100" s="85">
        <v>45253</v>
      </c>
      <c r="B100" s="32">
        <v>544002</v>
      </c>
      <c r="C100" s="31" t="s">
        <v>1103</v>
      </c>
      <c r="D100" s="31" t="s">
        <v>1104</v>
      </c>
      <c r="E100" s="31" t="s">
        <v>574</v>
      </c>
      <c r="F100" s="86">
        <v>28000</v>
      </c>
      <c r="G100" s="32">
        <v>33.78</v>
      </c>
      <c r="H100" s="32" t="s">
        <v>333</v>
      </c>
    </row>
    <row r="101" spans="1:8" ht="15" customHeight="1">
      <c r="A101" s="85">
        <v>45253</v>
      </c>
      <c r="B101" s="32">
        <v>544002</v>
      </c>
      <c r="C101" s="31" t="s">
        <v>1103</v>
      </c>
      <c r="D101" s="31" t="s">
        <v>1193</v>
      </c>
      <c r="E101" s="31" t="s">
        <v>574</v>
      </c>
      <c r="F101" s="86">
        <v>34000</v>
      </c>
      <c r="G101" s="32">
        <v>35.520000000000003</v>
      </c>
      <c r="H101" s="32" t="s">
        <v>333</v>
      </c>
    </row>
    <row r="102" spans="1:8" ht="15" customHeight="1">
      <c r="A102" s="85">
        <v>45253</v>
      </c>
      <c r="B102" s="32">
        <v>544002</v>
      </c>
      <c r="C102" s="31" t="s">
        <v>1103</v>
      </c>
      <c r="D102" s="31" t="s">
        <v>1193</v>
      </c>
      <c r="E102" s="31" t="s">
        <v>575</v>
      </c>
      <c r="F102" s="86">
        <v>20000</v>
      </c>
      <c r="G102" s="32">
        <v>35.46</v>
      </c>
      <c r="H102" s="32" t="s">
        <v>333</v>
      </c>
    </row>
    <row r="103" spans="1:8" ht="15" customHeight="1">
      <c r="A103" s="85">
        <v>45253</v>
      </c>
      <c r="B103" s="32">
        <v>505872</v>
      </c>
      <c r="C103" s="31" t="s">
        <v>1198</v>
      </c>
      <c r="D103" s="31" t="s">
        <v>1199</v>
      </c>
      <c r="E103" s="31" t="s">
        <v>574</v>
      </c>
      <c r="F103" s="86">
        <v>61000</v>
      </c>
      <c r="G103" s="32">
        <v>3150</v>
      </c>
      <c r="H103" s="32" t="s">
        <v>333</v>
      </c>
    </row>
    <row r="104" spans="1:8" ht="15" customHeight="1">
      <c r="A104" s="85">
        <v>45253</v>
      </c>
      <c r="B104" s="32">
        <v>505872</v>
      </c>
      <c r="C104" s="31" t="s">
        <v>1198</v>
      </c>
      <c r="D104" s="31" t="s">
        <v>1200</v>
      </c>
      <c r="E104" s="31" t="s">
        <v>575</v>
      </c>
      <c r="F104" s="86">
        <v>61000</v>
      </c>
      <c r="G104" s="32">
        <v>3150</v>
      </c>
      <c r="H104" s="32" t="s">
        <v>333</v>
      </c>
    </row>
    <row r="105" spans="1:8" ht="15" customHeight="1">
      <c r="A105" s="85">
        <v>45253</v>
      </c>
      <c r="B105" s="32" t="s">
        <v>1201</v>
      </c>
      <c r="C105" s="31" t="s">
        <v>1202</v>
      </c>
      <c r="D105" s="31" t="s">
        <v>1071</v>
      </c>
      <c r="E105" s="31" t="s">
        <v>574</v>
      </c>
      <c r="F105" s="86">
        <v>2936019</v>
      </c>
      <c r="G105" s="32">
        <v>48.14</v>
      </c>
      <c r="H105" s="32" t="s">
        <v>863</v>
      </c>
    </row>
    <row r="106" spans="1:8" ht="15" customHeight="1">
      <c r="A106" s="85">
        <v>45253</v>
      </c>
      <c r="B106" s="32" t="s">
        <v>1201</v>
      </c>
      <c r="C106" s="31" t="s">
        <v>1202</v>
      </c>
      <c r="D106" s="31" t="s">
        <v>576</v>
      </c>
      <c r="E106" s="31" t="s">
        <v>574</v>
      </c>
      <c r="F106" s="86">
        <v>2869731</v>
      </c>
      <c r="G106" s="32">
        <v>46.88</v>
      </c>
      <c r="H106" s="32" t="s">
        <v>863</v>
      </c>
    </row>
    <row r="107" spans="1:8" ht="15" customHeight="1">
      <c r="A107" s="85">
        <v>45253</v>
      </c>
      <c r="B107" s="32" t="s">
        <v>1201</v>
      </c>
      <c r="C107" s="31" t="s">
        <v>1202</v>
      </c>
      <c r="D107" s="31" t="s">
        <v>991</v>
      </c>
      <c r="E107" s="31" t="s">
        <v>574</v>
      </c>
      <c r="F107" s="86">
        <v>1071341</v>
      </c>
      <c r="G107" s="32">
        <v>46.57</v>
      </c>
      <c r="H107" s="32" t="s">
        <v>863</v>
      </c>
    </row>
    <row r="108" spans="1:8" ht="15" customHeight="1">
      <c r="A108" s="85">
        <v>45253</v>
      </c>
      <c r="B108" s="32" t="s">
        <v>1105</v>
      </c>
      <c r="C108" s="31" t="s">
        <v>1106</v>
      </c>
      <c r="D108" s="31" t="s">
        <v>1203</v>
      </c>
      <c r="E108" s="31" t="s">
        <v>574</v>
      </c>
      <c r="F108" s="86">
        <v>200500</v>
      </c>
      <c r="G108" s="32">
        <v>28.16</v>
      </c>
      <c r="H108" s="32" t="s">
        <v>863</v>
      </c>
    </row>
    <row r="109" spans="1:8" ht="15" customHeight="1">
      <c r="A109" s="85">
        <v>45253</v>
      </c>
      <c r="B109" s="32" t="s">
        <v>1107</v>
      </c>
      <c r="C109" s="31" t="s">
        <v>1108</v>
      </c>
      <c r="D109" s="31" t="s">
        <v>1204</v>
      </c>
      <c r="E109" s="31" t="s">
        <v>574</v>
      </c>
      <c r="F109" s="86">
        <v>3582441</v>
      </c>
      <c r="G109" s="32">
        <v>7.53</v>
      </c>
      <c r="H109" s="32" t="s">
        <v>863</v>
      </c>
    </row>
    <row r="110" spans="1:8" ht="15" customHeight="1">
      <c r="A110" s="85">
        <v>45253</v>
      </c>
      <c r="B110" s="32" t="s">
        <v>1107</v>
      </c>
      <c r="C110" s="31" t="s">
        <v>1108</v>
      </c>
      <c r="D110" s="31" t="s">
        <v>1056</v>
      </c>
      <c r="E110" s="31" t="s">
        <v>574</v>
      </c>
      <c r="F110" s="86">
        <v>364630</v>
      </c>
      <c r="G110" s="32">
        <v>7.23</v>
      </c>
      <c r="H110" s="32" t="s">
        <v>863</v>
      </c>
    </row>
    <row r="111" spans="1:8" ht="15" customHeight="1">
      <c r="A111" s="85">
        <v>45253</v>
      </c>
      <c r="B111" s="32" t="s">
        <v>1205</v>
      </c>
      <c r="C111" s="31" t="s">
        <v>1206</v>
      </c>
      <c r="D111" s="31" t="s">
        <v>1207</v>
      </c>
      <c r="E111" s="31" t="s">
        <v>574</v>
      </c>
      <c r="F111" s="86">
        <v>1500000</v>
      </c>
      <c r="G111" s="32">
        <v>3.75</v>
      </c>
      <c r="H111" s="32" t="s">
        <v>863</v>
      </c>
    </row>
    <row r="112" spans="1:8" ht="15" customHeight="1">
      <c r="A112" s="85">
        <v>45253</v>
      </c>
      <c r="B112" s="32" t="s">
        <v>1208</v>
      </c>
      <c r="C112" s="31" t="s">
        <v>1209</v>
      </c>
      <c r="D112" s="31" t="s">
        <v>1116</v>
      </c>
      <c r="E112" s="31" t="s">
        <v>574</v>
      </c>
      <c r="F112" s="86">
        <v>104092</v>
      </c>
      <c r="G112" s="32">
        <v>790.56</v>
      </c>
      <c r="H112" s="32" t="s">
        <v>863</v>
      </c>
    </row>
    <row r="113" spans="1:8" ht="15" customHeight="1">
      <c r="A113" s="85">
        <v>45253</v>
      </c>
      <c r="B113" s="32" t="s">
        <v>1208</v>
      </c>
      <c r="C113" s="31" t="s">
        <v>1209</v>
      </c>
      <c r="D113" s="31" t="s">
        <v>576</v>
      </c>
      <c r="E113" s="31" t="s">
        <v>574</v>
      </c>
      <c r="F113" s="86">
        <v>236354</v>
      </c>
      <c r="G113" s="32">
        <v>808.33</v>
      </c>
      <c r="H113" s="32" t="s">
        <v>863</v>
      </c>
    </row>
    <row r="114" spans="1:8" ht="15" customHeight="1">
      <c r="A114" s="85">
        <v>45253</v>
      </c>
      <c r="B114" s="32" t="s">
        <v>1210</v>
      </c>
      <c r="C114" s="31" t="s">
        <v>1211</v>
      </c>
      <c r="D114" s="31" t="s">
        <v>1212</v>
      </c>
      <c r="E114" s="31" t="s">
        <v>574</v>
      </c>
      <c r="F114" s="86">
        <v>28800</v>
      </c>
      <c r="G114" s="32">
        <v>58.9</v>
      </c>
      <c r="H114" s="32" t="s">
        <v>863</v>
      </c>
    </row>
    <row r="115" spans="1:8" ht="15" customHeight="1">
      <c r="A115" s="85">
        <v>45253</v>
      </c>
      <c r="B115" s="32" t="s">
        <v>364</v>
      </c>
      <c r="C115" s="31" t="s">
        <v>1213</v>
      </c>
      <c r="D115" s="31" t="s">
        <v>576</v>
      </c>
      <c r="E115" s="31" t="s">
        <v>574</v>
      </c>
      <c r="F115" s="86">
        <v>765521</v>
      </c>
      <c r="G115" s="32">
        <v>1117.1199999999999</v>
      </c>
      <c r="H115" s="32" t="s">
        <v>863</v>
      </c>
    </row>
    <row r="116" spans="1:8" ht="15" customHeight="1">
      <c r="A116" s="85">
        <v>45253</v>
      </c>
      <c r="B116" s="32" t="s">
        <v>1214</v>
      </c>
      <c r="C116" s="31" t="s">
        <v>1215</v>
      </c>
      <c r="D116" s="31" t="s">
        <v>576</v>
      </c>
      <c r="E116" s="31" t="s">
        <v>574</v>
      </c>
      <c r="F116" s="86">
        <v>99108</v>
      </c>
      <c r="G116" s="32">
        <v>202.5</v>
      </c>
      <c r="H116" s="32" t="s">
        <v>863</v>
      </c>
    </row>
    <row r="117" spans="1:8" ht="15" customHeight="1">
      <c r="A117" s="85">
        <v>45253</v>
      </c>
      <c r="B117" s="32" t="s">
        <v>1216</v>
      </c>
      <c r="C117" s="31" t="s">
        <v>1217</v>
      </c>
      <c r="D117" s="31" t="s">
        <v>576</v>
      </c>
      <c r="E117" s="31" t="s">
        <v>574</v>
      </c>
      <c r="F117" s="86">
        <v>346019</v>
      </c>
      <c r="G117" s="32">
        <v>274.72000000000003</v>
      </c>
      <c r="H117" s="32" t="s">
        <v>863</v>
      </c>
    </row>
    <row r="118" spans="1:8" ht="15" customHeight="1">
      <c r="A118" s="85">
        <v>45253</v>
      </c>
      <c r="B118" s="32" t="s">
        <v>1218</v>
      </c>
      <c r="C118" s="31" t="s">
        <v>1219</v>
      </c>
      <c r="D118" s="31" t="s">
        <v>991</v>
      </c>
      <c r="E118" s="31" t="s">
        <v>574</v>
      </c>
      <c r="F118" s="86">
        <v>9752562</v>
      </c>
      <c r="G118" s="32">
        <v>19.989999999999998</v>
      </c>
      <c r="H118" s="32" t="s">
        <v>863</v>
      </c>
    </row>
    <row r="119" spans="1:8" ht="15" customHeight="1">
      <c r="A119" s="85">
        <v>45253</v>
      </c>
      <c r="B119" s="32" t="s">
        <v>371</v>
      </c>
      <c r="C119" s="31" t="s">
        <v>1117</v>
      </c>
      <c r="D119" s="31" t="s">
        <v>576</v>
      </c>
      <c r="E119" s="31" t="s">
        <v>574</v>
      </c>
      <c r="F119" s="86">
        <v>988561</v>
      </c>
      <c r="G119" s="32">
        <v>520.17999999999995</v>
      </c>
      <c r="H119" s="32" t="s">
        <v>863</v>
      </c>
    </row>
    <row r="120" spans="1:8" ht="15" customHeight="1">
      <c r="A120" s="85">
        <v>45253</v>
      </c>
      <c r="B120" s="32" t="s">
        <v>1220</v>
      </c>
      <c r="C120" s="31" t="s">
        <v>1221</v>
      </c>
      <c r="D120" s="31" t="s">
        <v>1116</v>
      </c>
      <c r="E120" s="31" t="s">
        <v>574</v>
      </c>
      <c r="F120" s="86">
        <v>733135</v>
      </c>
      <c r="G120" s="32">
        <v>21.12</v>
      </c>
      <c r="H120" s="32" t="s">
        <v>863</v>
      </c>
    </row>
    <row r="121" spans="1:8" ht="15" customHeight="1">
      <c r="A121" s="85">
        <v>45253</v>
      </c>
      <c r="B121" s="32" t="s">
        <v>1222</v>
      </c>
      <c r="C121" s="31" t="s">
        <v>1223</v>
      </c>
      <c r="D121" s="31" t="s">
        <v>1224</v>
      </c>
      <c r="E121" s="31" t="s">
        <v>574</v>
      </c>
      <c r="F121" s="86">
        <v>1000000</v>
      </c>
      <c r="G121" s="32">
        <v>10.6</v>
      </c>
      <c r="H121" s="32" t="s">
        <v>863</v>
      </c>
    </row>
    <row r="122" spans="1:8" ht="15" customHeight="1">
      <c r="A122" s="85">
        <v>45253</v>
      </c>
      <c r="B122" s="32" t="s">
        <v>1109</v>
      </c>
      <c r="C122" s="31" t="s">
        <v>1110</v>
      </c>
      <c r="D122" s="31" t="s">
        <v>576</v>
      </c>
      <c r="E122" s="31" t="s">
        <v>574</v>
      </c>
      <c r="F122" s="86">
        <v>309468</v>
      </c>
      <c r="G122" s="32">
        <v>367.64</v>
      </c>
      <c r="H122" s="32" t="s">
        <v>863</v>
      </c>
    </row>
    <row r="123" spans="1:8" ht="15" customHeight="1">
      <c r="A123" s="85">
        <v>45253</v>
      </c>
      <c r="B123" s="32" t="s">
        <v>1225</v>
      </c>
      <c r="C123" s="31" t="s">
        <v>1226</v>
      </c>
      <c r="D123" s="31" t="s">
        <v>1227</v>
      </c>
      <c r="E123" s="31" t="s">
        <v>574</v>
      </c>
      <c r="F123" s="86">
        <v>842153</v>
      </c>
      <c r="G123" s="32">
        <v>43.36</v>
      </c>
      <c r="H123" s="32" t="s">
        <v>863</v>
      </c>
    </row>
    <row r="124" spans="1:8" ht="15" customHeight="1">
      <c r="A124" s="85">
        <v>45253</v>
      </c>
      <c r="B124" s="32" t="s">
        <v>1228</v>
      </c>
      <c r="C124" s="31" t="s">
        <v>1229</v>
      </c>
      <c r="D124" s="31" t="s">
        <v>1230</v>
      </c>
      <c r="E124" s="31" t="s">
        <v>574</v>
      </c>
      <c r="F124" s="86">
        <v>6810281</v>
      </c>
      <c r="G124" s="32">
        <v>20.81</v>
      </c>
      <c r="H124" s="32" t="s">
        <v>863</v>
      </c>
    </row>
    <row r="125" spans="1:8" ht="15" customHeight="1">
      <c r="A125" s="85">
        <v>45253</v>
      </c>
      <c r="B125" s="32" t="s">
        <v>1228</v>
      </c>
      <c r="C125" s="31" t="s">
        <v>1229</v>
      </c>
      <c r="D125" s="31" t="s">
        <v>928</v>
      </c>
      <c r="E125" s="31" t="s">
        <v>574</v>
      </c>
      <c r="F125" s="86">
        <v>4457407</v>
      </c>
      <c r="G125" s="32">
        <v>21.85</v>
      </c>
      <c r="H125" s="32" t="s">
        <v>863</v>
      </c>
    </row>
    <row r="126" spans="1:8" ht="15" customHeight="1">
      <c r="A126" s="85">
        <v>45253</v>
      </c>
      <c r="B126" s="32" t="s">
        <v>1228</v>
      </c>
      <c r="C126" s="31" t="s">
        <v>1229</v>
      </c>
      <c r="D126" s="31" t="s">
        <v>1035</v>
      </c>
      <c r="E126" s="31" t="s">
        <v>574</v>
      </c>
      <c r="F126" s="86">
        <v>5288804</v>
      </c>
      <c r="G126" s="32">
        <v>20.38</v>
      </c>
      <c r="H126" s="32" t="s">
        <v>863</v>
      </c>
    </row>
    <row r="127" spans="1:8" ht="15" customHeight="1">
      <c r="A127" s="85">
        <v>45253</v>
      </c>
      <c r="B127" s="32" t="s">
        <v>1231</v>
      </c>
      <c r="C127" s="31" t="s">
        <v>1232</v>
      </c>
      <c r="D127" s="31" t="s">
        <v>990</v>
      </c>
      <c r="E127" s="31" t="s">
        <v>574</v>
      </c>
      <c r="F127" s="86">
        <v>196622</v>
      </c>
      <c r="G127" s="32">
        <v>13.13</v>
      </c>
      <c r="H127" s="32" t="s">
        <v>863</v>
      </c>
    </row>
    <row r="128" spans="1:8" ht="15" customHeight="1">
      <c r="A128" s="85">
        <v>45253</v>
      </c>
      <c r="B128" s="32" t="s">
        <v>1231</v>
      </c>
      <c r="C128" s="31" t="s">
        <v>1232</v>
      </c>
      <c r="D128" s="31" t="s">
        <v>1233</v>
      </c>
      <c r="E128" s="31" t="s">
        <v>574</v>
      </c>
      <c r="F128" s="86">
        <v>217965</v>
      </c>
      <c r="G128" s="32">
        <v>13.01</v>
      </c>
      <c r="H128" s="32" t="s">
        <v>863</v>
      </c>
    </row>
    <row r="129" spans="1:8" ht="15" customHeight="1">
      <c r="A129" s="85">
        <v>45253</v>
      </c>
      <c r="B129" s="32" t="s">
        <v>419</v>
      </c>
      <c r="C129" s="31" t="s">
        <v>1234</v>
      </c>
      <c r="D129" s="31" t="s">
        <v>576</v>
      </c>
      <c r="E129" s="31" t="s">
        <v>574</v>
      </c>
      <c r="F129" s="86">
        <v>4283195</v>
      </c>
      <c r="G129" s="32">
        <v>84.96</v>
      </c>
      <c r="H129" s="32" t="s">
        <v>863</v>
      </c>
    </row>
    <row r="130" spans="1:8" ht="15" customHeight="1">
      <c r="A130" s="85">
        <v>45253</v>
      </c>
      <c r="B130" s="32" t="s">
        <v>1235</v>
      </c>
      <c r="C130" s="31" t="s">
        <v>1236</v>
      </c>
      <c r="D130" s="31" t="s">
        <v>1237</v>
      </c>
      <c r="E130" s="31" t="s">
        <v>574</v>
      </c>
      <c r="F130" s="86">
        <v>199000</v>
      </c>
      <c r="G130" s="32">
        <v>181.68</v>
      </c>
      <c r="H130" s="32" t="s">
        <v>863</v>
      </c>
    </row>
    <row r="131" spans="1:8" ht="15" customHeight="1">
      <c r="A131" s="85">
        <v>45253</v>
      </c>
      <c r="B131" s="32" t="s">
        <v>1111</v>
      </c>
      <c r="C131" s="31" t="s">
        <v>1112</v>
      </c>
      <c r="D131" s="31" t="s">
        <v>1071</v>
      </c>
      <c r="E131" s="31" t="s">
        <v>574</v>
      </c>
      <c r="F131" s="86">
        <v>76800</v>
      </c>
      <c r="G131" s="32">
        <v>284.52999999999997</v>
      </c>
      <c r="H131" s="32" t="s">
        <v>863</v>
      </c>
    </row>
    <row r="132" spans="1:8" ht="15" customHeight="1">
      <c r="A132" s="85">
        <v>45253</v>
      </c>
      <c r="B132" s="32" t="s">
        <v>1238</v>
      </c>
      <c r="C132" s="31" t="s">
        <v>1239</v>
      </c>
      <c r="D132" s="31" t="s">
        <v>576</v>
      </c>
      <c r="E132" s="31" t="s">
        <v>574</v>
      </c>
      <c r="F132" s="86">
        <v>405658</v>
      </c>
      <c r="G132" s="32">
        <v>121.84</v>
      </c>
      <c r="H132" s="32" t="s">
        <v>863</v>
      </c>
    </row>
    <row r="133" spans="1:8" ht="15" customHeight="1">
      <c r="A133" s="85">
        <v>45253</v>
      </c>
      <c r="B133" s="32" t="s">
        <v>1149</v>
      </c>
      <c r="C133" s="31" t="s">
        <v>1240</v>
      </c>
      <c r="D133" s="31" t="s">
        <v>1150</v>
      </c>
      <c r="E133" s="31" t="s">
        <v>574</v>
      </c>
      <c r="F133" s="86">
        <v>7073909</v>
      </c>
      <c r="G133" s="32">
        <v>2.4700000000000002</v>
      </c>
      <c r="H133" s="32" t="s">
        <v>863</v>
      </c>
    </row>
    <row r="134" spans="1:8" ht="15" customHeight="1">
      <c r="A134" s="85">
        <v>45253</v>
      </c>
      <c r="B134" s="32" t="s">
        <v>1113</v>
      </c>
      <c r="C134" s="31" t="s">
        <v>1114</v>
      </c>
      <c r="D134" s="31" t="s">
        <v>1115</v>
      </c>
      <c r="E134" s="31" t="s">
        <v>574</v>
      </c>
      <c r="F134" s="86">
        <v>588249</v>
      </c>
      <c r="G134" s="32">
        <v>295.43</v>
      </c>
      <c r="H134" s="32" t="s">
        <v>863</v>
      </c>
    </row>
    <row r="135" spans="1:8" ht="15" customHeight="1">
      <c r="A135" s="85">
        <v>45253</v>
      </c>
      <c r="B135" s="32" t="s">
        <v>1241</v>
      </c>
      <c r="C135" s="31" t="s">
        <v>1242</v>
      </c>
      <c r="D135" s="31" t="s">
        <v>576</v>
      </c>
      <c r="E135" s="31" t="s">
        <v>574</v>
      </c>
      <c r="F135" s="86">
        <v>867789</v>
      </c>
      <c r="G135" s="32">
        <v>88.89</v>
      </c>
      <c r="H135" s="32" t="s">
        <v>863</v>
      </c>
    </row>
    <row r="136" spans="1:8" ht="15" customHeight="1">
      <c r="A136" s="85">
        <v>45253</v>
      </c>
      <c r="B136" s="32" t="s">
        <v>1241</v>
      </c>
      <c r="C136" s="31" t="s">
        <v>1242</v>
      </c>
      <c r="D136" s="31" t="s">
        <v>1116</v>
      </c>
      <c r="E136" s="31" t="s">
        <v>574</v>
      </c>
      <c r="F136" s="86">
        <v>525195</v>
      </c>
      <c r="G136" s="32">
        <v>88.43</v>
      </c>
      <c r="H136" s="32" t="s">
        <v>863</v>
      </c>
    </row>
    <row r="137" spans="1:8" ht="15" customHeight="1">
      <c r="A137" s="85">
        <v>45253</v>
      </c>
      <c r="B137" s="32" t="s">
        <v>1243</v>
      </c>
      <c r="C137" s="31" t="s">
        <v>1244</v>
      </c>
      <c r="D137" s="31" t="s">
        <v>576</v>
      </c>
      <c r="E137" s="31" t="s">
        <v>574</v>
      </c>
      <c r="F137" s="86">
        <v>325151</v>
      </c>
      <c r="G137" s="32">
        <v>293.42</v>
      </c>
      <c r="H137" s="32" t="s">
        <v>863</v>
      </c>
    </row>
    <row r="138" spans="1:8" ht="15" customHeight="1">
      <c r="A138" s="85">
        <v>45253</v>
      </c>
      <c r="B138" s="32" t="s">
        <v>987</v>
      </c>
      <c r="C138" s="31" t="s">
        <v>988</v>
      </c>
      <c r="D138" s="31" t="s">
        <v>990</v>
      </c>
      <c r="E138" s="31" t="s">
        <v>574</v>
      </c>
      <c r="F138" s="86">
        <v>150770</v>
      </c>
      <c r="G138" s="32">
        <v>15.87</v>
      </c>
      <c r="H138" s="32" t="s">
        <v>863</v>
      </c>
    </row>
    <row r="139" spans="1:8" ht="15" customHeight="1">
      <c r="A139" s="85">
        <v>45253</v>
      </c>
      <c r="B139" s="32" t="s">
        <v>987</v>
      </c>
      <c r="C139" s="31" t="s">
        <v>988</v>
      </c>
      <c r="D139" s="31" t="s">
        <v>991</v>
      </c>
      <c r="E139" s="31" t="s">
        <v>574</v>
      </c>
      <c r="F139" s="86">
        <v>148808</v>
      </c>
      <c r="G139" s="32">
        <v>15.78</v>
      </c>
      <c r="H139" s="32" t="s">
        <v>863</v>
      </c>
    </row>
    <row r="140" spans="1:8" ht="15" customHeight="1">
      <c r="A140" s="85">
        <v>45253</v>
      </c>
      <c r="B140" s="32" t="s">
        <v>1245</v>
      </c>
      <c r="C140" s="31" t="s">
        <v>1246</v>
      </c>
      <c r="D140" s="31" t="s">
        <v>576</v>
      </c>
      <c r="E140" s="31" t="s">
        <v>574</v>
      </c>
      <c r="F140" s="86">
        <v>2857490</v>
      </c>
      <c r="G140" s="32">
        <v>177.47</v>
      </c>
      <c r="H140" s="32" t="s">
        <v>863</v>
      </c>
    </row>
    <row r="141" spans="1:8" ht="15" customHeight="1">
      <c r="A141" s="85">
        <v>45253</v>
      </c>
      <c r="B141" s="32" t="s">
        <v>1247</v>
      </c>
      <c r="C141" s="31" t="s">
        <v>1248</v>
      </c>
      <c r="D141" s="31" t="s">
        <v>1249</v>
      </c>
      <c r="E141" s="31" t="s">
        <v>574</v>
      </c>
      <c r="F141" s="86">
        <v>169600</v>
      </c>
      <c r="G141" s="32">
        <v>63</v>
      </c>
      <c r="H141" s="32" t="s">
        <v>863</v>
      </c>
    </row>
    <row r="142" spans="1:8" ht="15" customHeight="1">
      <c r="A142" s="85">
        <v>45253</v>
      </c>
      <c r="B142" s="32" t="s">
        <v>1250</v>
      </c>
      <c r="C142" s="31" t="s">
        <v>1251</v>
      </c>
      <c r="D142" s="31" t="s">
        <v>576</v>
      </c>
      <c r="E142" s="31" t="s">
        <v>574</v>
      </c>
      <c r="F142" s="86">
        <v>1196364</v>
      </c>
      <c r="G142" s="32">
        <v>74.900000000000006</v>
      </c>
      <c r="H142" s="32" t="s">
        <v>863</v>
      </c>
    </row>
    <row r="143" spans="1:8" ht="15" customHeight="1">
      <c r="A143" s="85">
        <v>45253</v>
      </c>
      <c r="B143" s="32" t="s">
        <v>1252</v>
      </c>
      <c r="C143" s="31" t="s">
        <v>1253</v>
      </c>
      <c r="D143" s="31" t="s">
        <v>576</v>
      </c>
      <c r="E143" s="31" t="s">
        <v>574</v>
      </c>
      <c r="F143" s="86">
        <v>183200</v>
      </c>
      <c r="G143" s="32">
        <v>311.16000000000003</v>
      </c>
      <c r="H143" s="32" t="s">
        <v>863</v>
      </c>
    </row>
    <row r="144" spans="1:8" ht="15" customHeight="1">
      <c r="A144" s="85">
        <v>45253</v>
      </c>
      <c r="B144" s="32" t="s">
        <v>1254</v>
      </c>
      <c r="C144" s="31" t="s">
        <v>1255</v>
      </c>
      <c r="D144" s="31" t="s">
        <v>1256</v>
      </c>
      <c r="E144" s="31" t="s">
        <v>574</v>
      </c>
      <c r="F144" s="86">
        <v>1000000</v>
      </c>
      <c r="G144" s="32">
        <v>69.3</v>
      </c>
      <c r="H144" s="32" t="s">
        <v>863</v>
      </c>
    </row>
    <row r="145" spans="1:8" ht="15" customHeight="1">
      <c r="A145" s="85">
        <v>45253</v>
      </c>
      <c r="B145" s="32" t="s">
        <v>1254</v>
      </c>
      <c r="C145" s="31" t="s">
        <v>1255</v>
      </c>
      <c r="D145" s="31" t="s">
        <v>576</v>
      </c>
      <c r="E145" s="31" t="s">
        <v>574</v>
      </c>
      <c r="F145" s="86">
        <v>1203314</v>
      </c>
      <c r="G145" s="32">
        <v>68.61</v>
      </c>
      <c r="H145" s="32" t="s">
        <v>863</v>
      </c>
    </row>
    <row r="146" spans="1:8" ht="15" customHeight="1">
      <c r="A146" s="85">
        <v>45253</v>
      </c>
      <c r="B146" s="32" t="s">
        <v>1257</v>
      </c>
      <c r="C146" s="31" t="s">
        <v>1258</v>
      </c>
      <c r="D146" s="31" t="s">
        <v>1259</v>
      </c>
      <c r="E146" s="31" t="s">
        <v>574</v>
      </c>
      <c r="F146" s="86">
        <v>106602</v>
      </c>
      <c r="G146" s="32">
        <v>17.600000000000001</v>
      </c>
      <c r="H146" s="32" t="s">
        <v>863</v>
      </c>
    </row>
    <row r="147" spans="1:8" ht="15" customHeight="1">
      <c r="A147" s="85">
        <v>45253</v>
      </c>
      <c r="B147" s="32" t="s">
        <v>475</v>
      </c>
      <c r="C147" s="31" t="s">
        <v>1260</v>
      </c>
      <c r="D147" s="31" t="s">
        <v>576</v>
      </c>
      <c r="E147" s="31" t="s">
        <v>574</v>
      </c>
      <c r="F147" s="86">
        <v>2351973</v>
      </c>
      <c r="G147" s="32">
        <v>259.85000000000002</v>
      </c>
      <c r="H147" s="32" t="s">
        <v>863</v>
      </c>
    </row>
    <row r="148" spans="1:8" ht="15" customHeight="1">
      <c r="A148" s="85">
        <v>45253</v>
      </c>
      <c r="B148" s="32" t="s">
        <v>1118</v>
      </c>
      <c r="C148" s="31" t="s">
        <v>1119</v>
      </c>
      <c r="D148" s="31" t="s">
        <v>1102</v>
      </c>
      <c r="E148" s="31" t="s">
        <v>574</v>
      </c>
      <c r="F148" s="86">
        <v>33600</v>
      </c>
      <c r="G148" s="32">
        <v>61.36</v>
      </c>
      <c r="H148" s="32" t="s">
        <v>863</v>
      </c>
    </row>
    <row r="149" spans="1:8" ht="15" customHeight="1">
      <c r="A149" s="85">
        <v>45253</v>
      </c>
      <c r="B149" s="32" t="s">
        <v>1261</v>
      </c>
      <c r="C149" s="31" t="s">
        <v>1262</v>
      </c>
      <c r="D149" s="31" t="s">
        <v>576</v>
      </c>
      <c r="E149" s="31" t="s">
        <v>574</v>
      </c>
      <c r="F149" s="86">
        <v>287047</v>
      </c>
      <c r="G149" s="32">
        <v>379.5</v>
      </c>
      <c r="H149" s="32" t="s">
        <v>863</v>
      </c>
    </row>
    <row r="150" spans="1:8" ht="15" customHeight="1">
      <c r="A150" s="85">
        <v>45253</v>
      </c>
      <c r="B150" s="32" t="s">
        <v>1263</v>
      </c>
      <c r="C150" s="31" t="s">
        <v>1264</v>
      </c>
      <c r="D150" s="31" t="s">
        <v>1265</v>
      </c>
      <c r="E150" s="31" t="s">
        <v>574</v>
      </c>
      <c r="F150" s="86">
        <v>2000</v>
      </c>
      <c r="G150" s="32">
        <v>110.5</v>
      </c>
      <c r="H150" s="32" t="s">
        <v>863</v>
      </c>
    </row>
    <row r="151" spans="1:8" ht="15" customHeight="1">
      <c r="A151" s="85">
        <v>45253</v>
      </c>
      <c r="B151" s="32" t="s">
        <v>1263</v>
      </c>
      <c r="C151" s="31" t="s">
        <v>1264</v>
      </c>
      <c r="D151" s="31" t="s">
        <v>1193</v>
      </c>
      <c r="E151" s="31" t="s">
        <v>574</v>
      </c>
      <c r="F151" s="86">
        <v>84000</v>
      </c>
      <c r="G151" s="32">
        <v>120.59</v>
      </c>
      <c r="H151" s="32" t="s">
        <v>863</v>
      </c>
    </row>
    <row r="152" spans="1:8" ht="15" customHeight="1">
      <c r="A152" s="85">
        <v>45253</v>
      </c>
      <c r="B152" s="32" t="s">
        <v>1266</v>
      </c>
      <c r="C152" s="31" t="s">
        <v>1267</v>
      </c>
      <c r="D152" s="31" t="s">
        <v>576</v>
      </c>
      <c r="E152" s="31" t="s">
        <v>574</v>
      </c>
      <c r="F152" s="86">
        <v>207624</v>
      </c>
      <c r="G152" s="32">
        <v>523.75</v>
      </c>
      <c r="H152" s="32" t="s">
        <v>863</v>
      </c>
    </row>
    <row r="153" spans="1:8" ht="15" customHeight="1">
      <c r="A153" s="85">
        <v>45253</v>
      </c>
      <c r="B153" s="32" t="s">
        <v>1268</v>
      </c>
      <c r="C153" s="31" t="s">
        <v>1269</v>
      </c>
      <c r="D153" s="31" t="s">
        <v>1035</v>
      </c>
      <c r="E153" s="31" t="s">
        <v>574</v>
      </c>
      <c r="F153" s="86">
        <v>9008771</v>
      </c>
      <c r="G153" s="32">
        <v>19.600000000000001</v>
      </c>
      <c r="H153" s="32" t="s">
        <v>863</v>
      </c>
    </row>
    <row r="154" spans="1:8" ht="15" customHeight="1">
      <c r="A154" s="85">
        <v>45253</v>
      </c>
      <c r="B154" s="32" t="s">
        <v>1270</v>
      </c>
      <c r="C154" s="31" t="s">
        <v>1271</v>
      </c>
      <c r="D154" s="31" t="s">
        <v>576</v>
      </c>
      <c r="E154" s="31" t="s">
        <v>574</v>
      </c>
      <c r="F154" s="86">
        <v>2286457</v>
      </c>
      <c r="G154" s="32">
        <v>115.56</v>
      </c>
      <c r="H154" s="32" t="s">
        <v>863</v>
      </c>
    </row>
    <row r="155" spans="1:8" ht="15" customHeight="1">
      <c r="A155" s="85">
        <v>45253</v>
      </c>
      <c r="B155" s="32" t="s">
        <v>1270</v>
      </c>
      <c r="C155" s="31" t="s">
        <v>1271</v>
      </c>
      <c r="D155" s="31" t="s">
        <v>990</v>
      </c>
      <c r="E155" s="31" t="s">
        <v>574</v>
      </c>
      <c r="F155" s="86">
        <v>1240507</v>
      </c>
      <c r="G155" s="32">
        <v>115.77</v>
      </c>
      <c r="H155" s="32" t="s">
        <v>863</v>
      </c>
    </row>
    <row r="156" spans="1:8" ht="15" customHeight="1">
      <c r="A156" s="85">
        <v>45253</v>
      </c>
      <c r="B156" s="32" t="s">
        <v>1272</v>
      </c>
      <c r="C156" s="31" t="s">
        <v>1273</v>
      </c>
      <c r="D156" s="31" t="s">
        <v>990</v>
      </c>
      <c r="E156" s="31" t="s">
        <v>574</v>
      </c>
      <c r="F156" s="86">
        <v>786407</v>
      </c>
      <c r="G156" s="32">
        <v>58.32</v>
      </c>
      <c r="H156" s="32" t="s">
        <v>863</v>
      </c>
    </row>
    <row r="157" spans="1:8" ht="15" customHeight="1">
      <c r="A157" s="85">
        <v>45253</v>
      </c>
      <c r="B157" s="32" t="s">
        <v>1272</v>
      </c>
      <c r="C157" s="31" t="s">
        <v>1273</v>
      </c>
      <c r="D157" s="31" t="s">
        <v>576</v>
      </c>
      <c r="E157" s="31" t="s">
        <v>574</v>
      </c>
      <c r="F157" s="86">
        <v>1470597</v>
      </c>
      <c r="G157" s="32">
        <v>58.15</v>
      </c>
      <c r="H157" s="32" t="s">
        <v>863</v>
      </c>
    </row>
    <row r="158" spans="1:8" ht="15" customHeight="1">
      <c r="A158" s="85">
        <v>45253</v>
      </c>
      <c r="B158" s="32" t="s">
        <v>1272</v>
      </c>
      <c r="C158" s="31" t="s">
        <v>1273</v>
      </c>
      <c r="D158" s="31" t="s">
        <v>1116</v>
      </c>
      <c r="E158" s="31" t="s">
        <v>574</v>
      </c>
      <c r="F158" s="86">
        <v>980109</v>
      </c>
      <c r="G158" s="32">
        <v>58.5</v>
      </c>
      <c r="H158" s="32" t="s">
        <v>863</v>
      </c>
    </row>
    <row r="159" spans="1:8" ht="15" customHeight="1">
      <c r="A159" s="85">
        <v>45253</v>
      </c>
      <c r="B159" s="32" t="s">
        <v>1274</v>
      </c>
      <c r="C159" s="31" t="s">
        <v>1275</v>
      </c>
      <c r="D159" s="31" t="s">
        <v>576</v>
      </c>
      <c r="E159" s="31" t="s">
        <v>574</v>
      </c>
      <c r="F159" s="86">
        <v>676597</v>
      </c>
      <c r="G159" s="32">
        <v>110.46</v>
      </c>
      <c r="H159" s="32" t="s">
        <v>863</v>
      </c>
    </row>
    <row r="160" spans="1:8" ht="15" customHeight="1">
      <c r="A160" s="85">
        <v>45253</v>
      </c>
      <c r="B160" s="32" t="s">
        <v>1276</v>
      </c>
      <c r="C160" s="31" t="s">
        <v>1277</v>
      </c>
      <c r="D160" s="31" t="s">
        <v>576</v>
      </c>
      <c r="E160" s="31" t="s">
        <v>574</v>
      </c>
      <c r="F160" s="86">
        <v>764319</v>
      </c>
      <c r="G160" s="32">
        <v>93.93</v>
      </c>
      <c r="H160" s="32" t="s">
        <v>863</v>
      </c>
    </row>
    <row r="161" spans="1:8" ht="15" customHeight="1">
      <c r="A161" s="85">
        <v>45253</v>
      </c>
      <c r="B161" s="32" t="s">
        <v>1278</v>
      </c>
      <c r="C161" s="31" t="s">
        <v>1279</v>
      </c>
      <c r="D161" s="31" t="s">
        <v>1280</v>
      </c>
      <c r="E161" s="31" t="s">
        <v>574</v>
      </c>
      <c r="F161" s="86">
        <v>26400</v>
      </c>
      <c r="G161" s="32">
        <v>456.39</v>
      </c>
      <c r="H161" s="32" t="s">
        <v>863</v>
      </c>
    </row>
    <row r="162" spans="1:8" ht="15" customHeight="1">
      <c r="A162" s="85">
        <v>45253</v>
      </c>
      <c r="B162" s="32" t="s">
        <v>1036</v>
      </c>
      <c r="C162" s="31" t="s">
        <v>1037</v>
      </c>
      <c r="D162" s="31" t="s">
        <v>990</v>
      </c>
      <c r="E162" s="31" t="s">
        <v>574</v>
      </c>
      <c r="F162" s="86">
        <v>2672621</v>
      </c>
      <c r="G162" s="32">
        <v>12.49</v>
      </c>
      <c r="H162" s="32" t="s">
        <v>863</v>
      </c>
    </row>
    <row r="163" spans="1:8" ht="15" customHeight="1">
      <c r="A163" s="85">
        <v>45253</v>
      </c>
      <c r="B163" s="32" t="s">
        <v>1281</v>
      </c>
      <c r="C163" s="31" t="s">
        <v>1282</v>
      </c>
      <c r="D163" s="31" t="s">
        <v>576</v>
      </c>
      <c r="E163" s="31" t="s">
        <v>574</v>
      </c>
      <c r="F163" s="86">
        <v>269209</v>
      </c>
      <c r="G163" s="32">
        <v>505.01</v>
      </c>
      <c r="H163" s="32" t="s">
        <v>863</v>
      </c>
    </row>
    <row r="164" spans="1:8" ht="15" customHeight="1">
      <c r="A164" s="85">
        <v>45253</v>
      </c>
      <c r="B164" s="32" t="s">
        <v>1201</v>
      </c>
      <c r="C164" s="31" t="s">
        <v>1202</v>
      </c>
      <c r="D164" s="31" t="s">
        <v>1071</v>
      </c>
      <c r="E164" s="31" t="s">
        <v>575</v>
      </c>
      <c r="F164" s="86">
        <v>2486019</v>
      </c>
      <c r="G164" s="32">
        <v>48.16</v>
      </c>
      <c r="H164" s="32" t="s">
        <v>863</v>
      </c>
    </row>
    <row r="165" spans="1:8" ht="15" customHeight="1">
      <c r="A165" s="85">
        <v>45253</v>
      </c>
      <c r="B165" s="32" t="s">
        <v>1201</v>
      </c>
      <c r="C165" s="31" t="s">
        <v>1202</v>
      </c>
      <c r="D165" s="31" t="s">
        <v>991</v>
      </c>
      <c r="E165" s="31" t="s">
        <v>575</v>
      </c>
      <c r="F165" s="86">
        <v>1129117</v>
      </c>
      <c r="G165" s="32">
        <v>46.39</v>
      </c>
      <c r="H165" s="32" t="s">
        <v>863</v>
      </c>
    </row>
    <row r="166" spans="1:8" ht="15" customHeight="1">
      <c r="A166" s="85">
        <v>45253</v>
      </c>
      <c r="B166" s="32" t="s">
        <v>1201</v>
      </c>
      <c r="C166" s="31" t="s">
        <v>1202</v>
      </c>
      <c r="D166" s="31" t="s">
        <v>576</v>
      </c>
      <c r="E166" s="31" t="s">
        <v>575</v>
      </c>
      <c r="F166" s="86">
        <v>2869731</v>
      </c>
      <c r="G166" s="32">
        <v>46.88</v>
      </c>
      <c r="H166" s="32" t="s">
        <v>863</v>
      </c>
    </row>
    <row r="167" spans="1:8" ht="15" customHeight="1">
      <c r="A167" s="85">
        <v>45253</v>
      </c>
      <c r="B167" s="32" t="s">
        <v>1105</v>
      </c>
      <c r="C167" s="31" t="s">
        <v>1106</v>
      </c>
      <c r="D167" s="31" t="s">
        <v>1283</v>
      </c>
      <c r="E167" s="31" t="s">
        <v>575</v>
      </c>
      <c r="F167" s="86">
        <v>193030</v>
      </c>
      <c r="G167" s="32">
        <v>28.16</v>
      </c>
      <c r="H167" s="32" t="s">
        <v>863</v>
      </c>
    </row>
    <row r="168" spans="1:8" ht="15" customHeight="1">
      <c r="A168" s="85">
        <v>45253</v>
      </c>
      <c r="B168" s="32" t="s">
        <v>1107</v>
      </c>
      <c r="C168" s="31" t="s">
        <v>1108</v>
      </c>
      <c r="D168" s="31" t="s">
        <v>1204</v>
      </c>
      <c r="E168" s="31" t="s">
        <v>575</v>
      </c>
      <c r="F168" s="86">
        <v>3701066</v>
      </c>
      <c r="G168" s="32">
        <v>7.56</v>
      </c>
      <c r="H168" s="32" t="s">
        <v>863</v>
      </c>
    </row>
    <row r="169" spans="1:8" ht="15" customHeight="1">
      <c r="A169" s="85">
        <v>45253</v>
      </c>
      <c r="B169" s="32" t="s">
        <v>1107</v>
      </c>
      <c r="C169" s="31" t="s">
        <v>1108</v>
      </c>
      <c r="D169" s="31" t="s">
        <v>1056</v>
      </c>
      <c r="E169" s="31" t="s">
        <v>575</v>
      </c>
      <c r="F169" s="86">
        <v>1931382</v>
      </c>
      <c r="G169" s="32">
        <v>7.68</v>
      </c>
      <c r="H169" s="32" t="s">
        <v>863</v>
      </c>
    </row>
    <row r="170" spans="1:8" ht="15" customHeight="1">
      <c r="A170" s="85">
        <v>45253</v>
      </c>
      <c r="B170" s="32" t="s">
        <v>1205</v>
      </c>
      <c r="C170" s="31" t="s">
        <v>1206</v>
      </c>
      <c r="D170" s="31" t="s">
        <v>1284</v>
      </c>
      <c r="E170" s="31" t="s">
        <v>575</v>
      </c>
      <c r="F170" s="86">
        <v>1426956</v>
      </c>
      <c r="G170" s="32">
        <v>3.75</v>
      </c>
      <c r="H170" s="32" t="s">
        <v>863</v>
      </c>
    </row>
    <row r="171" spans="1:8" ht="15" customHeight="1">
      <c r="A171" s="85">
        <v>45253</v>
      </c>
      <c r="B171" s="32" t="s">
        <v>1208</v>
      </c>
      <c r="C171" s="31" t="s">
        <v>1209</v>
      </c>
      <c r="D171" s="31" t="s">
        <v>576</v>
      </c>
      <c r="E171" s="31" t="s">
        <v>575</v>
      </c>
      <c r="F171" s="86">
        <v>236354</v>
      </c>
      <c r="G171" s="32">
        <v>809.15</v>
      </c>
      <c r="H171" s="32" t="s">
        <v>863</v>
      </c>
    </row>
    <row r="172" spans="1:8" ht="15" customHeight="1">
      <c r="A172" s="85">
        <v>45253</v>
      </c>
      <c r="B172" s="32" t="s">
        <v>1208</v>
      </c>
      <c r="C172" s="31" t="s">
        <v>1209</v>
      </c>
      <c r="D172" s="31" t="s">
        <v>1116</v>
      </c>
      <c r="E172" s="31" t="s">
        <v>575</v>
      </c>
      <c r="F172" s="86">
        <v>29581</v>
      </c>
      <c r="G172" s="32">
        <v>812.59</v>
      </c>
      <c r="H172" s="32" t="s">
        <v>863</v>
      </c>
    </row>
    <row r="173" spans="1:8" ht="15" customHeight="1">
      <c r="A173" s="85">
        <v>45253</v>
      </c>
      <c r="B173" s="32" t="s">
        <v>364</v>
      </c>
      <c r="C173" s="31" t="s">
        <v>1213</v>
      </c>
      <c r="D173" s="31" t="s">
        <v>576</v>
      </c>
      <c r="E173" s="31" t="s">
        <v>575</v>
      </c>
      <c r="F173" s="86">
        <v>765521</v>
      </c>
      <c r="G173" s="32">
        <v>1117.3699999999999</v>
      </c>
      <c r="H173" s="32" t="s">
        <v>863</v>
      </c>
    </row>
    <row r="174" spans="1:8" ht="15" customHeight="1">
      <c r="A174" s="85">
        <v>45253</v>
      </c>
      <c r="B174" s="32" t="s">
        <v>1214</v>
      </c>
      <c r="C174" s="31" t="s">
        <v>1215</v>
      </c>
      <c r="D174" s="31" t="s">
        <v>576</v>
      </c>
      <c r="E174" s="31" t="s">
        <v>575</v>
      </c>
      <c r="F174" s="86">
        <v>99108</v>
      </c>
      <c r="G174" s="32">
        <v>202.89</v>
      </c>
      <c r="H174" s="32" t="s">
        <v>863</v>
      </c>
    </row>
    <row r="175" spans="1:8" ht="15" customHeight="1">
      <c r="A175" s="85">
        <v>45253</v>
      </c>
      <c r="B175" s="32" t="s">
        <v>1216</v>
      </c>
      <c r="C175" s="31" t="s">
        <v>1217</v>
      </c>
      <c r="D175" s="31" t="s">
        <v>576</v>
      </c>
      <c r="E175" s="31" t="s">
        <v>575</v>
      </c>
      <c r="F175" s="86">
        <v>346019</v>
      </c>
      <c r="G175" s="32">
        <v>274.58</v>
      </c>
      <c r="H175" s="32" t="s">
        <v>863</v>
      </c>
    </row>
    <row r="176" spans="1:8" ht="15" customHeight="1">
      <c r="A176" s="85">
        <v>45253</v>
      </c>
      <c r="B176" s="32" t="s">
        <v>1218</v>
      </c>
      <c r="C176" s="31" t="s">
        <v>1219</v>
      </c>
      <c r="D176" s="31" t="s">
        <v>991</v>
      </c>
      <c r="E176" s="31" t="s">
        <v>575</v>
      </c>
      <c r="F176" s="86">
        <v>10124307</v>
      </c>
      <c r="G176" s="32">
        <v>19.93</v>
      </c>
      <c r="H176" s="32" t="s">
        <v>863</v>
      </c>
    </row>
    <row r="177" spans="1:8" ht="15" customHeight="1">
      <c r="A177" s="85">
        <v>45253</v>
      </c>
      <c r="B177" s="32" t="s">
        <v>371</v>
      </c>
      <c r="C177" s="31" t="s">
        <v>1117</v>
      </c>
      <c r="D177" s="31" t="s">
        <v>576</v>
      </c>
      <c r="E177" s="31" t="s">
        <v>575</v>
      </c>
      <c r="F177" s="86">
        <v>988561</v>
      </c>
      <c r="G177" s="32">
        <v>520.61</v>
      </c>
      <c r="H177" s="32" t="s">
        <v>863</v>
      </c>
    </row>
    <row r="178" spans="1:8" ht="15" customHeight="1">
      <c r="A178" s="85">
        <v>45253</v>
      </c>
      <c r="B178" s="32" t="s">
        <v>1220</v>
      </c>
      <c r="C178" s="31" t="s">
        <v>1221</v>
      </c>
      <c r="D178" s="31" t="s">
        <v>1116</v>
      </c>
      <c r="E178" s="31" t="s">
        <v>575</v>
      </c>
      <c r="F178" s="86">
        <v>349356</v>
      </c>
      <c r="G178" s="32">
        <v>21.98</v>
      </c>
      <c r="H178" s="32" t="s">
        <v>863</v>
      </c>
    </row>
    <row r="179" spans="1:8" ht="15" customHeight="1">
      <c r="A179" s="85">
        <v>45253</v>
      </c>
      <c r="B179" s="32" t="s">
        <v>1222</v>
      </c>
      <c r="C179" s="31" t="s">
        <v>1223</v>
      </c>
      <c r="D179" s="31" t="s">
        <v>1285</v>
      </c>
      <c r="E179" s="31" t="s">
        <v>575</v>
      </c>
      <c r="F179" s="86">
        <v>968104</v>
      </c>
      <c r="G179" s="32">
        <v>10.6</v>
      </c>
      <c r="H179" s="32" t="s">
        <v>863</v>
      </c>
    </row>
    <row r="180" spans="1:8" ht="15" customHeight="1">
      <c r="A180" s="85">
        <v>45253</v>
      </c>
      <c r="B180" s="32" t="s">
        <v>1109</v>
      </c>
      <c r="C180" s="31" t="s">
        <v>1110</v>
      </c>
      <c r="D180" s="31" t="s">
        <v>576</v>
      </c>
      <c r="E180" s="31" t="s">
        <v>575</v>
      </c>
      <c r="F180" s="86">
        <v>309468</v>
      </c>
      <c r="G180" s="32">
        <v>367.59</v>
      </c>
      <c r="H180" s="32" t="s">
        <v>863</v>
      </c>
    </row>
    <row r="181" spans="1:8" ht="15" customHeight="1">
      <c r="A181" s="85">
        <v>45253</v>
      </c>
      <c r="B181" s="32" t="s">
        <v>1225</v>
      </c>
      <c r="C181" s="31" t="s">
        <v>1226</v>
      </c>
      <c r="D181" s="31" t="s">
        <v>1286</v>
      </c>
      <c r="E181" s="31" t="s">
        <v>575</v>
      </c>
      <c r="F181" s="86">
        <v>850000</v>
      </c>
      <c r="G181" s="32">
        <v>43.35</v>
      </c>
      <c r="H181" s="32" t="s">
        <v>863</v>
      </c>
    </row>
    <row r="182" spans="1:8" ht="15" customHeight="1">
      <c r="A182" s="85">
        <v>45253</v>
      </c>
      <c r="B182" s="32" t="s">
        <v>1228</v>
      </c>
      <c r="C182" s="31" t="s">
        <v>1229</v>
      </c>
      <c r="D182" s="31" t="s">
        <v>1230</v>
      </c>
      <c r="E182" s="31" t="s">
        <v>575</v>
      </c>
      <c r="F182" s="86">
        <v>8276013</v>
      </c>
      <c r="G182" s="32">
        <v>21.03</v>
      </c>
      <c r="H182" s="32" t="s">
        <v>863</v>
      </c>
    </row>
    <row r="183" spans="1:8" ht="15" customHeight="1">
      <c r="A183" s="85">
        <v>45253</v>
      </c>
      <c r="B183" s="32" t="s">
        <v>1228</v>
      </c>
      <c r="C183" s="31" t="s">
        <v>1229</v>
      </c>
      <c r="D183" s="31" t="s">
        <v>1035</v>
      </c>
      <c r="E183" s="31" t="s">
        <v>575</v>
      </c>
      <c r="F183" s="86">
        <v>5288799</v>
      </c>
      <c r="G183" s="32">
        <v>21.22</v>
      </c>
      <c r="H183" s="32" t="s">
        <v>863</v>
      </c>
    </row>
    <row r="184" spans="1:8" ht="15" customHeight="1">
      <c r="A184" s="85">
        <v>45253</v>
      </c>
      <c r="B184" s="32" t="s">
        <v>1228</v>
      </c>
      <c r="C184" s="31" t="s">
        <v>1229</v>
      </c>
      <c r="D184" s="31" t="s">
        <v>928</v>
      </c>
      <c r="E184" s="31" t="s">
        <v>575</v>
      </c>
      <c r="F184" s="86">
        <v>6412914</v>
      </c>
      <c r="G184" s="32">
        <v>21.24</v>
      </c>
      <c r="H184" s="32" t="s">
        <v>863</v>
      </c>
    </row>
    <row r="185" spans="1:8" ht="15" customHeight="1">
      <c r="A185" s="85">
        <v>45253</v>
      </c>
      <c r="B185" s="32" t="s">
        <v>1231</v>
      </c>
      <c r="C185" s="31" t="s">
        <v>1232</v>
      </c>
      <c r="D185" s="31" t="s">
        <v>1233</v>
      </c>
      <c r="E185" s="31" t="s">
        <v>575</v>
      </c>
      <c r="F185" s="86">
        <v>217965</v>
      </c>
      <c r="G185" s="32">
        <v>13.09</v>
      </c>
      <c r="H185" s="32" t="s">
        <v>863</v>
      </c>
    </row>
    <row r="186" spans="1:8" ht="15" customHeight="1">
      <c r="A186" s="85">
        <v>45253</v>
      </c>
      <c r="B186" s="32" t="s">
        <v>1231</v>
      </c>
      <c r="C186" s="31" t="s">
        <v>1232</v>
      </c>
      <c r="D186" s="31" t="s">
        <v>990</v>
      </c>
      <c r="E186" s="31" t="s">
        <v>575</v>
      </c>
      <c r="F186" s="86">
        <v>196627</v>
      </c>
      <c r="G186" s="32">
        <v>12.98</v>
      </c>
      <c r="H186" s="32" t="s">
        <v>863</v>
      </c>
    </row>
    <row r="187" spans="1:8" ht="15" customHeight="1">
      <c r="A187" s="85">
        <v>45253</v>
      </c>
      <c r="B187" s="32" t="s">
        <v>419</v>
      </c>
      <c r="C187" s="31" t="s">
        <v>1234</v>
      </c>
      <c r="D187" s="31" t="s">
        <v>576</v>
      </c>
      <c r="E187" s="31" t="s">
        <v>575</v>
      </c>
      <c r="F187" s="86">
        <v>4283195</v>
      </c>
      <c r="G187" s="32">
        <v>84.98</v>
      </c>
      <c r="H187" s="32" t="s">
        <v>863</v>
      </c>
    </row>
    <row r="188" spans="1:8" ht="15" customHeight="1">
      <c r="A188" s="85">
        <v>45253</v>
      </c>
      <c r="B188" s="32" t="s">
        <v>1235</v>
      </c>
      <c r="C188" s="31" t="s">
        <v>1236</v>
      </c>
      <c r="D188" s="31" t="s">
        <v>1287</v>
      </c>
      <c r="E188" s="31" t="s">
        <v>575</v>
      </c>
      <c r="F188" s="86">
        <v>159884</v>
      </c>
      <c r="G188" s="32">
        <v>182.52</v>
      </c>
      <c r="H188" s="32" t="s">
        <v>863</v>
      </c>
    </row>
    <row r="189" spans="1:8" ht="15" customHeight="1">
      <c r="A189" s="85">
        <v>45253</v>
      </c>
      <c r="B189" s="32" t="s">
        <v>1111</v>
      </c>
      <c r="C189" s="31" t="s">
        <v>1112</v>
      </c>
      <c r="D189" s="31" t="s">
        <v>1071</v>
      </c>
      <c r="E189" s="31" t="s">
        <v>575</v>
      </c>
      <c r="F189" s="86">
        <v>76800</v>
      </c>
      <c r="G189" s="32">
        <v>282.91000000000003</v>
      </c>
      <c r="H189" s="32" t="s">
        <v>863</v>
      </c>
    </row>
    <row r="190" spans="1:8" ht="15" customHeight="1">
      <c r="A190" s="85">
        <v>45253</v>
      </c>
      <c r="B190" s="32" t="s">
        <v>1238</v>
      </c>
      <c r="C190" s="31" t="s">
        <v>1239</v>
      </c>
      <c r="D190" s="31" t="s">
        <v>576</v>
      </c>
      <c r="E190" s="31" t="s">
        <v>575</v>
      </c>
      <c r="F190" s="86">
        <v>405658</v>
      </c>
      <c r="G190" s="32">
        <v>121.98</v>
      </c>
      <c r="H190" s="32" t="s">
        <v>863</v>
      </c>
    </row>
    <row r="191" spans="1:8" ht="15" customHeight="1">
      <c r="A191" s="85">
        <v>45253</v>
      </c>
      <c r="B191" s="32" t="s">
        <v>1149</v>
      </c>
      <c r="C191" s="31" t="s">
        <v>1240</v>
      </c>
      <c r="D191" s="31" t="s">
        <v>1150</v>
      </c>
      <c r="E191" s="31" t="s">
        <v>575</v>
      </c>
      <c r="F191" s="86">
        <v>4073909</v>
      </c>
      <c r="G191" s="32">
        <v>2.48</v>
      </c>
      <c r="H191" s="32" t="s">
        <v>863</v>
      </c>
    </row>
    <row r="192" spans="1:8" ht="15" customHeight="1">
      <c r="A192" s="85">
        <v>45253</v>
      </c>
      <c r="B192" s="32" t="s">
        <v>1113</v>
      </c>
      <c r="C192" s="31" t="s">
        <v>1114</v>
      </c>
      <c r="D192" s="31" t="s">
        <v>1115</v>
      </c>
      <c r="E192" s="31" t="s">
        <v>575</v>
      </c>
      <c r="F192" s="86">
        <v>520741</v>
      </c>
      <c r="G192" s="32">
        <v>294.06</v>
      </c>
      <c r="H192" s="32" t="s">
        <v>863</v>
      </c>
    </row>
    <row r="193" spans="1:8" ht="15" customHeight="1">
      <c r="A193" s="85">
        <v>45253</v>
      </c>
      <c r="B193" s="32" t="s">
        <v>1288</v>
      </c>
      <c r="C193" s="31" t="s">
        <v>1289</v>
      </c>
      <c r="D193" s="31" t="s">
        <v>1290</v>
      </c>
      <c r="E193" s="31" t="s">
        <v>575</v>
      </c>
      <c r="F193" s="86">
        <v>115200</v>
      </c>
      <c r="G193" s="32">
        <v>76.95</v>
      </c>
      <c r="H193" s="32" t="s">
        <v>863</v>
      </c>
    </row>
    <row r="194" spans="1:8" ht="15" customHeight="1">
      <c r="A194" s="85">
        <v>45253</v>
      </c>
      <c r="B194" s="32" t="s">
        <v>1241</v>
      </c>
      <c r="C194" s="31" t="s">
        <v>1242</v>
      </c>
      <c r="D194" s="31" t="s">
        <v>576</v>
      </c>
      <c r="E194" s="31" t="s">
        <v>575</v>
      </c>
      <c r="F194" s="86">
        <v>867789</v>
      </c>
      <c r="G194" s="32">
        <v>88.94</v>
      </c>
      <c r="H194" s="32" t="s">
        <v>863</v>
      </c>
    </row>
    <row r="195" spans="1:8" ht="15" customHeight="1">
      <c r="A195" s="85">
        <v>45253</v>
      </c>
      <c r="B195" s="32" t="s">
        <v>1241</v>
      </c>
      <c r="C195" s="31" t="s">
        <v>1242</v>
      </c>
      <c r="D195" s="31" t="s">
        <v>1116</v>
      </c>
      <c r="E195" s="31" t="s">
        <v>575</v>
      </c>
      <c r="F195" s="86">
        <v>165990</v>
      </c>
      <c r="G195" s="32">
        <v>90.07</v>
      </c>
      <c r="H195" s="32" t="s">
        <v>863</v>
      </c>
    </row>
    <row r="196" spans="1:8" ht="15" customHeight="1">
      <c r="A196" s="85">
        <v>45253</v>
      </c>
      <c r="B196" s="32" t="s">
        <v>1243</v>
      </c>
      <c r="C196" s="31" t="s">
        <v>1244</v>
      </c>
      <c r="D196" s="31" t="s">
        <v>576</v>
      </c>
      <c r="E196" s="31" t="s">
        <v>575</v>
      </c>
      <c r="F196" s="86">
        <v>325151</v>
      </c>
      <c r="G196" s="32">
        <v>293.52</v>
      </c>
      <c r="H196" s="32" t="s">
        <v>863</v>
      </c>
    </row>
    <row r="197" spans="1:8" ht="15" customHeight="1">
      <c r="A197" s="85">
        <v>45253</v>
      </c>
      <c r="B197" s="32" t="s">
        <v>987</v>
      </c>
      <c r="C197" s="31" t="s">
        <v>988</v>
      </c>
      <c r="D197" s="31" t="s">
        <v>991</v>
      </c>
      <c r="E197" s="31" t="s">
        <v>575</v>
      </c>
      <c r="F197" s="86">
        <v>148808</v>
      </c>
      <c r="G197" s="32">
        <v>15.8</v>
      </c>
      <c r="H197" s="32" t="s">
        <v>863</v>
      </c>
    </row>
    <row r="198" spans="1:8" ht="15" customHeight="1">
      <c r="A198" s="85">
        <v>45253</v>
      </c>
      <c r="B198" s="32" t="s">
        <v>987</v>
      </c>
      <c r="C198" s="31" t="s">
        <v>988</v>
      </c>
      <c r="D198" s="31" t="s">
        <v>990</v>
      </c>
      <c r="E198" s="31" t="s">
        <v>575</v>
      </c>
      <c r="F198" s="86">
        <v>150770</v>
      </c>
      <c r="G198" s="32">
        <v>15.79</v>
      </c>
      <c r="H198" s="32" t="s">
        <v>863</v>
      </c>
    </row>
    <row r="199" spans="1:8" ht="15" customHeight="1">
      <c r="A199" s="85">
        <v>45253</v>
      </c>
      <c r="B199" s="32" t="s">
        <v>1245</v>
      </c>
      <c r="C199" s="31" t="s">
        <v>1246</v>
      </c>
      <c r="D199" s="31" t="s">
        <v>576</v>
      </c>
      <c r="E199" s="31" t="s">
        <v>575</v>
      </c>
      <c r="F199" s="86">
        <v>2857490</v>
      </c>
      <c r="G199" s="32">
        <v>177.61</v>
      </c>
      <c r="H199" s="32" t="s">
        <v>863</v>
      </c>
    </row>
    <row r="200" spans="1:8" ht="15" customHeight="1">
      <c r="A200" s="85">
        <v>45253</v>
      </c>
      <c r="B200" s="32" t="s">
        <v>1247</v>
      </c>
      <c r="C200" s="31" t="s">
        <v>1248</v>
      </c>
      <c r="D200" s="31" t="s">
        <v>1291</v>
      </c>
      <c r="E200" s="31" t="s">
        <v>575</v>
      </c>
      <c r="F200" s="86">
        <v>188800</v>
      </c>
      <c r="G200" s="32">
        <v>63.01</v>
      </c>
      <c r="H200" s="32" t="s">
        <v>863</v>
      </c>
    </row>
    <row r="201" spans="1:8" ht="15" customHeight="1">
      <c r="A201" s="85">
        <v>45253</v>
      </c>
      <c r="B201" s="32" t="s">
        <v>1250</v>
      </c>
      <c r="C201" s="31" t="s">
        <v>1251</v>
      </c>
      <c r="D201" s="31" t="s">
        <v>576</v>
      </c>
      <c r="E201" s="31" t="s">
        <v>575</v>
      </c>
      <c r="F201" s="86">
        <v>1196364</v>
      </c>
      <c r="G201" s="32">
        <v>74.849999999999994</v>
      </c>
      <c r="H201" s="32" t="s">
        <v>863</v>
      </c>
    </row>
    <row r="202" spans="1:8" ht="15" customHeight="1">
      <c r="A202" s="85">
        <v>45253</v>
      </c>
      <c r="B202" s="32" t="s">
        <v>1252</v>
      </c>
      <c r="C202" s="31" t="s">
        <v>1253</v>
      </c>
      <c r="D202" s="31" t="s">
        <v>576</v>
      </c>
      <c r="E202" s="31" t="s">
        <v>575</v>
      </c>
      <c r="F202" s="86">
        <v>183200</v>
      </c>
      <c r="G202" s="32">
        <v>311.39</v>
      </c>
      <c r="H202" s="32" t="s">
        <v>863</v>
      </c>
    </row>
    <row r="203" spans="1:8" ht="15" customHeight="1">
      <c r="A203" s="85">
        <v>45253</v>
      </c>
      <c r="B203" s="32" t="s">
        <v>1254</v>
      </c>
      <c r="C203" s="31" t="s">
        <v>1255</v>
      </c>
      <c r="D203" s="31" t="s">
        <v>576</v>
      </c>
      <c r="E203" s="31" t="s">
        <v>575</v>
      </c>
      <c r="F203" s="86">
        <v>1203314</v>
      </c>
      <c r="G203" s="32">
        <v>68.62</v>
      </c>
      <c r="H203" s="32" t="s">
        <v>863</v>
      </c>
    </row>
    <row r="204" spans="1:8" ht="15" customHeight="1">
      <c r="A204" s="85">
        <v>45253</v>
      </c>
      <c r="B204" s="32" t="s">
        <v>1257</v>
      </c>
      <c r="C204" s="31" t="s">
        <v>1258</v>
      </c>
      <c r="D204" s="31" t="s">
        <v>1259</v>
      </c>
      <c r="E204" s="31" t="s">
        <v>575</v>
      </c>
      <c r="F204" s="86">
        <v>100527</v>
      </c>
      <c r="G204" s="32">
        <v>17.809999999999999</v>
      </c>
      <c r="H204" s="32" t="s">
        <v>863</v>
      </c>
    </row>
    <row r="205" spans="1:8" ht="15" customHeight="1">
      <c r="A205" s="85">
        <v>45253</v>
      </c>
      <c r="B205" s="32" t="s">
        <v>475</v>
      </c>
      <c r="C205" s="31" t="s">
        <v>1260</v>
      </c>
      <c r="D205" s="31" t="s">
        <v>576</v>
      </c>
      <c r="E205" s="31" t="s">
        <v>575</v>
      </c>
      <c r="F205" s="86">
        <v>2351973</v>
      </c>
      <c r="G205" s="32">
        <v>259.83999999999997</v>
      </c>
      <c r="H205" s="32" t="s">
        <v>863</v>
      </c>
    </row>
    <row r="206" spans="1:8" ht="15" customHeight="1">
      <c r="A206" s="85">
        <v>45253</v>
      </c>
      <c r="B206" s="32" t="s">
        <v>1292</v>
      </c>
      <c r="C206" s="31" t="s">
        <v>1293</v>
      </c>
      <c r="D206" s="31" t="s">
        <v>1294</v>
      </c>
      <c r="E206" s="31" t="s">
        <v>575</v>
      </c>
      <c r="F206" s="86">
        <v>208202</v>
      </c>
      <c r="G206" s="32">
        <v>52.16</v>
      </c>
      <c r="H206" s="32" t="s">
        <v>863</v>
      </c>
    </row>
    <row r="207" spans="1:8" ht="15" customHeight="1">
      <c r="A207" s="85">
        <v>45253</v>
      </c>
      <c r="B207" s="32" t="s">
        <v>1295</v>
      </c>
      <c r="C207" s="31" t="s">
        <v>1296</v>
      </c>
      <c r="D207" s="31" t="s">
        <v>1297</v>
      </c>
      <c r="E207" s="31" t="s">
        <v>575</v>
      </c>
      <c r="F207" s="86">
        <v>615945</v>
      </c>
      <c r="G207" s="32">
        <v>663.74</v>
      </c>
      <c r="H207" s="32" t="s">
        <v>863</v>
      </c>
    </row>
    <row r="208" spans="1:8" ht="15" customHeight="1">
      <c r="A208" s="85">
        <v>45253</v>
      </c>
      <c r="B208" s="32" t="s">
        <v>1298</v>
      </c>
      <c r="C208" s="31" t="s">
        <v>1299</v>
      </c>
      <c r="D208" s="31" t="s">
        <v>1300</v>
      </c>
      <c r="E208" s="31" t="s">
        <v>575</v>
      </c>
      <c r="F208" s="86">
        <v>95000</v>
      </c>
      <c r="G208" s="32">
        <v>101.81</v>
      </c>
      <c r="H208" s="32" t="s">
        <v>863</v>
      </c>
    </row>
    <row r="209" spans="1:8" ht="15" customHeight="1">
      <c r="A209" s="85">
        <v>45253</v>
      </c>
      <c r="B209" s="32" t="s">
        <v>1261</v>
      </c>
      <c r="C209" s="31" t="s">
        <v>1262</v>
      </c>
      <c r="D209" s="31" t="s">
        <v>576</v>
      </c>
      <c r="E209" s="31" t="s">
        <v>575</v>
      </c>
      <c r="F209" s="86">
        <v>287047</v>
      </c>
      <c r="G209" s="32">
        <v>379.42</v>
      </c>
      <c r="H209" s="32" t="s">
        <v>863</v>
      </c>
    </row>
    <row r="210" spans="1:8" ht="15" customHeight="1">
      <c r="A210" s="85">
        <v>45253</v>
      </c>
      <c r="B210" s="32" t="s">
        <v>1263</v>
      </c>
      <c r="C210" s="31" t="s">
        <v>1264</v>
      </c>
      <c r="D210" s="31" t="s">
        <v>1193</v>
      </c>
      <c r="E210" s="31" t="s">
        <v>575</v>
      </c>
      <c r="F210" s="86">
        <v>72000</v>
      </c>
      <c r="G210" s="32">
        <v>120.29</v>
      </c>
      <c r="H210" s="32" t="s">
        <v>863</v>
      </c>
    </row>
    <row r="211" spans="1:8" ht="15" customHeight="1">
      <c r="A211" s="85">
        <v>45253</v>
      </c>
      <c r="B211" s="32" t="s">
        <v>1263</v>
      </c>
      <c r="C211" s="31" t="s">
        <v>1264</v>
      </c>
      <c r="D211" s="31" t="s">
        <v>1265</v>
      </c>
      <c r="E211" s="31" t="s">
        <v>575</v>
      </c>
      <c r="F211" s="86">
        <v>76000</v>
      </c>
      <c r="G211" s="32">
        <v>111.31</v>
      </c>
      <c r="H211" s="32" t="s">
        <v>863</v>
      </c>
    </row>
    <row r="212" spans="1:8" ht="15" customHeight="1">
      <c r="A212" s="85">
        <v>45253</v>
      </c>
      <c r="B212" s="32" t="s">
        <v>1266</v>
      </c>
      <c r="C212" s="31" t="s">
        <v>1267</v>
      </c>
      <c r="D212" s="31" t="s">
        <v>576</v>
      </c>
      <c r="E212" s="31" t="s">
        <v>575</v>
      </c>
      <c r="F212" s="86">
        <v>207624</v>
      </c>
      <c r="G212" s="32">
        <v>524.63</v>
      </c>
      <c r="H212" s="32" t="s">
        <v>863</v>
      </c>
    </row>
    <row r="213" spans="1:8" ht="15" customHeight="1">
      <c r="A213" s="85">
        <v>45253</v>
      </c>
      <c r="B213" s="32" t="s">
        <v>1268</v>
      </c>
      <c r="C213" s="31" t="s">
        <v>1269</v>
      </c>
      <c r="D213" s="31" t="s">
        <v>1294</v>
      </c>
      <c r="E213" s="31" t="s">
        <v>575</v>
      </c>
      <c r="F213" s="86">
        <v>8873785</v>
      </c>
      <c r="G213" s="32">
        <v>20</v>
      </c>
      <c r="H213" s="32" t="s">
        <v>863</v>
      </c>
    </row>
    <row r="214" spans="1:8" ht="15" customHeight="1">
      <c r="A214" s="85">
        <v>45253</v>
      </c>
      <c r="B214" s="32" t="s">
        <v>1268</v>
      </c>
      <c r="C214" s="31" t="s">
        <v>1269</v>
      </c>
      <c r="D214" s="31" t="s">
        <v>1035</v>
      </c>
      <c r="E214" s="31" t="s">
        <v>575</v>
      </c>
      <c r="F214" s="86">
        <v>8458789</v>
      </c>
      <c r="G214" s="32">
        <v>20.85</v>
      </c>
      <c r="H214" s="32" t="s">
        <v>863</v>
      </c>
    </row>
    <row r="215" spans="1:8" ht="15" customHeight="1">
      <c r="A215" s="85">
        <v>45253</v>
      </c>
      <c r="B215" s="32" t="s">
        <v>1270</v>
      </c>
      <c r="C215" s="31" t="s">
        <v>1271</v>
      </c>
      <c r="D215" s="31" t="s">
        <v>576</v>
      </c>
      <c r="E215" s="31" t="s">
        <v>575</v>
      </c>
      <c r="F215" s="86">
        <v>2286457</v>
      </c>
      <c r="G215" s="32">
        <v>115.59</v>
      </c>
      <c r="H215" s="32" t="s">
        <v>863</v>
      </c>
    </row>
    <row r="216" spans="1:8" ht="15" customHeight="1">
      <c r="A216" s="85">
        <v>45253</v>
      </c>
      <c r="B216" s="32" t="s">
        <v>1270</v>
      </c>
      <c r="C216" s="31" t="s">
        <v>1271</v>
      </c>
      <c r="D216" s="31" t="s">
        <v>990</v>
      </c>
      <c r="E216" s="31" t="s">
        <v>575</v>
      </c>
      <c r="F216" s="86">
        <v>1393366</v>
      </c>
      <c r="G216" s="32">
        <v>115.45</v>
      </c>
      <c r="H216" s="32" t="s">
        <v>863</v>
      </c>
    </row>
    <row r="217" spans="1:8" ht="15" customHeight="1">
      <c r="A217" s="85">
        <v>45253</v>
      </c>
      <c r="B217" s="32" t="s">
        <v>1272</v>
      </c>
      <c r="C217" s="31" t="s">
        <v>1273</v>
      </c>
      <c r="D217" s="31" t="s">
        <v>990</v>
      </c>
      <c r="E217" s="31" t="s">
        <v>575</v>
      </c>
      <c r="F217" s="86">
        <v>871946</v>
      </c>
      <c r="G217" s="32">
        <v>58.24</v>
      </c>
      <c r="H217" s="32" t="s">
        <v>863</v>
      </c>
    </row>
    <row r="218" spans="1:8" ht="15" customHeight="1">
      <c r="A218" s="85">
        <v>45253</v>
      </c>
      <c r="B218" s="32" t="s">
        <v>1272</v>
      </c>
      <c r="C218" s="31" t="s">
        <v>1273</v>
      </c>
      <c r="D218" s="31" t="s">
        <v>576</v>
      </c>
      <c r="E218" s="31" t="s">
        <v>575</v>
      </c>
      <c r="F218" s="86">
        <v>1470597</v>
      </c>
      <c r="G218" s="32">
        <v>58.16</v>
      </c>
      <c r="H218" s="32" t="s">
        <v>863</v>
      </c>
    </row>
    <row r="219" spans="1:8" ht="15" customHeight="1">
      <c r="A219" s="85">
        <v>45253</v>
      </c>
      <c r="B219" s="32" t="s">
        <v>1272</v>
      </c>
      <c r="C219" s="31" t="s">
        <v>1273</v>
      </c>
      <c r="D219" s="31" t="s">
        <v>1116</v>
      </c>
      <c r="E219" s="31" t="s">
        <v>575</v>
      </c>
      <c r="F219" s="86">
        <v>355940</v>
      </c>
      <c r="G219" s="32">
        <v>57.96</v>
      </c>
      <c r="H219" s="32" t="s">
        <v>863</v>
      </c>
    </row>
    <row r="220" spans="1:8" ht="15" customHeight="1">
      <c r="A220" s="85">
        <v>45253</v>
      </c>
      <c r="B220" s="32" t="s">
        <v>1274</v>
      </c>
      <c r="C220" s="31" t="s">
        <v>1275</v>
      </c>
      <c r="D220" s="31" t="s">
        <v>576</v>
      </c>
      <c r="E220" s="31" t="s">
        <v>575</v>
      </c>
      <c r="F220" s="86">
        <v>676597</v>
      </c>
      <c r="G220" s="32">
        <v>110.49</v>
      </c>
      <c r="H220" s="32" t="s">
        <v>863</v>
      </c>
    </row>
    <row r="221" spans="1:8" ht="15" customHeight="1">
      <c r="A221" s="85">
        <v>45253</v>
      </c>
      <c r="B221" s="32" t="s">
        <v>1301</v>
      </c>
      <c r="C221" s="31" t="s">
        <v>1302</v>
      </c>
      <c r="D221" s="31" t="s">
        <v>1303</v>
      </c>
      <c r="E221" s="31" t="s">
        <v>575</v>
      </c>
      <c r="F221" s="86">
        <v>3000000</v>
      </c>
      <c r="G221" s="32">
        <v>252.68</v>
      </c>
      <c r="H221" s="32" t="s">
        <v>863</v>
      </c>
    </row>
    <row r="222" spans="1:8" ht="15" customHeight="1">
      <c r="A222" s="85">
        <v>45253</v>
      </c>
      <c r="B222" s="32" t="s">
        <v>1276</v>
      </c>
      <c r="C222" s="31" t="s">
        <v>1277</v>
      </c>
      <c r="D222" s="31" t="s">
        <v>576</v>
      </c>
      <c r="E222" s="31" t="s">
        <v>575</v>
      </c>
      <c r="F222" s="86">
        <v>764319</v>
      </c>
      <c r="G222" s="32">
        <v>93.96</v>
      </c>
      <c r="H222" s="32" t="s">
        <v>863</v>
      </c>
    </row>
    <row r="223" spans="1:8" ht="15" customHeight="1">
      <c r="A223" s="85">
        <v>45253</v>
      </c>
      <c r="B223" s="32" t="s">
        <v>1304</v>
      </c>
      <c r="C223" s="31" t="s">
        <v>1305</v>
      </c>
      <c r="D223" s="31" t="s">
        <v>1306</v>
      </c>
      <c r="E223" s="31" t="s">
        <v>575</v>
      </c>
      <c r="F223" s="86">
        <v>15388930</v>
      </c>
      <c r="G223" s="32">
        <v>4.66</v>
      </c>
      <c r="H223" s="32" t="s">
        <v>863</v>
      </c>
    </row>
    <row r="224" spans="1:8" ht="15" customHeight="1">
      <c r="A224" s="85">
        <v>45253</v>
      </c>
      <c r="B224" s="32" t="s">
        <v>1036</v>
      </c>
      <c r="C224" s="31" t="s">
        <v>1037</v>
      </c>
      <c r="D224" s="31" t="s">
        <v>990</v>
      </c>
      <c r="E224" s="31" t="s">
        <v>575</v>
      </c>
      <c r="F224" s="86">
        <v>2641989</v>
      </c>
      <c r="G224" s="32">
        <v>12.54</v>
      </c>
      <c r="H224" s="32" t="s">
        <v>863</v>
      </c>
    </row>
    <row r="225" spans="1:8" ht="15" customHeight="1">
      <c r="A225" s="85">
        <v>45253</v>
      </c>
      <c r="B225" s="32" t="s">
        <v>1281</v>
      </c>
      <c r="C225" s="31" t="s">
        <v>1282</v>
      </c>
      <c r="D225" s="31" t="s">
        <v>576</v>
      </c>
      <c r="E225" s="31" t="s">
        <v>575</v>
      </c>
      <c r="F225" s="86">
        <v>269209</v>
      </c>
      <c r="G225" s="32">
        <v>506.37</v>
      </c>
      <c r="H225" s="32" t="s">
        <v>863</v>
      </c>
    </row>
    <row r="226" spans="1:8" ht="15" customHeight="1">
      <c r="A226" s="85"/>
      <c r="B226" s="32"/>
      <c r="C226" s="31"/>
      <c r="D226" s="31"/>
      <c r="E226" s="31"/>
      <c r="F226" s="86"/>
      <c r="G226" s="32"/>
      <c r="H226" s="32"/>
    </row>
    <row r="227" spans="1:8" ht="15" customHeight="1">
      <c r="A227" s="85"/>
      <c r="B227" s="32"/>
      <c r="C227" s="31"/>
      <c r="D227" s="31"/>
      <c r="E227" s="31"/>
      <c r="F227" s="86"/>
      <c r="G227" s="32"/>
      <c r="H227" s="32"/>
    </row>
    <row r="228" spans="1:8" ht="15" customHeight="1">
      <c r="A228" s="85"/>
      <c r="B228" s="32"/>
      <c r="C228" s="31"/>
      <c r="D228" s="31"/>
      <c r="E228" s="31"/>
      <c r="F228" s="86"/>
      <c r="G228" s="32"/>
      <c r="H228" s="32"/>
    </row>
    <row r="229" spans="1:8" ht="15" customHeight="1">
      <c r="A229" s="85"/>
      <c r="B229" s="32"/>
      <c r="C229" s="31"/>
      <c r="D229" s="31"/>
      <c r="E229" s="31"/>
      <c r="F229" s="86"/>
      <c r="G229" s="32"/>
      <c r="H229" s="32"/>
    </row>
    <row r="230" spans="1:8" ht="15" customHeight="1">
      <c r="A230" s="85"/>
      <c r="B230" s="32"/>
      <c r="C230" s="31"/>
      <c r="D230" s="31"/>
      <c r="E230" s="31"/>
      <c r="F230" s="86"/>
      <c r="G230" s="32"/>
      <c r="H230" s="32"/>
    </row>
    <row r="231" spans="1:8" ht="15" customHeight="1">
      <c r="A231" s="85"/>
      <c r="B231" s="32"/>
      <c r="C231" s="31"/>
      <c r="D231" s="31"/>
      <c r="E231" s="31"/>
      <c r="F231" s="86"/>
      <c r="G231" s="32"/>
      <c r="H231" s="32"/>
    </row>
    <row r="232" spans="1:8" ht="15" customHeight="1">
      <c r="A232" s="85"/>
      <c r="B232" s="32"/>
      <c r="C232" s="31"/>
      <c r="D232" s="31"/>
      <c r="E232" s="31"/>
      <c r="F232" s="86"/>
      <c r="G232" s="32"/>
      <c r="H232" s="32"/>
    </row>
    <row r="233" spans="1:8" ht="15" customHeight="1">
      <c r="A233" s="85"/>
      <c r="B233" s="32"/>
      <c r="C233" s="31"/>
      <c r="D233" s="31"/>
      <c r="E233" s="31"/>
      <c r="F233" s="86"/>
      <c r="G233" s="32"/>
      <c r="H233" s="32"/>
    </row>
    <row r="234" spans="1:8" ht="15" customHeight="1">
      <c r="A234" s="85"/>
      <c r="B234" s="32"/>
      <c r="C234" s="31"/>
      <c r="D234" s="31"/>
      <c r="E234" s="31"/>
      <c r="F234" s="86"/>
      <c r="G234" s="32"/>
      <c r="H234" s="32"/>
    </row>
    <row r="235" spans="1:8" ht="15" customHeight="1">
      <c r="A235" s="85"/>
      <c r="B235" s="32"/>
      <c r="C235" s="31"/>
      <c r="D235" s="31"/>
      <c r="E235" s="31"/>
      <c r="F235" s="86"/>
      <c r="G235" s="32"/>
      <c r="H235" s="32"/>
    </row>
    <row r="236" spans="1:8" ht="15" customHeight="1">
      <c r="A236" s="85"/>
      <c r="B236" s="32"/>
      <c r="C236" s="31"/>
      <c r="D236" s="31"/>
      <c r="E236" s="31"/>
      <c r="F236" s="86"/>
      <c r="G236" s="32"/>
      <c r="H236" s="32"/>
    </row>
    <row r="237" spans="1:8" ht="15" customHeight="1">
      <c r="A237" s="85"/>
      <c r="B237" s="32"/>
      <c r="C237" s="31"/>
      <c r="D237" s="31"/>
      <c r="E237" s="31"/>
      <c r="F237" s="86"/>
      <c r="G237" s="32"/>
      <c r="H237" s="32"/>
    </row>
    <row r="238" spans="1:8" ht="15" customHeight="1">
      <c r="A238" s="85"/>
      <c r="B238" s="32"/>
      <c r="C238" s="31"/>
      <c r="D238" s="31"/>
      <c r="E238" s="31"/>
      <c r="F238" s="86"/>
      <c r="G238" s="32"/>
      <c r="H238" s="32"/>
    </row>
    <row r="239" spans="1:8" ht="15" customHeight="1">
      <c r="A239" s="85"/>
      <c r="B239" s="32"/>
      <c r="C239" s="31"/>
      <c r="D239" s="31"/>
      <c r="E239" s="31"/>
      <c r="F239" s="86"/>
      <c r="G239" s="32"/>
      <c r="H239" s="32"/>
    </row>
    <row r="240" spans="1:8" ht="15" customHeight="1">
      <c r="A240" s="85"/>
      <c r="B240" s="32"/>
      <c r="C240" s="31"/>
      <c r="D240" s="31"/>
      <c r="E240" s="31"/>
      <c r="F240" s="86"/>
      <c r="G240" s="32"/>
      <c r="H240" s="32"/>
    </row>
    <row r="241" spans="1:8" ht="15" customHeight="1">
      <c r="A241" s="85"/>
      <c r="B241" s="32"/>
      <c r="C241" s="31"/>
      <c r="D241" s="31"/>
      <c r="E241" s="31"/>
      <c r="F241" s="86"/>
      <c r="G241" s="32"/>
      <c r="H241" s="32"/>
    </row>
    <row r="242" spans="1:8" ht="15" customHeight="1">
      <c r="A242" s="85"/>
      <c r="B242" s="32"/>
      <c r="C242" s="31"/>
      <c r="D242" s="31"/>
      <c r="E242" s="31"/>
      <c r="F242" s="86"/>
      <c r="G242" s="32"/>
      <c r="H242" s="32"/>
    </row>
    <row r="243" spans="1:8" ht="15" customHeight="1">
      <c r="A243" s="85"/>
      <c r="B243" s="32"/>
      <c r="C243" s="31"/>
      <c r="D243" s="31"/>
      <c r="E243" s="31"/>
      <c r="F243" s="86"/>
      <c r="G243" s="32"/>
      <c r="H243" s="32"/>
    </row>
    <row r="244" spans="1:8" ht="15" customHeight="1">
      <c r="A244" s="85"/>
      <c r="B244" s="32"/>
      <c r="C244" s="31"/>
      <c r="D244" s="31"/>
      <c r="E244" s="31"/>
      <c r="F244" s="86"/>
      <c r="G244" s="32"/>
      <c r="H244" s="32"/>
    </row>
    <row r="245" spans="1:8" ht="15" customHeight="1">
      <c r="A245" s="85"/>
      <c r="B245" s="32"/>
      <c r="C245" s="31"/>
      <c r="D245" s="31"/>
      <c r="E245" s="31"/>
      <c r="F245" s="86"/>
      <c r="G245" s="32"/>
      <c r="H245" s="32"/>
    </row>
    <row r="246" spans="1:8" ht="15" customHeight="1">
      <c r="A246" s="85"/>
      <c r="B246" s="32"/>
      <c r="C246" s="31"/>
      <c r="D246" s="31"/>
      <c r="E246" s="31"/>
      <c r="F246" s="86"/>
      <c r="G246" s="32"/>
      <c r="H246" s="32"/>
    </row>
    <row r="247" spans="1:8" ht="15" customHeight="1">
      <c r="A247" s="85"/>
      <c r="B247" s="32"/>
      <c r="C247" s="31"/>
      <c r="D247" s="31"/>
      <c r="E247" s="31"/>
      <c r="F247" s="86"/>
      <c r="G247" s="32"/>
      <c r="H247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516"/>
  <sheetViews>
    <sheetView zoomScale="80" zoomScaleNormal="80" workbookViewId="0"/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customWidth="1"/>
    <col min="19" max="19" width="5.6640625" hidden="1" customWidth="1"/>
    <col min="20" max="20" width="12.6640625" customWidth="1"/>
    <col min="21" max="21" width="8.33203125" customWidth="1"/>
    <col min="22" max="39" width="9.332031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910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45254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577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566</v>
      </c>
      <c r="C9" s="95"/>
      <c r="D9" s="96" t="s">
        <v>578</v>
      </c>
      <c r="E9" s="95" t="s">
        <v>579</v>
      </c>
      <c r="F9" s="95" t="s">
        <v>580</v>
      </c>
      <c r="G9" s="95" t="s">
        <v>581</v>
      </c>
      <c r="H9" s="95" t="s">
        <v>582</v>
      </c>
      <c r="I9" s="95" t="s">
        <v>583</v>
      </c>
      <c r="J9" s="94" t="s">
        <v>584</v>
      </c>
      <c r="K9" s="95" t="s">
        <v>585</v>
      </c>
      <c r="L9" s="97" t="s">
        <v>586</v>
      </c>
      <c r="M9" s="97" t="s">
        <v>587</v>
      </c>
      <c r="N9" s="95" t="s">
        <v>588</v>
      </c>
      <c r="O9" s="96" t="s">
        <v>589</v>
      </c>
      <c r="P9" s="231" t="s">
        <v>590</v>
      </c>
      <c r="Q9" s="233" t="s">
        <v>891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322">
        <v>1</v>
      </c>
      <c r="B10" s="323">
        <v>45181</v>
      </c>
      <c r="C10" s="324"/>
      <c r="D10" s="325" t="s">
        <v>899</v>
      </c>
      <c r="E10" s="326" t="s">
        <v>985</v>
      </c>
      <c r="F10" s="223">
        <v>634.20000000000005</v>
      </c>
      <c r="G10" s="218">
        <v>603.20000000000005</v>
      </c>
      <c r="H10" s="223">
        <v>669</v>
      </c>
      <c r="I10" s="223" t="s">
        <v>874</v>
      </c>
      <c r="J10" s="327" t="s">
        <v>1126</v>
      </c>
      <c r="K10" s="327">
        <f t="shared" ref="K10" si="0">H10-F10</f>
        <v>34.799999999999955</v>
      </c>
      <c r="L10" s="328">
        <f>(F10*-0.3)/100</f>
        <v>-1.9026000000000003</v>
      </c>
      <c r="M10" s="329">
        <f t="shared" ref="M10" si="1">(K10+L10)/F10</f>
        <v>5.1872280037842874E-2</v>
      </c>
      <c r="N10" s="327" t="s">
        <v>594</v>
      </c>
      <c r="O10" s="330">
        <v>45253</v>
      </c>
      <c r="P10" s="331"/>
      <c r="Q10" s="286">
        <v>45219</v>
      </c>
      <c r="S10" s="37" t="s">
        <v>593</v>
      </c>
    </row>
    <row r="11" spans="1:27" ht="15" customHeight="1">
      <c r="A11" s="225">
        <v>2</v>
      </c>
      <c r="B11" s="221">
        <v>45189</v>
      </c>
      <c r="C11" s="226"/>
      <c r="D11" s="230" t="s">
        <v>211</v>
      </c>
      <c r="E11" s="227" t="s">
        <v>591</v>
      </c>
      <c r="F11" s="220" t="s">
        <v>877</v>
      </c>
      <c r="G11" s="222">
        <v>2235</v>
      </c>
      <c r="H11" s="220"/>
      <c r="I11" s="220" t="s">
        <v>878</v>
      </c>
      <c r="J11" s="222" t="s">
        <v>592</v>
      </c>
      <c r="K11" s="222"/>
      <c r="L11" s="224"/>
      <c r="M11" s="228"/>
      <c r="N11" s="222"/>
      <c r="O11" s="229"/>
      <c r="P11" s="224">
        <f>VLOOKUP(D11,'MidCap Intra'!$B$11:$C$568,2,0)</f>
        <v>2395.5</v>
      </c>
      <c r="Q11" s="286">
        <v>45203</v>
      </c>
      <c r="S11" s="37" t="s">
        <v>593</v>
      </c>
    </row>
    <row r="12" spans="1:27" ht="15" customHeight="1">
      <c r="A12" s="225">
        <v>3</v>
      </c>
      <c r="B12" s="221">
        <v>45190</v>
      </c>
      <c r="C12" s="226"/>
      <c r="D12" s="230" t="s">
        <v>547</v>
      </c>
      <c r="E12" s="227" t="s">
        <v>591</v>
      </c>
      <c r="F12" s="220" t="s">
        <v>879</v>
      </c>
      <c r="G12" s="222">
        <v>276</v>
      </c>
      <c r="H12" s="220"/>
      <c r="I12" s="220" t="s">
        <v>880</v>
      </c>
      <c r="J12" s="222" t="s">
        <v>592</v>
      </c>
      <c r="K12" s="222"/>
      <c r="L12" s="224"/>
      <c r="M12" s="228"/>
      <c r="N12" s="222"/>
      <c r="O12" s="229"/>
      <c r="P12" s="224">
        <f>VLOOKUP(D12,'MidCap Intra'!$B$11:$C$568,2,0)</f>
        <v>287.14999999999998</v>
      </c>
      <c r="Q12" s="286">
        <v>45208</v>
      </c>
      <c r="S12" s="37" t="s">
        <v>786</v>
      </c>
    </row>
    <row r="13" spans="1:27" ht="15" customHeight="1">
      <c r="A13" s="288">
        <v>4</v>
      </c>
      <c r="B13" s="279">
        <v>45208</v>
      </c>
      <c r="C13" s="289"/>
      <c r="D13" s="290" t="s">
        <v>228</v>
      </c>
      <c r="E13" s="291" t="s">
        <v>591</v>
      </c>
      <c r="F13" s="234">
        <v>122</v>
      </c>
      <c r="G13" s="234">
        <v>117</v>
      </c>
      <c r="H13" s="234">
        <v>117</v>
      </c>
      <c r="I13" s="234" t="s">
        <v>883</v>
      </c>
      <c r="J13" s="303" t="s">
        <v>909</v>
      </c>
      <c r="K13" s="303">
        <f t="shared" ref="K13" si="2">H13-F13</f>
        <v>-5</v>
      </c>
      <c r="L13" s="304">
        <f>(F13*-0.3)/100</f>
        <v>-0.36599999999999999</v>
      </c>
      <c r="M13" s="305">
        <f t="shared" ref="M13" si="3">(K13+L13)/F13</f>
        <v>-4.3983606557377049E-2</v>
      </c>
      <c r="N13" s="303" t="s">
        <v>604</v>
      </c>
      <c r="O13" s="306">
        <v>45231</v>
      </c>
      <c r="P13" s="292"/>
      <c r="Q13" s="286">
        <v>45222</v>
      </c>
      <c r="S13" s="37" t="s">
        <v>593</v>
      </c>
    </row>
    <row r="14" spans="1:27" ht="15" customHeight="1">
      <c r="A14" s="225">
        <v>5</v>
      </c>
      <c r="B14" s="221">
        <v>45212</v>
      </c>
      <c r="C14" s="226"/>
      <c r="D14" s="230" t="s">
        <v>229</v>
      </c>
      <c r="E14" s="227" t="s">
        <v>985</v>
      </c>
      <c r="F14" s="220" t="s">
        <v>986</v>
      </c>
      <c r="G14" s="222">
        <v>3321</v>
      </c>
      <c r="H14" s="220"/>
      <c r="I14" s="220" t="s">
        <v>884</v>
      </c>
      <c r="J14" s="222" t="s">
        <v>592</v>
      </c>
      <c r="K14" s="222"/>
      <c r="L14" s="224"/>
      <c r="M14" s="228"/>
      <c r="N14" s="222"/>
      <c r="O14" s="229"/>
      <c r="P14" s="224">
        <f>VLOOKUP(D14,'MidCap Intra'!$B$11:$C$568,2,0)</f>
        <v>3508.25</v>
      </c>
      <c r="Q14" s="286">
        <v>45218</v>
      </c>
      <c r="S14" s="37" t="s">
        <v>593</v>
      </c>
    </row>
    <row r="15" spans="1:27" ht="15" customHeight="1">
      <c r="A15" s="314">
        <v>6</v>
      </c>
      <c r="B15" s="323">
        <v>45218</v>
      </c>
      <c r="C15" s="324"/>
      <c r="D15" s="325" t="s">
        <v>534</v>
      </c>
      <c r="E15" s="326" t="s">
        <v>591</v>
      </c>
      <c r="F15" s="223">
        <v>427</v>
      </c>
      <c r="G15" s="218">
        <v>408</v>
      </c>
      <c r="H15" s="223">
        <v>453</v>
      </c>
      <c r="I15" s="223" t="s">
        <v>889</v>
      </c>
      <c r="J15" s="327" t="s">
        <v>993</v>
      </c>
      <c r="K15" s="327">
        <f t="shared" ref="K15" si="4">H15-F15</f>
        <v>26</v>
      </c>
      <c r="L15" s="328">
        <f>(F15*-0.3)/100</f>
        <v>-1.2809999999999999</v>
      </c>
      <c r="M15" s="329">
        <f t="shared" ref="M15" si="5">(K15+L15)/F15</f>
        <v>5.7889929742388761E-2</v>
      </c>
      <c r="N15" s="327" t="s">
        <v>594</v>
      </c>
      <c r="O15" s="330">
        <v>45245</v>
      </c>
      <c r="P15" s="331"/>
      <c r="Q15" s="286">
        <v>45224</v>
      </c>
      <c r="S15" s="37" t="s">
        <v>593</v>
      </c>
    </row>
    <row r="16" spans="1:27" ht="15" customHeight="1">
      <c r="A16" s="322">
        <v>7</v>
      </c>
      <c r="B16" s="323">
        <v>45219</v>
      </c>
      <c r="C16" s="324"/>
      <c r="D16" s="325" t="s">
        <v>227</v>
      </c>
      <c r="E16" s="326" t="s">
        <v>591</v>
      </c>
      <c r="F16" s="223">
        <v>240.5</v>
      </c>
      <c r="G16" s="218">
        <v>227</v>
      </c>
      <c r="H16" s="223">
        <v>256</v>
      </c>
      <c r="I16" s="223" t="s">
        <v>890</v>
      </c>
      <c r="J16" s="327" t="s">
        <v>947</v>
      </c>
      <c r="K16" s="327">
        <f t="shared" ref="K16" si="6">H16-F16</f>
        <v>15.5</v>
      </c>
      <c r="L16" s="328">
        <f>(F16*-0.3)/100</f>
        <v>-0.72149999999999992</v>
      </c>
      <c r="M16" s="329">
        <f t="shared" ref="M16" si="7">(K16+L16)/F16</f>
        <v>6.1449064449064443E-2</v>
      </c>
      <c r="N16" s="327" t="s">
        <v>594</v>
      </c>
      <c r="O16" s="330">
        <v>45238</v>
      </c>
      <c r="P16" s="331"/>
      <c r="Q16" s="286">
        <v>45224</v>
      </c>
      <c r="S16" s="37" t="s">
        <v>593</v>
      </c>
    </row>
    <row r="17" spans="1:19" ht="15" customHeight="1">
      <c r="A17" s="225">
        <v>8</v>
      </c>
      <c r="B17" s="221">
        <v>45224</v>
      </c>
      <c r="C17" s="226"/>
      <c r="D17" s="230" t="s">
        <v>138</v>
      </c>
      <c r="E17" s="227" t="s">
        <v>591</v>
      </c>
      <c r="F17" s="220" t="s">
        <v>892</v>
      </c>
      <c r="G17" s="222">
        <v>870</v>
      </c>
      <c r="H17" s="220"/>
      <c r="I17" s="220" t="s">
        <v>893</v>
      </c>
      <c r="J17" s="222" t="s">
        <v>592</v>
      </c>
      <c r="K17" s="222"/>
      <c r="L17" s="224"/>
      <c r="M17" s="228"/>
      <c r="N17" s="222"/>
      <c r="O17" s="229"/>
      <c r="P17" s="224">
        <f>VLOOKUP(D17,'MidCap Intra'!$B$11:$C$568,2,0)</f>
        <v>923</v>
      </c>
      <c r="Q17" s="286">
        <v>45225</v>
      </c>
      <c r="S17" s="37" t="s">
        <v>593</v>
      </c>
    </row>
    <row r="18" spans="1:19" ht="15" customHeight="1">
      <c r="A18" s="322">
        <v>9</v>
      </c>
      <c r="B18" s="323">
        <v>45231</v>
      </c>
      <c r="C18" s="324"/>
      <c r="D18" s="325" t="s">
        <v>353</v>
      </c>
      <c r="E18" s="326" t="s">
        <v>591</v>
      </c>
      <c r="F18" s="223">
        <v>1060</v>
      </c>
      <c r="G18" s="218">
        <v>990</v>
      </c>
      <c r="H18" s="223">
        <v>1117.5</v>
      </c>
      <c r="I18" s="223" t="s">
        <v>905</v>
      </c>
      <c r="J18" s="327" t="s">
        <v>1027</v>
      </c>
      <c r="K18" s="327">
        <f t="shared" ref="K18" si="8">H18-F18</f>
        <v>57.5</v>
      </c>
      <c r="L18" s="328">
        <f>(F18*-0.3)/100</f>
        <v>-3.18</v>
      </c>
      <c r="M18" s="329">
        <f t="shared" ref="M18" si="9">(K18+L18)/F18</f>
        <v>5.1245283018867924E-2</v>
      </c>
      <c r="N18" s="327" t="s">
        <v>594</v>
      </c>
      <c r="O18" s="330">
        <v>45247</v>
      </c>
      <c r="P18" s="331"/>
      <c r="Q18" s="286"/>
      <c r="S18" s="37" t="s">
        <v>593</v>
      </c>
    </row>
    <row r="19" spans="1:19" ht="15" customHeight="1">
      <c r="A19" s="322">
        <v>10</v>
      </c>
      <c r="B19" s="323">
        <v>45231</v>
      </c>
      <c r="C19" s="324"/>
      <c r="D19" s="325" t="s">
        <v>372</v>
      </c>
      <c r="E19" s="326" t="s">
        <v>591</v>
      </c>
      <c r="F19" s="223">
        <v>222</v>
      </c>
      <c r="G19" s="218">
        <v>204</v>
      </c>
      <c r="H19" s="223">
        <v>237.5</v>
      </c>
      <c r="I19" s="223" t="s">
        <v>888</v>
      </c>
      <c r="J19" s="327" t="s">
        <v>947</v>
      </c>
      <c r="K19" s="327">
        <f t="shared" ref="K19" si="10">H19-F19</f>
        <v>15.5</v>
      </c>
      <c r="L19" s="328">
        <f>(F19*-0.3)/100</f>
        <v>-0.66599999999999993</v>
      </c>
      <c r="M19" s="329">
        <f t="shared" ref="M19" si="11">(K19+L19)/F19</f>
        <v>6.6819819819819812E-2</v>
      </c>
      <c r="N19" s="327" t="s">
        <v>594</v>
      </c>
      <c r="O19" s="330">
        <v>45237</v>
      </c>
      <c r="P19" s="331"/>
      <c r="Q19" s="286"/>
      <c r="S19" s="37" t="s">
        <v>593</v>
      </c>
    </row>
    <row r="20" spans="1:19" ht="15" customHeight="1">
      <c r="A20" s="322">
        <v>11</v>
      </c>
      <c r="B20" s="323">
        <v>45236</v>
      </c>
      <c r="C20" s="324"/>
      <c r="D20" s="325" t="s">
        <v>143</v>
      </c>
      <c r="E20" s="326" t="s">
        <v>591</v>
      </c>
      <c r="F20" s="223">
        <v>82.5</v>
      </c>
      <c r="G20" s="218">
        <v>77</v>
      </c>
      <c r="H20" s="223">
        <v>87.5</v>
      </c>
      <c r="I20" s="223" t="s">
        <v>939</v>
      </c>
      <c r="J20" s="327" t="s">
        <v>1120</v>
      </c>
      <c r="K20" s="327">
        <f t="shared" ref="K20" si="12">H20-F20</f>
        <v>5</v>
      </c>
      <c r="L20" s="328">
        <f>(F20*-0.3)/100</f>
        <v>-0.2475</v>
      </c>
      <c r="M20" s="329">
        <f t="shared" ref="M20" si="13">(K20+L20)/F20</f>
        <v>5.7606060606060612E-2</v>
      </c>
      <c r="N20" s="327" t="s">
        <v>594</v>
      </c>
      <c r="O20" s="330">
        <v>45245</v>
      </c>
      <c r="P20" s="331"/>
      <c r="Q20" s="286"/>
      <c r="S20" s="37" t="s">
        <v>593</v>
      </c>
    </row>
    <row r="21" spans="1:19" ht="15" customHeight="1">
      <c r="A21" s="322">
        <v>12</v>
      </c>
      <c r="B21" s="323">
        <v>45236</v>
      </c>
      <c r="C21" s="324"/>
      <c r="D21" s="325" t="s">
        <v>293</v>
      </c>
      <c r="E21" s="326" t="s">
        <v>591</v>
      </c>
      <c r="F21" s="223">
        <v>348.5</v>
      </c>
      <c r="G21" s="218">
        <v>319</v>
      </c>
      <c r="H21" s="223">
        <v>375</v>
      </c>
      <c r="I21" s="223" t="s">
        <v>940</v>
      </c>
      <c r="J21" s="327" t="s">
        <v>954</v>
      </c>
      <c r="K21" s="327">
        <f t="shared" ref="K21" si="14">H21-F21</f>
        <v>26.5</v>
      </c>
      <c r="L21" s="328">
        <f>(F21*-0.3)/100</f>
        <v>-1.0454999999999999</v>
      </c>
      <c r="M21" s="329">
        <f t="shared" ref="M21" si="15">(K21+L21)/F21</f>
        <v>7.3040172166427539E-2</v>
      </c>
      <c r="N21" s="327" t="s">
        <v>594</v>
      </c>
      <c r="O21" s="330">
        <v>45238</v>
      </c>
      <c r="P21" s="331"/>
      <c r="Q21" s="286"/>
      <c r="S21" s="37" t="s">
        <v>593</v>
      </c>
    </row>
    <row r="22" spans="1:19" ht="15" customHeight="1">
      <c r="A22" s="225">
        <v>13</v>
      </c>
      <c r="B22" s="221">
        <v>45236</v>
      </c>
      <c r="C22" s="226"/>
      <c r="D22" s="230" t="s">
        <v>770</v>
      </c>
      <c r="E22" s="227" t="s">
        <v>591</v>
      </c>
      <c r="F22" s="220" t="s">
        <v>941</v>
      </c>
      <c r="G22" s="222">
        <v>177</v>
      </c>
      <c r="H22" s="220"/>
      <c r="I22" s="220" t="s">
        <v>942</v>
      </c>
      <c r="J22" s="222" t="s">
        <v>592</v>
      </c>
      <c r="K22" s="222"/>
      <c r="L22" s="224"/>
      <c r="M22" s="228"/>
      <c r="N22" s="222"/>
      <c r="O22" s="229"/>
      <c r="P22" s="224"/>
      <c r="Q22" s="286"/>
      <c r="S22" s="37" t="s">
        <v>593</v>
      </c>
    </row>
    <row r="23" spans="1:19" ht="15" customHeight="1">
      <c r="A23" s="225">
        <v>14</v>
      </c>
      <c r="B23" s="221">
        <v>45238</v>
      </c>
      <c r="C23" s="226"/>
      <c r="D23" s="230" t="s">
        <v>429</v>
      </c>
      <c r="E23" s="227" t="s">
        <v>591</v>
      </c>
      <c r="F23" s="220" t="s">
        <v>959</v>
      </c>
      <c r="G23" s="222">
        <v>104</v>
      </c>
      <c r="H23" s="220"/>
      <c r="I23" s="220" t="s">
        <v>960</v>
      </c>
      <c r="J23" s="222" t="s">
        <v>592</v>
      </c>
      <c r="K23" s="222"/>
      <c r="L23" s="224"/>
      <c r="M23" s="228"/>
      <c r="N23" s="222"/>
      <c r="O23" s="229"/>
      <c r="P23" s="224">
        <f>VLOOKUP(D23,'MidCap Intra'!$B$11:$C$568,2,0)</f>
        <v>115.1</v>
      </c>
      <c r="Q23" s="286"/>
      <c r="S23" s="37" t="s">
        <v>593</v>
      </c>
    </row>
    <row r="24" spans="1:19" ht="15" customHeight="1">
      <c r="A24" s="225">
        <v>15</v>
      </c>
      <c r="B24" s="221">
        <v>45247</v>
      </c>
      <c r="C24" s="226"/>
      <c r="D24" s="230" t="s">
        <v>58</v>
      </c>
      <c r="E24" s="227" t="s">
        <v>591</v>
      </c>
      <c r="F24" s="220" t="s">
        <v>1028</v>
      </c>
      <c r="G24" s="222">
        <v>163</v>
      </c>
      <c r="H24" s="220">
        <v>179.5</v>
      </c>
      <c r="I24" s="220" t="s">
        <v>1029</v>
      </c>
      <c r="J24" s="222" t="s">
        <v>592</v>
      </c>
      <c r="K24" s="222"/>
      <c r="L24" s="224"/>
      <c r="M24" s="228"/>
      <c r="N24" s="222"/>
      <c r="O24" s="229"/>
      <c r="P24" s="224">
        <f>VLOOKUP(D24,'MidCap Intra'!$B$11:$C$568,2,0)</f>
        <v>177.95</v>
      </c>
      <c r="Q24" s="286"/>
      <c r="S24" s="37" t="s">
        <v>786</v>
      </c>
    </row>
    <row r="25" spans="1:19" ht="15" customHeight="1">
      <c r="A25" s="225">
        <v>16</v>
      </c>
      <c r="B25" s="221">
        <v>45247</v>
      </c>
      <c r="C25" s="226"/>
      <c r="D25" s="230" t="s">
        <v>54</v>
      </c>
      <c r="E25" s="227" t="s">
        <v>591</v>
      </c>
      <c r="F25" s="220" t="s">
        <v>1032</v>
      </c>
      <c r="G25" s="222">
        <v>390</v>
      </c>
      <c r="H25" s="220"/>
      <c r="I25" s="220" t="s">
        <v>1031</v>
      </c>
      <c r="J25" s="222" t="s">
        <v>592</v>
      </c>
      <c r="K25" s="222"/>
      <c r="L25" s="224"/>
      <c r="M25" s="228"/>
      <c r="N25" s="222"/>
      <c r="O25" s="229"/>
      <c r="P25" s="224">
        <f>VLOOKUP(D25,'MidCap Intra'!$B$11:$C$568,2,0)</f>
        <v>415.6</v>
      </c>
      <c r="Q25" s="286"/>
      <c r="S25" s="37" t="s">
        <v>593</v>
      </c>
    </row>
    <row r="26" spans="1:19" ht="15" customHeight="1">
      <c r="A26" s="225">
        <v>17</v>
      </c>
      <c r="B26" s="221">
        <v>45250</v>
      </c>
      <c r="C26" s="226"/>
      <c r="D26" s="230" t="s">
        <v>300</v>
      </c>
      <c r="E26" s="227" t="s">
        <v>591</v>
      </c>
      <c r="F26" s="220" t="s">
        <v>1047</v>
      </c>
      <c r="G26" s="222">
        <v>34.35</v>
      </c>
      <c r="H26" s="220"/>
      <c r="I26" s="220" t="s">
        <v>1048</v>
      </c>
      <c r="J26" s="222" t="s">
        <v>592</v>
      </c>
      <c r="K26" s="222"/>
      <c r="L26" s="224"/>
      <c r="M26" s="228"/>
      <c r="N26" s="222"/>
      <c r="O26" s="229"/>
      <c r="P26" s="224">
        <f>VLOOKUP(D26,'MidCap Intra'!$B$11:$C$568,2,0)</f>
        <v>37.1</v>
      </c>
      <c r="Q26" s="286"/>
      <c r="S26" s="37" t="s">
        <v>593</v>
      </c>
    </row>
    <row r="27" spans="1:19" ht="15" customHeight="1">
      <c r="A27" s="225">
        <v>18</v>
      </c>
      <c r="B27" s="221">
        <v>45250</v>
      </c>
      <c r="C27" s="226"/>
      <c r="D27" s="230" t="s">
        <v>490</v>
      </c>
      <c r="E27" s="227" t="s">
        <v>591</v>
      </c>
      <c r="F27" s="220" t="s">
        <v>1049</v>
      </c>
      <c r="G27" s="222">
        <v>152</v>
      </c>
      <c r="H27" s="220"/>
      <c r="I27" s="220" t="s">
        <v>1050</v>
      </c>
      <c r="J27" s="222" t="s">
        <v>592</v>
      </c>
      <c r="K27" s="222"/>
      <c r="L27" s="224"/>
      <c r="M27" s="228"/>
      <c r="N27" s="222"/>
      <c r="O27" s="229"/>
      <c r="P27" s="224">
        <f>VLOOKUP(D27,'MidCap Intra'!$B$11:$C$568,2,0)</f>
        <v>166.8</v>
      </c>
      <c r="Q27" s="286"/>
      <c r="S27" s="37" t="s">
        <v>593</v>
      </c>
    </row>
    <row r="28" spans="1:19" ht="15" customHeight="1">
      <c r="A28" s="322">
        <v>19</v>
      </c>
      <c r="B28" s="323">
        <v>45252</v>
      </c>
      <c r="C28" s="324"/>
      <c r="D28" s="325" t="s">
        <v>371</v>
      </c>
      <c r="E28" s="326" t="s">
        <v>591</v>
      </c>
      <c r="F28" s="223">
        <v>485</v>
      </c>
      <c r="G28" s="218">
        <v>454</v>
      </c>
      <c r="H28" s="223">
        <v>518</v>
      </c>
      <c r="I28" s="223" t="s">
        <v>1074</v>
      </c>
      <c r="J28" s="327" t="s">
        <v>1124</v>
      </c>
      <c r="K28" s="327">
        <f t="shared" ref="K28" si="16">H28-F28</f>
        <v>33</v>
      </c>
      <c r="L28" s="328">
        <f>(F28*-0.3)/100</f>
        <v>-1.4550000000000001</v>
      </c>
      <c r="M28" s="329">
        <f t="shared" ref="M28" si="17">(K28+L28)/F28</f>
        <v>6.5041237113402067E-2</v>
      </c>
      <c r="N28" s="327" t="s">
        <v>594</v>
      </c>
      <c r="O28" s="330">
        <v>45253</v>
      </c>
      <c r="P28" s="331"/>
      <c r="Q28" s="286">
        <v>45252</v>
      </c>
      <c r="S28" s="37" t="s">
        <v>593</v>
      </c>
    </row>
    <row r="29" spans="1:19" ht="15" customHeight="1">
      <c r="A29" s="225">
        <v>20</v>
      </c>
      <c r="B29" s="221">
        <v>45252</v>
      </c>
      <c r="C29" s="226"/>
      <c r="D29" s="230" t="s">
        <v>507</v>
      </c>
      <c r="E29" s="227" t="s">
        <v>591</v>
      </c>
      <c r="F29" s="220" t="s">
        <v>1086</v>
      </c>
      <c r="G29" s="222">
        <v>2540</v>
      </c>
      <c r="H29" s="220"/>
      <c r="I29" s="220" t="s">
        <v>1087</v>
      </c>
      <c r="J29" s="222" t="s">
        <v>592</v>
      </c>
      <c r="K29" s="222"/>
      <c r="L29" s="224"/>
      <c r="M29" s="228"/>
      <c r="N29" s="222"/>
      <c r="O29" s="229"/>
      <c r="P29" s="224">
        <f>VLOOKUP(D29,'MidCap Intra'!$B$11:$C$568,2,0)</f>
        <v>2842.65</v>
      </c>
      <c r="Q29" s="286"/>
      <c r="S29" s="37" t="s">
        <v>593</v>
      </c>
    </row>
    <row r="30" spans="1:19" ht="15" customHeight="1">
      <c r="A30" s="225"/>
      <c r="B30" s="221"/>
      <c r="C30" s="226"/>
      <c r="D30" s="230"/>
      <c r="E30" s="227"/>
      <c r="F30" s="220"/>
      <c r="G30" s="222"/>
      <c r="H30" s="220"/>
      <c r="I30" s="220"/>
      <c r="J30" s="222"/>
      <c r="K30" s="222"/>
      <c r="L30" s="224"/>
      <c r="M30" s="228"/>
      <c r="N30" s="222"/>
      <c r="O30" s="229"/>
      <c r="P30" s="276"/>
      <c r="Q30" s="286"/>
      <c r="S30" s="37"/>
    </row>
    <row r="31" spans="1:19" ht="15" customHeight="1">
      <c r="A31" s="225"/>
      <c r="B31" s="221"/>
      <c r="C31" s="226"/>
      <c r="D31" s="230"/>
      <c r="E31" s="227"/>
      <c r="F31" s="220"/>
      <c r="G31" s="222"/>
      <c r="H31" s="220"/>
      <c r="I31" s="220"/>
      <c r="J31" s="222"/>
      <c r="K31" s="222"/>
      <c r="L31" s="224"/>
      <c r="M31" s="228"/>
      <c r="N31" s="222"/>
      <c r="O31" s="229"/>
      <c r="P31" s="224"/>
      <c r="Q31" s="286"/>
      <c r="S31" s="37"/>
    </row>
    <row r="33" spans="1:39" ht="14.25" customHeight="1">
      <c r="A33" s="103"/>
      <c r="B33" s="104"/>
      <c r="C33" s="105"/>
      <c r="D33" s="106"/>
      <c r="E33" s="107"/>
      <c r="F33" s="107"/>
      <c r="G33" s="103"/>
      <c r="H33" s="107"/>
      <c r="I33" s="108"/>
      <c r="J33" s="109"/>
      <c r="K33" s="109"/>
      <c r="L33" s="110"/>
      <c r="M33" s="111"/>
      <c r="N33" s="112"/>
      <c r="O33" s="113"/>
      <c r="P33" s="114"/>
      <c r="Q33" s="114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15" t="s">
        <v>595</v>
      </c>
      <c r="B34" s="116"/>
      <c r="C34" s="117"/>
      <c r="E34" s="118"/>
      <c r="F34" s="118"/>
      <c r="G34" s="118"/>
      <c r="H34" s="118"/>
      <c r="I34" s="118"/>
      <c r="J34" s="119"/>
      <c r="K34" s="118"/>
      <c r="L34" s="120"/>
      <c r="M34" s="55"/>
      <c r="N34" s="119"/>
      <c r="O34" s="11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21" t="s">
        <v>596</v>
      </c>
      <c r="B35" s="115"/>
      <c r="C35" s="115"/>
      <c r="D35" s="115"/>
      <c r="E35" s="37"/>
      <c r="F35" s="122" t="s">
        <v>597</v>
      </c>
      <c r="G35" s="6"/>
      <c r="H35" s="6"/>
      <c r="I35" s="6"/>
      <c r="J35" s="123"/>
      <c r="K35" s="124"/>
      <c r="L35" s="124"/>
      <c r="M35" s="125"/>
      <c r="N35" s="1"/>
      <c r="O35" s="126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115" t="s">
        <v>598</v>
      </c>
      <c r="B36" s="115"/>
      <c r="C36" s="115"/>
      <c r="D36" s="115" t="s">
        <v>599</v>
      </c>
      <c r="E36" s="6"/>
      <c r="F36" s="122" t="s">
        <v>600</v>
      </c>
      <c r="G36" s="6"/>
      <c r="H36" s="6"/>
      <c r="I36" s="6"/>
      <c r="J36" s="123"/>
      <c r="K36" s="124"/>
      <c r="L36" s="124"/>
      <c r="M36" s="125"/>
      <c r="N36" s="1"/>
      <c r="O36" s="126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115"/>
      <c r="B37" s="115"/>
      <c r="C37" s="115"/>
      <c r="D37" s="115"/>
      <c r="E37" s="6"/>
      <c r="F37" s="6"/>
      <c r="G37" s="6"/>
      <c r="H37" s="6"/>
      <c r="I37" s="6"/>
      <c r="J37" s="127"/>
      <c r="K37" s="124"/>
      <c r="L37" s="124"/>
      <c r="M37" s="6"/>
      <c r="N37" s="128"/>
      <c r="O37" s="1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" customHeight="1">
      <c r="A38" s="239"/>
      <c r="B38" s="239"/>
      <c r="C38" s="239"/>
      <c r="D38" s="239"/>
      <c r="E38" s="240"/>
      <c r="F38" s="240"/>
      <c r="G38" s="240"/>
      <c r="H38" s="240"/>
      <c r="I38" s="240"/>
      <c r="J38" s="241"/>
      <c r="K38" s="242"/>
      <c r="L38" s="242"/>
      <c r="M38" s="240"/>
      <c r="N38" s="243"/>
      <c r="O38" s="244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4.25" customHeight="1">
      <c r="A39" s="115"/>
      <c r="B39" s="115"/>
      <c r="C39" s="115"/>
      <c r="D39" s="115"/>
      <c r="E39" s="6"/>
      <c r="F39" s="6"/>
      <c r="G39" s="6"/>
      <c r="H39" s="6"/>
      <c r="I39" s="6"/>
      <c r="J39" s="127"/>
      <c r="K39" s="124"/>
      <c r="L39" s="125"/>
      <c r="M39" s="6"/>
      <c r="N39" s="128"/>
      <c r="O39" s="1"/>
      <c r="P39" s="37"/>
      <c r="Q39" s="37"/>
      <c r="R39" s="37"/>
      <c r="S39" s="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2.75" customHeight="1">
      <c r="A40" s="138" t="s">
        <v>606</v>
      </c>
      <c r="B40" s="138"/>
      <c r="C40" s="138"/>
      <c r="D40" s="138"/>
      <c r="E40" s="6"/>
      <c r="F40" s="6"/>
      <c r="G40" s="6"/>
      <c r="H40" s="6"/>
      <c r="I40" s="6"/>
      <c r="J40" s="6"/>
      <c r="K40" s="6"/>
      <c r="L40" s="6"/>
      <c r="M40" s="6"/>
      <c r="N40" s="6"/>
      <c r="O40" s="24"/>
      <c r="R40" s="37"/>
      <c r="S40" s="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38.25" customHeight="1">
      <c r="A41" s="95" t="s">
        <v>16</v>
      </c>
      <c r="B41" s="95" t="s">
        <v>566</v>
      </c>
      <c r="C41" s="95"/>
      <c r="D41" s="96" t="s">
        <v>578</v>
      </c>
      <c r="E41" s="95" t="s">
        <v>579</v>
      </c>
      <c r="F41" s="95" t="s">
        <v>580</v>
      </c>
      <c r="G41" s="95" t="s">
        <v>601</v>
      </c>
      <c r="H41" s="95" t="s">
        <v>582</v>
      </c>
      <c r="I41" s="231" t="s">
        <v>583</v>
      </c>
      <c r="J41" s="233" t="s">
        <v>584</v>
      </c>
      <c r="K41" s="232" t="s">
        <v>607</v>
      </c>
      <c r="L41" s="97" t="s">
        <v>586</v>
      </c>
      <c r="M41" s="139" t="s">
        <v>608</v>
      </c>
      <c r="N41" s="95" t="s">
        <v>609</v>
      </c>
      <c r="O41" s="94" t="s">
        <v>588</v>
      </c>
      <c r="P41" s="96" t="s">
        <v>589</v>
      </c>
      <c r="Q41" s="297"/>
      <c r="R41" s="37"/>
      <c r="S41" s="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12.75" customHeight="1">
      <c r="A42" s="278">
        <v>1</v>
      </c>
      <c r="B42" s="279">
        <v>45229</v>
      </c>
      <c r="C42" s="280"/>
      <c r="D42" s="280" t="s">
        <v>896</v>
      </c>
      <c r="E42" s="278" t="s">
        <v>603</v>
      </c>
      <c r="F42" s="278">
        <v>22625</v>
      </c>
      <c r="G42" s="294">
        <v>22350</v>
      </c>
      <c r="H42" s="234">
        <v>22350</v>
      </c>
      <c r="I42" s="235" t="s">
        <v>902</v>
      </c>
      <c r="J42" s="295" t="s">
        <v>911</v>
      </c>
      <c r="K42" s="281">
        <f t="shared" ref="K42" si="18">H42-F42</f>
        <v>-275</v>
      </c>
      <c r="L42" s="282">
        <f t="shared" ref="L42" si="19">(H42*N42)*0.03%</f>
        <v>268.2</v>
      </c>
      <c r="M42" s="283">
        <f t="shared" ref="M42" si="20">(K42*N42)-L42</f>
        <v>-11268.2</v>
      </c>
      <c r="N42" s="281">
        <v>40</v>
      </c>
      <c r="O42" s="284" t="s">
        <v>604</v>
      </c>
      <c r="P42" s="279">
        <v>45231</v>
      </c>
      <c r="Q42" s="277"/>
      <c r="R42" s="140"/>
      <c r="S42" s="55" t="s">
        <v>605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5" customHeight="1">
      <c r="A43" s="408">
        <v>2</v>
      </c>
      <c r="B43" s="410">
        <v>45230</v>
      </c>
      <c r="C43" s="254"/>
      <c r="D43" s="254" t="s">
        <v>894</v>
      </c>
      <c r="E43" s="223" t="s">
        <v>603</v>
      </c>
      <c r="F43" s="223">
        <v>17.5</v>
      </c>
      <c r="G43" s="223"/>
      <c r="H43" s="223">
        <v>26.5</v>
      </c>
      <c r="I43" s="218"/>
      <c r="J43" s="434" t="s">
        <v>929</v>
      </c>
      <c r="K43" s="236">
        <f>H43-F43</f>
        <v>9</v>
      </c>
      <c r="L43" s="313">
        <f>(H43*N43)*0.03%</f>
        <v>11.328749999999999</v>
      </c>
      <c r="M43" s="444">
        <v>8890</v>
      </c>
      <c r="N43" s="421">
        <v>1425</v>
      </c>
      <c r="O43" s="441" t="s">
        <v>594</v>
      </c>
      <c r="P43" s="432">
        <v>45233</v>
      </c>
      <c r="Q43" s="277"/>
      <c r="R43" s="141"/>
      <c r="S43" s="55" t="s">
        <v>593</v>
      </c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</row>
    <row r="44" spans="1:39" ht="15" customHeight="1">
      <c r="A44" s="409"/>
      <c r="B44" s="411"/>
      <c r="C44" s="254"/>
      <c r="D44" s="254" t="s">
        <v>895</v>
      </c>
      <c r="E44" s="223" t="s">
        <v>881</v>
      </c>
      <c r="F44" s="317" t="s">
        <v>919</v>
      </c>
      <c r="G44" s="223"/>
      <c r="H44" s="223">
        <v>11.25</v>
      </c>
      <c r="I44" s="218"/>
      <c r="J44" s="436"/>
      <c r="K44" s="318">
        <f>F44-H44</f>
        <v>-2.75</v>
      </c>
      <c r="L44" s="313">
        <f>(H44*N44)*0.03%</f>
        <v>0</v>
      </c>
      <c r="M44" s="445"/>
      <c r="N44" s="422"/>
      <c r="O44" s="442"/>
      <c r="P44" s="443"/>
      <c r="Q44" s="277"/>
      <c r="R44" s="141"/>
      <c r="S44" s="55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</row>
    <row r="45" spans="1:39" ht="12.75" customHeight="1">
      <c r="A45" s="314">
        <v>3</v>
      </c>
      <c r="B45" s="238">
        <v>45232</v>
      </c>
      <c r="C45" s="315"/>
      <c r="D45" s="315" t="s">
        <v>912</v>
      </c>
      <c r="E45" s="314" t="s">
        <v>603</v>
      </c>
      <c r="F45" s="314">
        <v>432</v>
      </c>
      <c r="G45" s="316">
        <v>426</v>
      </c>
      <c r="H45" s="223">
        <v>437.5</v>
      </c>
      <c r="I45" s="218" t="s">
        <v>913</v>
      </c>
      <c r="J45" s="312" t="s">
        <v>930</v>
      </c>
      <c r="K45" s="236">
        <f t="shared" ref="K45" si="21">H45-F45</f>
        <v>5.5</v>
      </c>
      <c r="L45" s="313">
        <f t="shared" ref="L45" si="22">(H45*N45)*0.03%</f>
        <v>209.99999999999997</v>
      </c>
      <c r="M45" s="237">
        <f t="shared" ref="M45" si="23">(K45*N45)-L45</f>
        <v>8590</v>
      </c>
      <c r="N45" s="236">
        <v>1600</v>
      </c>
      <c r="O45" s="102" t="s">
        <v>594</v>
      </c>
      <c r="P45" s="238">
        <v>45236</v>
      </c>
      <c r="Q45" s="277"/>
      <c r="R45" s="140"/>
      <c r="S45" s="55" t="s">
        <v>593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314">
        <v>4</v>
      </c>
      <c r="B46" s="238">
        <v>45232</v>
      </c>
      <c r="C46" s="315"/>
      <c r="D46" s="315" t="s">
        <v>914</v>
      </c>
      <c r="E46" s="314" t="s">
        <v>603</v>
      </c>
      <c r="F46" s="314">
        <v>920</v>
      </c>
      <c r="G46" s="316">
        <v>909</v>
      </c>
      <c r="H46" s="223">
        <v>929</v>
      </c>
      <c r="I46" s="218" t="s">
        <v>915</v>
      </c>
      <c r="J46" s="312" t="s">
        <v>807</v>
      </c>
      <c r="K46" s="236">
        <f t="shared" ref="K46" si="24">H46-F46</f>
        <v>9</v>
      </c>
      <c r="L46" s="313">
        <f t="shared" ref="L46" si="25">(H46*N46)*0.03%</f>
        <v>264.76499999999999</v>
      </c>
      <c r="M46" s="237">
        <f t="shared" ref="M46" si="26">(K46*N46)-L46</f>
        <v>8285.2350000000006</v>
      </c>
      <c r="N46" s="236">
        <v>950</v>
      </c>
      <c r="O46" s="102" t="s">
        <v>594</v>
      </c>
      <c r="P46" s="238">
        <v>45233</v>
      </c>
      <c r="Q46" s="277"/>
      <c r="R46" s="140"/>
      <c r="S46" s="55" t="s">
        <v>786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314">
        <v>5</v>
      </c>
      <c r="B47" s="238">
        <v>45233</v>
      </c>
      <c r="C47" s="315"/>
      <c r="D47" s="315" t="s">
        <v>922</v>
      </c>
      <c r="E47" s="314" t="s">
        <v>603</v>
      </c>
      <c r="F47" s="314">
        <v>3970</v>
      </c>
      <c r="G47" s="316">
        <v>3915</v>
      </c>
      <c r="H47" s="223">
        <v>4010</v>
      </c>
      <c r="I47" s="218" t="s">
        <v>923</v>
      </c>
      <c r="J47" s="312" t="s">
        <v>635</v>
      </c>
      <c r="K47" s="236">
        <f t="shared" ref="K47" si="27">H47-F47</f>
        <v>40</v>
      </c>
      <c r="L47" s="313">
        <f t="shared" ref="L47" si="28">(H47*N47)*0.03%</f>
        <v>240.59999999999997</v>
      </c>
      <c r="M47" s="237">
        <f t="shared" ref="M47" si="29">(K47*N47)-L47</f>
        <v>7759.4</v>
      </c>
      <c r="N47" s="236">
        <v>200</v>
      </c>
      <c r="O47" s="102" t="s">
        <v>594</v>
      </c>
      <c r="P47" s="238">
        <v>45236</v>
      </c>
      <c r="Q47" s="277"/>
      <c r="R47" s="140"/>
      <c r="S47" s="55" t="s">
        <v>605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314">
        <v>6</v>
      </c>
      <c r="B48" s="238">
        <v>45233</v>
      </c>
      <c r="C48" s="315"/>
      <c r="D48" s="315" t="s">
        <v>924</v>
      </c>
      <c r="E48" s="314" t="s">
        <v>603</v>
      </c>
      <c r="F48" s="314">
        <v>257.25</v>
      </c>
      <c r="G48" s="316">
        <v>254</v>
      </c>
      <c r="H48" s="223">
        <v>260.5</v>
      </c>
      <c r="I48" s="218" t="s">
        <v>925</v>
      </c>
      <c r="J48" s="312" t="s">
        <v>931</v>
      </c>
      <c r="K48" s="236">
        <f t="shared" ref="K48" si="30">H48-F48</f>
        <v>3.25</v>
      </c>
      <c r="L48" s="313">
        <f t="shared" ref="L48" si="31">(H48*N48)*0.03%</f>
        <v>281.33999999999997</v>
      </c>
      <c r="M48" s="237">
        <f t="shared" ref="M48" si="32">(K48*N48)-L48</f>
        <v>11418.66</v>
      </c>
      <c r="N48" s="236">
        <v>3600</v>
      </c>
      <c r="O48" s="102" t="s">
        <v>594</v>
      </c>
      <c r="P48" s="238">
        <v>45236</v>
      </c>
      <c r="Q48" s="277"/>
      <c r="R48" s="140"/>
      <c r="S48" s="55" t="s">
        <v>605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314">
        <v>7</v>
      </c>
      <c r="B49" s="238">
        <v>45236</v>
      </c>
      <c r="C49" s="315"/>
      <c r="D49" s="315" t="s">
        <v>935</v>
      </c>
      <c r="E49" s="314" t="s">
        <v>603</v>
      </c>
      <c r="F49" s="314">
        <v>315</v>
      </c>
      <c r="G49" s="316">
        <v>310</v>
      </c>
      <c r="H49" s="223">
        <v>321</v>
      </c>
      <c r="I49" s="218" t="s">
        <v>936</v>
      </c>
      <c r="J49" s="312" t="s">
        <v>964</v>
      </c>
      <c r="K49" s="236">
        <f t="shared" ref="K49" si="33">H49-F49</f>
        <v>6</v>
      </c>
      <c r="L49" s="313">
        <f t="shared" ref="L49" si="34">(H49*N49)*0.03%</f>
        <v>202.23</v>
      </c>
      <c r="M49" s="237">
        <f t="shared" ref="M49" si="35">(K49*N49)-L49</f>
        <v>12397.77</v>
      </c>
      <c r="N49" s="236">
        <v>2100</v>
      </c>
      <c r="O49" s="102" t="s">
        <v>594</v>
      </c>
      <c r="P49" s="238">
        <v>45239</v>
      </c>
      <c r="Q49" s="277"/>
      <c r="R49" s="140"/>
      <c r="S49" s="55" t="s">
        <v>605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278">
        <v>8</v>
      </c>
      <c r="B50" s="279">
        <v>45236</v>
      </c>
      <c r="C50" s="280"/>
      <c r="D50" s="280" t="s">
        <v>937</v>
      </c>
      <c r="E50" s="278" t="s">
        <v>603</v>
      </c>
      <c r="F50" s="278">
        <v>5120</v>
      </c>
      <c r="G50" s="294">
        <v>5050</v>
      </c>
      <c r="H50" s="234">
        <v>5050</v>
      </c>
      <c r="I50" s="235" t="s">
        <v>938</v>
      </c>
      <c r="J50" s="295" t="s">
        <v>977</v>
      </c>
      <c r="K50" s="281">
        <f t="shared" ref="K50" si="36">H50-F50</f>
        <v>-70</v>
      </c>
      <c r="L50" s="282">
        <f t="shared" ref="L50" si="37">(H50*N50)*0.03%</f>
        <v>227.24999999999997</v>
      </c>
      <c r="M50" s="283">
        <f t="shared" ref="M50" si="38">(K50*N50)-L50</f>
        <v>-10727.25</v>
      </c>
      <c r="N50" s="281">
        <v>150</v>
      </c>
      <c r="O50" s="284" t="s">
        <v>604</v>
      </c>
      <c r="P50" s="279">
        <v>45243</v>
      </c>
      <c r="Q50" s="277"/>
      <c r="R50" s="140"/>
      <c r="S50" s="55" t="s">
        <v>786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334">
        <v>9</v>
      </c>
      <c r="B51" s="335">
        <v>45237</v>
      </c>
      <c r="C51" s="336"/>
      <c r="D51" s="336" t="s">
        <v>948</v>
      </c>
      <c r="E51" s="334" t="s">
        <v>603</v>
      </c>
      <c r="F51" s="334">
        <v>7605</v>
      </c>
      <c r="G51" s="337">
        <v>7525</v>
      </c>
      <c r="H51" s="338">
        <v>7525</v>
      </c>
      <c r="I51" s="339" t="s">
        <v>949</v>
      </c>
      <c r="J51" s="340" t="s">
        <v>950</v>
      </c>
      <c r="K51" s="341">
        <f t="shared" ref="K51:K53" si="39">H51-F51</f>
        <v>-80</v>
      </c>
      <c r="L51" s="342">
        <f t="shared" ref="L51:L53" si="40">(H51*N51)*0.03%</f>
        <v>282.1875</v>
      </c>
      <c r="M51" s="343">
        <f t="shared" ref="M51:M53" si="41">(K51*N51)-L51</f>
        <v>-10282.1875</v>
      </c>
      <c r="N51" s="341">
        <v>125</v>
      </c>
      <c r="O51" s="344" t="s">
        <v>604</v>
      </c>
      <c r="P51" s="335">
        <v>45237</v>
      </c>
      <c r="Q51" s="277"/>
      <c r="R51" s="140"/>
      <c r="S51" s="55" t="s">
        <v>593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345">
        <v>10</v>
      </c>
      <c r="B52" s="346">
        <v>45238</v>
      </c>
      <c r="C52" s="347"/>
      <c r="D52" s="347" t="s">
        <v>957</v>
      </c>
      <c r="E52" s="345" t="s">
        <v>603</v>
      </c>
      <c r="F52" s="345">
        <v>360.5</v>
      </c>
      <c r="G52" s="345">
        <v>356</v>
      </c>
      <c r="H52" s="345">
        <v>361.5</v>
      </c>
      <c r="I52" s="345" t="s">
        <v>958</v>
      </c>
      <c r="J52" s="348" t="s">
        <v>808</v>
      </c>
      <c r="K52" s="349">
        <f t="shared" si="39"/>
        <v>1</v>
      </c>
      <c r="L52" s="350">
        <f t="shared" si="40"/>
        <v>216.89999999999998</v>
      </c>
      <c r="M52" s="351">
        <f t="shared" si="41"/>
        <v>1783.1</v>
      </c>
      <c r="N52" s="349">
        <v>2000</v>
      </c>
      <c r="O52" s="348" t="s">
        <v>612</v>
      </c>
      <c r="P52" s="346">
        <v>45239</v>
      </c>
      <c r="Q52" s="277"/>
      <c r="R52" s="140"/>
      <c r="S52" s="55" t="s">
        <v>605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299">
        <v>11</v>
      </c>
      <c r="B53" s="357">
        <v>45239</v>
      </c>
      <c r="C53" s="358"/>
      <c r="D53" s="358" t="s">
        <v>965</v>
      </c>
      <c r="E53" s="299" t="s">
        <v>603</v>
      </c>
      <c r="F53" s="299">
        <v>1755</v>
      </c>
      <c r="G53" s="299">
        <v>1720</v>
      </c>
      <c r="H53" s="299">
        <v>1785</v>
      </c>
      <c r="I53" s="359" t="s">
        <v>966</v>
      </c>
      <c r="J53" s="312" t="s">
        <v>815</v>
      </c>
      <c r="K53" s="236">
        <f t="shared" si="39"/>
        <v>30</v>
      </c>
      <c r="L53" s="313">
        <f t="shared" si="40"/>
        <v>160.64999999999998</v>
      </c>
      <c r="M53" s="237">
        <f t="shared" si="41"/>
        <v>8839.35</v>
      </c>
      <c r="N53" s="236">
        <v>300</v>
      </c>
      <c r="O53" s="102" t="s">
        <v>594</v>
      </c>
      <c r="P53" s="238">
        <v>45242</v>
      </c>
      <c r="Q53" s="277"/>
      <c r="R53" s="140"/>
      <c r="S53" s="55" t="s">
        <v>593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352">
        <v>12</v>
      </c>
      <c r="B54" s="353">
        <v>45239</v>
      </c>
      <c r="C54" s="354"/>
      <c r="D54" s="354" t="s">
        <v>967</v>
      </c>
      <c r="E54" s="352" t="s">
        <v>603</v>
      </c>
      <c r="F54" s="352">
        <v>1219</v>
      </c>
      <c r="G54" s="355">
        <v>1207</v>
      </c>
      <c r="H54" s="307">
        <v>1207</v>
      </c>
      <c r="I54" s="356" t="s">
        <v>968</v>
      </c>
      <c r="J54" s="295" t="s">
        <v>976</v>
      </c>
      <c r="K54" s="281">
        <f>H54-F54</f>
        <v>-12</v>
      </c>
      <c r="L54" s="282">
        <f t="shared" ref="L54" si="42">(H54*N54)*0.03%</f>
        <v>307.78499999999997</v>
      </c>
      <c r="M54" s="283">
        <f t="shared" ref="M54" si="43">(K54*N54)-L54</f>
        <v>-10507.785</v>
      </c>
      <c r="N54" s="281">
        <v>850</v>
      </c>
      <c r="O54" s="344" t="s">
        <v>604</v>
      </c>
      <c r="P54" s="279">
        <v>45240</v>
      </c>
      <c r="Q54" s="277"/>
      <c r="R54" s="140"/>
      <c r="S54" s="55" t="s">
        <v>605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314">
        <v>13</v>
      </c>
      <c r="B55" s="238">
        <v>45239</v>
      </c>
      <c r="C55" s="315"/>
      <c r="D55" s="315" t="s">
        <v>969</v>
      </c>
      <c r="E55" s="314" t="s">
        <v>881</v>
      </c>
      <c r="F55" s="314">
        <v>201</v>
      </c>
      <c r="G55" s="316">
        <v>204</v>
      </c>
      <c r="H55" s="223">
        <v>193.5</v>
      </c>
      <c r="I55" s="218" t="s">
        <v>970</v>
      </c>
      <c r="J55" s="312" t="s">
        <v>972</v>
      </c>
      <c r="K55" s="236">
        <f>F55-H55</f>
        <v>7.5</v>
      </c>
      <c r="L55" s="313">
        <f t="shared" ref="L55:L70" si="44">(H55*N55)*0.03%</f>
        <v>174.14999999999998</v>
      </c>
      <c r="M55" s="237">
        <f t="shared" ref="M55" si="45">(K55*N55)-L55</f>
        <v>22325.85</v>
      </c>
      <c r="N55" s="236">
        <v>3000</v>
      </c>
      <c r="O55" s="102" t="s">
        <v>594</v>
      </c>
      <c r="P55" s="238">
        <v>45240</v>
      </c>
      <c r="Q55" s="277"/>
      <c r="R55" s="140"/>
      <c r="S55" s="55" t="s">
        <v>605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223">
        <v>14</v>
      </c>
      <c r="B56" s="293">
        <v>45240</v>
      </c>
      <c r="C56" s="254"/>
      <c r="D56" s="254" t="s">
        <v>973</v>
      </c>
      <c r="E56" s="223" t="s">
        <v>603</v>
      </c>
      <c r="F56" s="223">
        <v>19440</v>
      </c>
      <c r="G56" s="223">
        <v>19340</v>
      </c>
      <c r="H56" s="223">
        <v>19490</v>
      </c>
      <c r="I56" s="218" t="s">
        <v>974</v>
      </c>
      <c r="J56" s="301" t="s">
        <v>975</v>
      </c>
      <c r="K56" s="236">
        <f t="shared" ref="K56:K64" si="46">H56-F56</f>
        <v>50</v>
      </c>
      <c r="L56" s="313">
        <f t="shared" si="44"/>
        <v>292.34999999999997</v>
      </c>
      <c r="M56" s="237">
        <f t="shared" ref="M56" si="47">(K56*N56)-L56</f>
        <v>2207.65</v>
      </c>
      <c r="N56" s="236">
        <v>50</v>
      </c>
      <c r="O56" s="102" t="s">
        <v>594</v>
      </c>
      <c r="P56" s="238">
        <v>45240</v>
      </c>
      <c r="Q56" s="277"/>
      <c r="R56" s="140"/>
      <c r="S56" s="55" t="s">
        <v>593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314">
        <v>15</v>
      </c>
      <c r="B57" s="238">
        <v>45243</v>
      </c>
      <c r="C57" s="315"/>
      <c r="D57" s="315" t="s">
        <v>978</v>
      </c>
      <c r="E57" s="314" t="s">
        <v>603</v>
      </c>
      <c r="F57" s="314">
        <v>622.5</v>
      </c>
      <c r="G57" s="316">
        <v>612.5</v>
      </c>
      <c r="H57" s="223">
        <v>632</v>
      </c>
      <c r="I57" s="218" t="s">
        <v>979</v>
      </c>
      <c r="J57" s="301" t="s">
        <v>996</v>
      </c>
      <c r="K57" s="236">
        <f t="shared" si="46"/>
        <v>9.5</v>
      </c>
      <c r="L57" s="313">
        <f t="shared" si="44"/>
        <v>208.55999999999997</v>
      </c>
      <c r="M57" s="237">
        <f t="shared" ref="M57" si="48">(K57*N57)-L57</f>
        <v>10241.44</v>
      </c>
      <c r="N57" s="236">
        <v>1100</v>
      </c>
      <c r="O57" s="102" t="s">
        <v>594</v>
      </c>
      <c r="P57" s="238">
        <v>45245</v>
      </c>
      <c r="Q57" s="277"/>
      <c r="R57" s="140"/>
      <c r="S57" s="55" t="s">
        <v>605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314">
        <v>16</v>
      </c>
      <c r="B58" s="238">
        <v>45243</v>
      </c>
      <c r="C58" s="315"/>
      <c r="D58" s="315" t="s">
        <v>981</v>
      </c>
      <c r="E58" s="314" t="s">
        <v>603</v>
      </c>
      <c r="F58" s="314">
        <v>3412.5</v>
      </c>
      <c r="G58" s="316">
        <v>3374</v>
      </c>
      <c r="H58" s="223">
        <v>3455</v>
      </c>
      <c r="I58" s="218" t="s">
        <v>982</v>
      </c>
      <c r="J58" s="301" t="s">
        <v>1121</v>
      </c>
      <c r="K58" s="236">
        <f t="shared" si="46"/>
        <v>42.5</v>
      </c>
      <c r="L58" s="313">
        <f t="shared" si="44"/>
        <v>285.03749999999997</v>
      </c>
      <c r="M58" s="237">
        <f t="shared" ref="M58" si="49">(K58*N58)-L58</f>
        <v>11402.4625</v>
      </c>
      <c r="N58" s="236">
        <v>275</v>
      </c>
      <c r="O58" s="102" t="s">
        <v>594</v>
      </c>
      <c r="P58" s="238">
        <v>45245</v>
      </c>
      <c r="Q58" s="277"/>
      <c r="R58" s="140"/>
      <c r="S58" s="55" t="s">
        <v>605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314">
        <v>17</v>
      </c>
      <c r="B59" s="238">
        <v>45245</v>
      </c>
      <c r="C59" s="315"/>
      <c r="D59" s="315" t="s">
        <v>922</v>
      </c>
      <c r="E59" s="314" t="s">
        <v>603</v>
      </c>
      <c r="F59" s="314">
        <v>4040</v>
      </c>
      <c r="G59" s="316">
        <v>3985</v>
      </c>
      <c r="H59" s="223">
        <v>4070</v>
      </c>
      <c r="I59" s="218" t="s">
        <v>997</v>
      </c>
      <c r="J59" s="301" t="s">
        <v>815</v>
      </c>
      <c r="K59" s="236">
        <f t="shared" si="46"/>
        <v>30</v>
      </c>
      <c r="L59" s="313">
        <f t="shared" si="44"/>
        <v>244.2</v>
      </c>
      <c r="M59" s="237">
        <f t="shared" ref="M59" si="50">(K59*N59)-L59</f>
        <v>5755.8</v>
      </c>
      <c r="N59" s="236">
        <v>200</v>
      </c>
      <c r="O59" s="102" t="s">
        <v>594</v>
      </c>
      <c r="P59" s="238">
        <v>45246</v>
      </c>
      <c r="Q59" s="277"/>
      <c r="R59" s="140"/>
      <c r="S59" s="55" t="s">
        <v>605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314">
        <v>18</v>
      </c>
      <c r="B60" s="238">
        <v>45245</v>
      </c>
      <c r="C60" s="315"/>
      <c r="D60" s="315" t="s">
        <v>981</v>
      </c>
      <c r="E60" s="314" t="s">
        <v>603</v>
      </c>
      <c r="F60" s="314">
        <v>3440</v>
      </c>
      <c r="G60" s="316">
        <v>3404</v>
      </c>
      <c r="H60" s="223">
        <v>3530</v>
      </c>
      <c r="I60" s="218" t="s">
        <v>1003</v>
      </c>
      <c r="J60" s="301" t="s">
        <v>1004</v>
      </c>
      <c r="K60" s="236">
        <f t="shared" si="46"/>
        <v>90</v>
      </c>
      <c r="L60" s="313">
        <f t="shared" si="44"/>
        <v>291.22499999999997</v>
      </c>
      <c r="M60" s="237">
        <f t="shared" ref="M60" si="51">(K60*N60)-L60</f>
        <v>24458.775000000001</v>
      </c>
      <c r="N60" s="236">
        <v>275</v>
      </c>
      <c r="O60" s="102" t="s">
        <v>594</v>
      </c>
      <c r="P60" s="238">
        <v>45245</v>
      </c>
      <c r="Q60" s="277"/>
      <c r="R60" s="140"/>
      <c r="S60" s="55" t="s">
        <v>605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314">
        <v>19</v>
      </c>
      <c r="B61" s="238">
        <v>45245</v>
      </c>
      <c r="C61" s="315"/>
      <c r="D61" s="315" t="s">
        <v>1005</v>
      </c>
      <c r="E61" s="314" t="s">
        <v>603</v>
      </c>
      <c r="F61" s="314">
        <v>4265</v>
      </c>
      <c r="G61" s="316">
        <v>4180</v>
      </c>
      <c r="H61" s="223">
        <v>4327.5</v>
      </c>
      <c r="I61" s="218" t="s">
        <v>1006</v>
      </c>
      <c r="J61" s="301" t="s">
        <v>1038</v>
      </c>
      <c r="K61" s="236">
        <f t="shared" si="46"/>
        <v>62.5</v>
      </c>
      <c r="L61" s="313">
        <f t="shared" si="44"/>
        <v>162.28125</v>
      </c>
      <c r="M61" s="237">
        <f t="shared" ref="M61" si="52">(K61*N61)-L61</f>
        <v>7650.21875</v>
      </c>
      <c r="N61" s="236">
        <v>125</v>
      </c>
      <c r="O61" s="102" t="s">
        <v>594</v>
      </c>
      <c r="P61" s="238">
        <v>45250</v>
      </c>
      <c r="Q61" s="277"/>
      <c r="R61" s="140"/>
      <c r="S61" s="55" t="s">
        <v>605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314">
        <v>20</v>
      </c>
      <c r="B62" s="238">
        <v>45246</v>
      </c>
      <c r="C62" s="315"/>
      <c r="D62" s="315" t="s">
        <v>1011</v>
      </c>
      <c r="E62" s="314" t="s">
        <v>603</v>
      </c>
      <c r="F62" s="314">
        <v>4735</v>
      </c>
      <c r="G62" s="316">
        <v>4660</v>
      </c>
      <c r="H62" s="223">
        <v>4767.5</v>
      </c>
      <c r="I62" s="218" t="s">
        <v>1017</v>
      </c>
      <c r="J62" s="301" t="s">
        <v>757</v>
      </c>
      <c r="K62" s="236">
        <f t="shared" si="46"/>
        <v>32.5</v>
      </c>
      <c r="L62" s="313">
        <f t="shared" si="44"/>
        <v>214.53749999999999</v>
      </c>
      <c r="M62" s="237">
        <f t="shared" ref="M62" si="53">(K62*N62)-L62</f>
        <v>4660.4624999999996</v>
      </c>
      <c r="N62" s="236">
        <v>150</v>
      </c>
      <c r="O62" s="102" t="s">
        <v>594</v>
      </c>
      <c r="P62" s="238">
        <v>45246</v>
      </c>
      <c r="Q62" s="277"/>
      <c r="R62" s="140"/>
      <c r="S62" s="55" t="s">
        <v>605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314">
        <v>21</v>
      </c>
      <c r="B63" s="238">
        <v>45246</v>
      </c>
      <c r="C63" s="315"/>
      <c r="D63" s="315" t="s">
        <v>1012</v>
      </c>
      <c r="E63" s="314" t="s">
        <v>603</v>
      </c>
      <c r="F63" s="314">
        <v>208</v>
      </c>
      <c r="G63" s="316">
        <v>204.5</v>
      </c>
      <c r="H63" s="223">
        <v>210.5</v>
      </c>
      <c r="I63" s="218" t="s">
        <v>1018</v>
      </c>
      <c r="J63" s="301" t="s">
        <v>1030</v>
      </c>
      <c r="K63" s="236">
        <f t="shared" si="46"/>
        <v>2.5</v>
      </c>
      <c r="L63" s="313">
        <f t="shared" si="44"/>
        <v>227.33999999999997</v>
      </c>
      <c r="M63" s="237">
        <f t="shared" ref="M63" si="54">(K63*N63)-L63</f>
        <v>8772.66</v>
      </c>
      <c r="N63" s="236">
        <v>3600</v>
      </c>
      <c r="O63" s="102" t="s">
        <v>594</v>
      </c>
      <c r="P63" s="238">
        <v>45247</v>
      </c>
      <c r="Q63" s="277"/>
      <c r="R63" s="140"/>
      <c r="S63" s="55" t="s">
        <v>605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451">
        <v>22</v>
      </c>
      <c r="B64" s="452">
        <v>45247</v>
      </c>
      <c r="C64" s="254"/>
      <c r="D64" s="254" t="s">
        <v>1024</v>
      </c>
      <c r="E64" s="223" t="s">
        <v>603</v>
      </c>
      <c r="F64" s="223">
        <v>5405</v>
      </c>
      <c r="G64" s="451">
        <v>5280</v>
      </c>
      <c r="H64" s="223">
        <v>5510</v>
      </c>
      <c r="I64" s="453" t="s">
        <v>1026</v>
      </c>
      <c r="J64" s="441" t="s">
        <v>1039</v>
      </c>
      <c r="K64" s="236">
        <f t="shared" si="46"/>
        <v>105</v>
      </c>
      <c r="L64" s="313">
        <f t="shared" si="44"/>
        <v>165.29999999999998</v>
      </c>
      <c r="M64" s="444">
        <v>7350</v>
      </c>
      <c r="N64" s="421">
        <v>100</v>
      </c>
      <c r="O64" s="441" t="s">
        <v>594</v>
      </c>
      <c r="P64" s="432">
        <v>45250</v>
      </c>
      <c r="Q64" s="277"/>
      <c r="R64" s="140"/>
      <c r="S64" s="55" t="s">
        <v>605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>
      <c r="A65" s="409"/>
      <c r="B65" s="411"/>
      <c r="C65" s="254"/>
      <c r="D65" s="254" t="s">
        <v>1025</v>
      </c>
      <c r="E65" s="223" t="s">
        <v>881</v>
      </c>
      <c r="F65" s="223">
        <v>50</v>
      </c>
      <c r="G65" s="409"/>
      <c r="H65" s="223">
        <v>81</v>
      </c>
      <c r="I65" s="454"/>
      <c r="J65" s="442"/>
      <c r="K65" s="236">
        <f>F65-H65</f>
        <v>-31</v>
      </c>
      <c r="L65" s="313">
        <v>50</v>
      </c>
      <c r="M65" s="445"/>
      <c r="N65" s="422"/>
      <c r="O65" s="442"/>
      <c r="P65" s="443"/>
      <c r="Q65" s="277"/>
      <c r="R65" s="140"/>
      <c r="S65" s="55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223">
        <v>23</v>
      </c>
      <c r="B66" s="293">
        <v>45247</v>
      </c>
      <c r="C66" s="254"/>
      <c r="D66" s="254" t="s">
        <v>1033</v>
      </c>
      <c r="E66" s="223" t="s">
        <v>603</v>
      </c>
      <c r="F66" s="223">
        <v>1637.5</v>
      </c>
      <c r="G66" s="223">
        <v>1610</v>
      </c>
      <c r="H66" s="223">
        <v>1660</v>
      </c>
      <c r="I66" s="218" t="s">
        <v>1034</v>
      </c>
      <c r="J66" s="301" t="s">
        <v>1060</v>
      </c>
      <c r="K66" s="236">
        <f t="shared" ref="K66" si="55">H66-F66</f>
        <v>22.5</v>
      </c>
      <c r="L66" s="313">
        <f t="shared" si="44"/>
        <v>199.2</v>
      </c>
      <c r="M66" s="237">
        <f t="shared" ref="M66" si="56">(K66*N66)-L66</f>
        <v>8800.7999999999993</v>
      </c>
      <c r="N66" s="236">
        <v>400</v>
      </c>
      <c r="O66" s="102" t="s">
        <v>594</v>
      </c>
      <c r="P66" s="238">
        <v>45251</v>
      </c>
      <c r="Q66" s="277"/>
      <c r="R66" s="140"/>
      <c r="S66" s="55" t="s">
        <v>605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234">
        <v>24</v>
      </c>
      <c r="B67" s="308">
        <v>45250</v>
      </c>
      <c r="C67" s="309"/>
      <c r="D67" s="309" t="s">
        <v>1011</v>
      </c>
      <c r="E67" s="234" t="s">
        <v>603</v>
      </c>
      <c r="F67" s="234">
        <v>4830</v>
      </c>
      <c r="G67" s="234">
        <v>4760</v>
      </c>
      <c r="H67" s="234">
        <v>4760</v>
      </c>
      <c r="I67" s="235" t="s">
        <v>1041</v>
      </c>
      <c r="J67" s="310" t="s">
        <v>977</v>
      </c>
      <c r="K67" s="281">
        <f>H67-F67</f>
        <v>-70</v>
      </c>
      <c r="L67" s="281">
        <f t="shared" si="44"/>
        <v>214.2</v>
      </c>
      <c r="M67" s="283">
        <f t="shared" ref="M67" si="57">(K67*N67)-L67</f>
        <v>-10714.2</v>
      </c>
      <c r="N67" s="281">
        <v>150</v>
      </c>
      <c r="O67" s="284" t="s">
        <v>604</v>
      </c>
      <c r="P67" s="279">
        <v>45250</v>
      </c>
      <c r="Q67" s="277"/>
      <c r="R67" s="140"/>
      <c r="S67" s="55" t="s">
        <v>605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>
      <c r="A68" s="234">
        <v>25</v>
      </c>
      <c r="B68" s="308">
        <v>45250</v>
      </c>
      <c r="C68" s="309"/>
      <c r="D68" s="309" t="s">
        <v>1042</v>
      </c>
      <c r="E68" s="234" t="s">
        <v>603</v>
      </c>
      <c r="F68" s="234">
        <v>252.25</v>
      </c>
      <c r="G68" s="234">
        <v>248.75</v>
      </c>
      <c r="H68" s="234">
        <v>248.75</v>
      </c>
      <c r="I68" s="235" t="s">
        <v>1043</v>
      </c>
      <c r="J68" s="310" t="s">
        <v>1062</v>
      </c>
      <c r="K68" s="281">
        <f>H68-F68</f>
        <v>-3.5</v>
      </c>
      <c r="L68" s="281">
        <f t="shared" si="44"/>
        <v>223.87499999999997</v>
      </c>
      <c r="M68" s="283">
        <f t="shared" ref="M68" si="58">(K68*N68)-L68</f>
        <v>-10723.875</v>
      </c>
      <c r="N68" s="281">
        <v>3000</v>
      </c>
      <c r="O68" s="284" t="s">
        <v>604</v>
      </c>
      <c r="P68" s="279">
        <v>45251</v>
      </c>
      <c r="Q68" s="277"/>
      <c r="R68" s="140"/>
      <c r="S68" s="55" t="s">
        <v>605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 ht="12.75" customHeight="1">
      <c r="A69" s="234">
        <v>26</v>
      </c>
      <c r="B69" s="308">
        <v>45251</v>
      </c>
      <c r="C69" s="309"/>
      <c r="D69" s="309" t="s">
        <v>1005</v>
      </c>
      <c r="E69" s="234" t="s">
        <v>603</v>
      </c>
      <c r="F69" s="234">
        <v>4345</v>
      </c>
      <c r="G69" s="234">
        <v>4260</v>
      </c>
      <c r="H69" s="234">
        <v>4260</v>
      </c>
      <c r="I69" s="235" t="s">
        <v>1061</v>
      </c>
      <c r="J69" s="310" t="s">
        <v>1080</v>
      </c>
      <c r="K69" s="281">
        <f>H69-F69</f>
        <v>-85</v>
      </c>
      <c r="L69" s="281">
        <f t="shared" si="44"/>
        <v>159.75</v>
      </c>
      <c r="M69" s="283">
        <f t="shared" ref="M69" si="59">(K69*N69)-L69</f>
        <v>-10784.75</v>
      </c>
      <c r="N69" s="281">
        <v>125</v>
      </c>
      <c r="O69" s="284" t="s">
        <v>604</v>
      </c>
      <c r="P69" s="279">
        <v>45252</v>
      </c>
      <c r="Q69" s="277"/>
      <c r="R69" s="140"/>
      <c r="S69" s="55" t="s">
        <v>605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>
      <c r="A70" s="223">
        <v>27</v>
      </c>
      <c r="B70" s="293">
        <v>45251</v>
      </c>
      <c r="C70" s="254"/>
      <c r="D70" s="254" t="s">
        <v>1012</v>
      </c>
      <c r="E70" s="223" t="s">
        <v>603</v>
      </c>
      <c r="F70" s="223">
        <v>209.25</v>
      </c>
      <c r="G70" s="223">
        <v>206</v>
      </c>
      <c r="H70" s="223">
        <v>211.25</v>
      </c>
      <c r="I70" s="218" t="s">
        <v>1073</v>
      </c>
      <c r="J70" s="301" t="s">
        <v>1072</v>
      </c>
      <c r="K70" s="236">
        <f t="shared" ref="K70" si="60">H70-F70</f>
        <v>2</v>
      </c>
      <c r="L70" s="313">
        <f t="shared" si="44"/>
        <v>228.14999999999998</v>
      </c>
      <c r="M70" s="237">
        <f t="shared" ref="M70" si="61">(K70*N70)-L70</f>
        <v>6971.85</v>
      </c>
      <c r="N70" s="236">
        <v>3600</v>
      </c>
      <c r="O70" s="102" t="s">
        <v>594</v>
      </c>
      <c r="P70" s="238">
        <v>45252</v>
      </c>
      <c r="Q70" s="277"/>
      <c r="R70" s="140"/>
      <c r="S70" s="55" t="s">
        <v>605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 ht="12.75" customHeight="1">
      <c r="A71" s="220">
        <v>28</v>
      </c>
      <c r="B71" s="332">
        <v>45252</v>
      </c>
      <c r="C71" s="285"/>
      <c r="D71" s="285" t="s">
        <v>1077</v>
      </c>
      <c r="E71" s="220" t="s">
        <v>603</v>
      </c>
      <c r="F71" s="220" t="s">
        <v>1078</v>
      </c>
      <c r="G71" s="220">
        <v>1580</v>
      </c>
      <c r="H71" s="220"/>
      <c r="I71" s="222" t="s">
        <v>1079</v>
      </c>
      <c r="J71" s="219" t="s">
        <v>592</v>
      </c>
      <c r="K71" s="98"/>
      <c r="L71" s="333"/>
      <c r="M71" s="287"/>
      <c r="N71" s="98"/>
      <c r="O71" s="100"/>
      <c r="P71" s="360"/>
      <c r="Q71" s="277"/>
      <c r="R71" s="140"/>
      <c r="S71" s="55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1"/>
      <c r="AH71" s="142"/>
      <c r="AI71" s="140"/>
      <c r="AJ71" s="140"/>
      <c r="AK71" s="141"/>
      <c r="AL71" s="141"/>
      <c r="AM71" s="141"/>
    </row>
    <row r="72" spans="1:39" ht="12.75" customHeight="1">
      <c r="A72" s="234">
        <v>29</v>
      </c>
      <c r="B72" s="308">
        <v>45252</v>
      </c>
      <c r="C72" s="309"/>
      <c r="D72" s="309" t="s">
        <v>1084</v>
      </c>
      <c r="E72" s="234" t="s">
        <v>603</v>
      </c>
      <c r="F72" s="234">
        <v>1086</v>
      </c>
      <c r="G72" s="234">
        <v>1070</v>
      </c>
      <c r="H72" s="234">
        <v>1070</v>
      </c>
      <c r="I72" s="235" t="s">
        <v>1085</v>
      </c>
      <c r="J72" s="310" t="s">
        <v>1125</v>
      </c>
      <c r="K72" s="281">
        <f t="shared" ref="K72" si="62">H72-F72</f>
        <v>-16</v>
      </c>
      <c r="L72" s="282">
        <f t="shared" ref="L72" si="63">(H72*N72)*0.03%</f>
        <v>208.64999999999998</v>
      </c>
      <c r="M72" s="283">
        <f t="shared" ref="M72" si="64">(K72*N72)-L72</f>
        <v>-10608.65</v>
      </c>
      <c r="N72" s="281">
        <v>650</v>
      </c>
      <c r="O72" s="284" t="s">
        <v>604</v>
      </c>
      <c r="P72" s="279">
        <v>45253</v>
      </c>
      <c r="Q72" s="277"/>
      <c r="R72" s="140"/>
      <c r="S72" s="5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2.75" customHeight="1">
      <c r="A73" s="234">
        <v>30</v>
      </c>
      <c r="B73" s="308">
        <v>45253</v>
      </c>
      <c r="C73" s="309"/>
      <c r="D73" s="309" t="s">
        <v>1122</v>
      </c>
      <c r="E73" s="234" t="s">
        <v>603</v>
      </c>
      <c r="F73" s="234">
        <v>3530</v>
      </c>
      <c r="G73" s="234">
        <v>3473</v>
      </c>
      <c r="H73" s="234">
        <v>3508.5</v>
      </c>
      <c r="I73" s="235" t="s">
        <v>1123</v>
      </c>
      <c r="J73" s="310" t="s">
        <v>1127</v>
      </c>
      <c r="K73" s="281">
        <f t="shared" ref="K73" si="65">H73-F73</f>
        <v>-21.5</v>
      </c>
      <c r="L73" s="282">
        <f t="shared" ref="L73" si="66">(H73*N73)*0.03%</f>
        <v>184.19624999999999</v>
      </c>
      <c r="M73" s="283">
        <f t="shared" ref="M73" si="67">(K73*N73)-L73</f>
        <v>-3946.69625</v>
      </c>
      <c r="N73" s="281">
        <v>175</v>
      </c>
      <c r="O73" s="284" t="s">
        <v>604</v>
      </c>
      <c r="P73" s="279">
        <v>45253</v>
      </c>
      <c r="Q73" s="277"/>
      <c r="R73" s="140"/>
      <c r="S73" s="5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4" spans="1:39" ht="12.75" customHeight="1">
      <c r="A74" s="220"/>
      <c r="B74" s="332"/>
      <c r="C74" s="285"/>
      <c r="D74" s="285"/>
      <c r="E74" s="220"/>
      <c r="F74" s="220"/>
      <c r="G74" s="220"/>
      <c r="H74" s="220"/>
      <c r="I74" s="222"/>
      <c r="J74" s="219"/>
      <c r="K74" s="98"/>
      <c r="L74" s="333"/>
      <c r="M74" s="287"/>
      <c r="N74" s="98"/>
      <c r="O74" s="100"/>
      <c r="P74" s="360"/>
      <c r="Q74" s="277"/>
      <c r="R74" s="140"/>
      <c r="S74" s="55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1"/>
      <c r="AH74" s="142"/>
      <c r="AI74" s="140"/>
      <c r="AJ74" s="140"/>
      <c r="AK74" s="141"/>
      <c r="AL74" s="141"/>
      <c r="AM74" s="141"/>
    </row>
    <row r="75" spans="1:39" ht="12.75" customHeight="1">
      <c r="A75" s="220"/>
      <c r="B75" s="332"/>
      <c r="C75" s="285"/>
      <c r="D75" s="285"/>
      <c r="E75" s="220"/>
      <c r="F75" s="220"/>
      <c r="G75" s="220"/>
      <c r="H75" s="220"/>
      <c r="I75" s="222"/>
      <c r="J75" s="219"/>
      <c r="K75" s="98"/>
      <c r="L75" s="333"/>
      <c r="M75" s="287"/>
      <c r="N75" s="98"/>
      <c r="O75" s="100"/>
      <c r="P75" s="360"/>
      <c r="Q75" s="277"/>
      <c r="R75" s="140"/>
      <c r="S75" s="55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7" spans="1:39" ht="12.75" customHeight="1">
      <c r="A77" s="141"/>
      <c r="B77" s="144"/>
      <c r="C77" s="140"/>
      <c r="D77" s="140"/>
      <c r="E77" s="141"/>
      <c r="F77" s="141"/>
      <c r="G77" s="141"/>
      <c r="H77" s="145"/>
      <c r="I77" s="145"/>
      <c r="J77" s="145"/>
      <c r="K77" s="140"/>
      <c r="L77" s="141"/>
      <c r="M77" s="141"/>
      <c r="N77" s="141"/>
      <c r="O77" s="145"/>
      <c r="P77" s="145"/>
      <c r="Q77" s="145"/>
      <c r="R77" s="140"/>
      <c r="S77" s="55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41"/>
      <c r="AH77" s="142"/>
      <c r="AI77" s="140"/>
      <c r="AJ77" s="140"/>
      <c r="AK77" s="141"/>
      <c r="AL77" s="141"/>
      <c r="AM77" s="141"/>
    </row>
    <row r="78" spans="1:39" ht="13.8">
      <c r="A78" s="146" t="s">
        <v>610</v>
      </c>
      <c r="B78" s="146"/>
      <c r="C78" s="146"/>
      <c r="D78" s="146"/>
      <c r="E78" s="147"/>
      <c r="F78" s="108"/>
      <c r="G78" s="108"/>
      <c r="H78" s="108"/>
      <c r="I78" s="108"/>
      <c r="J78" s="1"/>
      <c r="K78" s="6"/>
      <c r="L78" s="6"/>
      <c r="M78" s="6"/>
      <c r="N78" s="1"/>
      <c r="O78" s="1"/>
      <c r="P78" s="37"/>
      <c r="Q78" s="37"/>
      <c r="R78" s="37"/>
      <c r="S78" s="6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37"/>
      <c r="AH78" s="37"/>
      <c r="AI78" s="37"/>
      <c r="AJ78" s="37"/>
      <c r="AK78" s="37"/>
      <c r="AL78" s="37"/>
      <c r="AM78" s="37"/>
    </row>
    <row r="79" spans="1:39" ht="39.6">
      <c r="A79" s="95" t="s">
        <v>16</v>
      </c>
      <c r="B79" s="95" t="s">
        <v>566</v>
      </c>
      <c r="C79" s="95"/>
      <c r="D79" s="96" t="s">
        <v>578</v>
      </c>
      <c r="E79" s="95" t="s">
        <v>579</v>
      </c>
      <c r="F79" s="95" t="s">
        <v>580</v>
      </c>
      <c r="G79" s="95" t="s">
        <v>601</v>
      </c>
      <c r="H79" s="95" t="s">
        <v>582</v>
      </c>
      <c r="I79" s="95" t="s">
        <v>583</v>
      </c>
      <c r="J79" s="94" t="s">
        <v>584</v>
      </c>
      <c r="K79" s="94" t="s">
        <v>611</v>
      </c>
      <c r="L79" s="97" t="s">
        <v>586</v>
      </c>
      <c r="M79" s="139" t="s">
        <v>608</v>
      </c>
      <c r="N79" s="95" t="s">
        <v>609</v>
      </c>
      <c r="O79" s="95" t="s">
        <v>588</v>
      </c>
      <c r="P79" s="96" t="s">
        <v>589</v>
      </c>
      <c r="Q79" s="296"/>
      <c r="R79" s="37"/>
      <c r="S79" s="6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37"/>
      <c r="AH79" s="37"/>
      <c r="AI79" s="37"/>
      <c r="AJ79" s="37"/>
      <c r="AK79" s="37"/>
      <c r="AL79" s="37"/>
      <c r="AM79" s="37"/>
    </row>
    <row r="80" spans="1:39" ht="15" customHeight="1">
      <c r="A80" s="451">
        <v>1</v>
      </c>
      <c r="B80" s="452">
        <v>45226</v>
      </c>
      <c r="C80" s="302"/>
      <c r="D80" s="302" t="s">
        <v>897</v>
      </c>
      <c r="E80" s="298" t="s">
        <v>603</v>
      </c>
      <c r="F80" s="298">
        <v>60</v>
      </c>
      <c r="G80" s="298"/>
      <c r="H80" s="300">
        <v>43</v>
      </c>
      <c r="I80" s="300"/>
      <c r="J80" s="434" t="s">
        <v>807</v>
      </c>
      <c r="K80" s="236">
        <f t="shared" ref="K80" si="68">H80-F80</f>
        <v>-17</v>
      </c>
      <c r="L80" s="245">
        <v>50</v>
      </c>
      <c r="M80" s="444">
        <v>300</v>
      </c>
      <c r="N80" s="236">
        <v>50</v>
      </c>
      <c r="O80" s="441" t="s">
        <v>594</v>
      </c>
      <c r="P80" s="238">
        <v>45231</v>
      </c>
      <c r="Q80" s="277"/>
      <c r="R80" s="141"/>
      <c r="S80" s="55" t="s">
        <v>593</v>
      </c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</row>
    <row r="81" spans="1:39" ht="15" customHeight="1">
      <c r="A81" s="409"/>
      <c r="B81" s="411"/>
      <c r="C81" s="254"/>
      <c r="D81" s="254" t="s">
        <v>898</v>
      </c>
      <c r="E81" s="223" t="s">
        <v>881</v>
      </c>
      <c r="F81" s="223">
        <v>37</v>
      </c>
      <c r="G81" s="223"/>
      <c r="H81" s="218">
        <v>24</v>
      </c>
      <c r="I81" s="218"/>
      <c r="J81" s="435"/>
      <c r="K81" s="236">
        <v>26</v>
      </c>
      <c r="L81" s="245">
        <v>100</v>
      </c>
      <c r="M81" s="420"/>
      <c r="N81" s="236">
        <v>50</v>
      </c>
      <c r="O81" s="416"/>
      <c r="P81" s="238">
        <v>45230</v>
      </c>
      <c r="Q81" s="277"/>
      <c r="R81" s="141"/>
      <c r="S81" s="55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</row>
    <row r="82" spans="1:39" ht="15" customHeight="1">
      <c r="A82" s="408">
        <v>2</v>
      </c>
      <c r="B82" s="410">
        <v>45229</v>
      </c>
      <c r="C82" s="254"/>
      <c r="D82" s="254" t="s">
        <v>900</v>
      </c>
      <c r="E82" s="223" t="s">
        <v>603</v>
      </c>
      <c r="F82" s="223">
        <v>57</v>
      </c>
      <c r="G82" s="223"/>
      <c r="H82" s="218">
        <v>98</v>
      </c>
      <c r="I82" s="218"/>
      <c r="J82" s="450" t="s">
        <v>1015</v>
      </c>
      <c r="K82" s="236">
        <f>H82-F82</f>
        <v>41</v>
      </c>
      <c r="L82" s="245">
        <v>50</v>
      </c>
      <c r="M82" s="419">
        <v>3750</v>
      </c>
      <c r="N82" s="236">
        <v>175</v>
      </c>
      <c r="O82" s="415" t="s">
        <v>594</v>
      </c>
      <c r="P82" s="432">
        <v>45246</v>
      </c>
      <c r="Q82" s="277"/>
      <c r="R82" s="141"/>
      <c r="S82" s="55" t="s">
        <v>593</v>
      </c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</row>
    <row r="83" spans="1:39" ht="15" customHeight="1">
      <c r="A83" s="409"/>
      <c r="B83" s="411"/>
      <c r="C83" s="254"/>
      <c r="D83" s="254" t="s">
        <v>901</v>
      </c>
      <c r="E83" s="223" t="s">
        <v>881</v>
      </c>
      <c r="F83" s="223">
        <v>27</v>
      </c>
      <c r="G83" s="223"/>
      <c r="H83" s="218">
        <v>46</v>
      </c>
      <c r="I83" s="218"/>
      <c r="J83" s="436"/>
      <c r="K83" s="236">
        <f>F83-H83</f>
        <v>-19</v>
      </c>
      <c r="L83" s="245">
        <v>50</v>
      </c>
      <c r="M83" s="445"/>
      <c r="N83" s="236">
        <v>175</v>
      </c>
      <c r="O83" s="442"/>
      <c r="P83" s="443"/>
      <c r="Q83" s="277"/>
      <c r="R83" s="141"/>
      <c r="S83" s="55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</row>
    <row r="84" spans="1:39" ht="15" customHeight="1">
      <c r="A84" s="299">
        <v>3</v>
      </c>
      <c r="B84" s="293">
        <v>45231</v>
      </c>
      <c r="C84" s="254"/>
      <c r="D84" s="254" t="s">
        <v>903</v>
      </c>
      <c r="E84" s="223" t="s">
        <v>881</v>
      </c>
      <c r="F84" s="223">
        <v>57</v>
      </c>
      <c r="G84" s="223">
        <v>105</v>
      </c>
      <c r="H84" s="218">
        <v>16</v>
      </c>
      <c r="I84" s="218">
        <v>0.1</v>
      </c>
      <c r="J84" s="301" t="s">
        <v>906</v>
      </c>
      <c r="K84" s="236">
        <f>F84-H84</f>
        <v>41</v>
      </c>
      <c r="L84" s="245">
        <v>50</v>
      </c>
      <c r="M84" s="237">
        <f t="shared" ref="M84" si="69">(K84*N84)-L84</f>
        <v>565</v>
      </c>
      <c r="N84" s="236">
        <v>15</v>
      </c>
      <c r="O84" s="102" t="s">
        <v>594</v>
      </c>
      <c r="P84" s="238">
        <v>45231</v>
      </c>
      <c r="Q84" s="277"/>
      <c r="R84" s="141"/>
      <c r="S84" s="55" t="s">
        <v>593</v>
      </c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1"/>
      <c r="AL84" s="141"/>
      <c r="AM84" s="141"/>
    </row>
    <row r="85" spans="1:39" ht="15" customHeight="1">
      <c r="A85" s="408">
        <v>4</v>
      </c>
      <c r="B85" s="410">
        <v>45231</v>
      </c>
      <c r="C85" s="254"/>
      <c r="D85" s="254" t="s">
        <v>907</v>
      </c>
      <c r="E85" s="223" t="s">
        <v>603</v>
      </c>
      <c r="F85" s="223">
        <v>13.25</v>
      </c>
      <c r="G85" s="223"/>
      <c r="H85" s="218">
        <v>15.5</v>
      </c>
      <c r="I85" s="218"/>
      <c r="J85" s="434" t="s">
        <v>932</v>
      </c>
      <c r="K85" s="236">
        <f>H85-F85</f>
        <v>2.25</v>
      </c>
      <c r="L85" s="245">
        <v>50</v>
      </c>
      <c r="M85" s="444">
        <v>1250</v>
      </c>
      <c r="N85" s="236">
        <v>900</v>
      </c>
      <c r="O85" s="441" t="s">
        <v>594</v>
      </c>
      <c r="P85" s="432">
        <v>45236</v>
      </c>
      <c r="Q85" s="277"/>
      <c r="R85" s="141"/>
      <c r="S85" s="55" t="s">
        <v>605</v>
      </c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41"/>
      <c r="AE85" s="141"/>
      <c r="AF85" s="141"/>
      <c r="AG85" s="141"/>
      <c r="AH85" s="141"/>
      <c r="AI85" s="141"/>
      <c r="AJ85" s="141"/>
      <c r="AK85" s="141"/>
      <c r="AL85" s="141"/>
      <c r="AM85" s="141"/>
    </row>
    <row r="86" spans="1:39" ht="15" customHeight="1">
      <c r="A86" s="409"/>
      <c r="B86" s="411"/>
      <c r="C86" s="254"/>
      <c r="D86" s="254" t="s">
        <v>908</v>
      </c>
      <c r="E86" s="223" t="s">
        <v>881</v>
      </c>
      <c r="F86" s="223">
        <v>8.25</v>
      </c>
      <c r="G86" s="223"/>
      <c r="H86" s="218">
        <v>9</v>
      </c>
      <c r="I86" s="218"/>
      <c r="J86" s="436"/>
      <c r="K86" s="236">
        <f>F86-H86</f>
        <v>-0.75</v>
      </c>
      <c r="L86" s="245">
        <v>50</v>
      </c>
      <c r="M86" s="445"/>
      <c r="N86" s="236">
        <v>900</v>
      </c>
      <c r="O86" s="442"/>
      <c r="P86" s="443"/>
      <c r="Q86" s="277"/>
      <c r="R86" s="141"/>
      <c r="S86" s="55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141"/>
      <c r="AL86" s="141"/>
      <c r="AM86" s="141"/>
    </row>
    <row r="87" spans="1:39" ht="15" customHeight="1">
      <c r="A87" s="307">
        <v>5</v>
      </c>
      <c r="B87" s="308">
        <v>45232</v>
      </c>
      <c r="C87" s="309"/>
      <c r="D87" s="309" t="s">
        <v>916</v>
      </c>
      <c r="E87" s="234" t="s">
        <v>603</v>
      </c>
      <c r="F87" s="234">
        <v>11</v>
      </c>
      <c r="G87" s="234">
        <v>0</v>
      </c>
      <c r="H87" s="235">
        <v>0</v>
      </c>
      <c r="I87" s="235" t="s">
        <v>917</v>
      </c>
      <c r="J87" s="310" t="s">
        <v>918</v>
      </c>
      <c r="K87" s="281">
        <f>H87-F87</f>
        <v>-11</v>
      </c>
      <c r="L87" s="311">
        <v>25</v>
      </c>
      <c r="M87" s="283">
        <f t="shared" ref="M87" si="70">(K87*N87)-L87</f>
        <v>-575</v>
      </c>
      <c r="N87" s="281">
        <v>50</v>
      </c>
      <c r="O87" s="284" t="s">
        <v>604</v>
      </c>
      <c r="P87" s="279">
        <v>45232</v>
      </c>
      <c r="Q87" s="277"/>
      <c r="R87" s="141"/>
      <c r="S87" s="55" t="s">
        <v>605</v>
      </c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  <c r="AG87" s="141"/>
      <c r="AH87" s="141"/>
      <c r="AI87" s="141"/>
      <c r="AJ87" s="141"/>
      <c r="AK87" s="141"/>
      <c r="AL87" s="141"/>
      <c r="AM87" s="141"/>
    </row>
    <row r="88" spans="1:39" ht="12.75" customHeight="1">
      <c r="A88" s="430">
        <v>5</v>
      </c>
      <c r="B88" s="432">
        <v>45233</v>
      </c>
      <c r="C88" s="315"/>
      <c r="D88" s="315" t="s">
        <v>920</v>
      </c>
      <c r="E88" s="314" t="s">
        <v>881</v>
      </c>
      <c r="F88" s="314">
        <v>24</v>
      </c>
      <c r="G88" s="316"/>
      <c r="H88" s="223">
        <v>29</v>
      </c>
      <c r="I88" s="218"/>
      <c r="J88" s="434" t="s">
        <v>933</v>
      </c>
      <c r="K88" s="236">
        <f>F88-H88</f>
        <v>-5</v>
      </c>
      <c r="L88" s="245">
        <v>50</v>
      </c>
      <c r="M88" s="444">
        <v>560</v>
      </c>
      <c r="N88" s="236">
        <v>40</v>
      </c>
      <c r="O88" s="441" t="s">
        <v>594</v>
      </c>
      <c r="P88" s="432">
        <v>45236</v>
      </c>
      <c r="Q88" s="277"/>
      <c r="R88" s="140"/>
      <c r="S88" s="55" t="s">
        <v>593</v>
      </c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41"/>
      <c r="AH88" s="142"/>
      <c r="AI88" s="140"/>
      <c r="AJ88" s="140"/>
      <c r="AK88" s="141"/>
      <c r="AL88" s="141"/>
      <c r="AM88" s="141"/>
    </row>
    <row r="89" spans="1:39" ht="12.75" customHeight="1">
      <c r="A89" s="431"/>
      <c r="B89" s="433"/>
      <c r="C89" s="320"/>
      <c r="D89" s="320" t="s">
        <v>921</v>
      </c>
      <c r="E89" s="319" t="s">
        <v>881</v>
      </c>
      <c r="F89" s="319">
        <v>27</v>
      </c>
      <c r="G89" s="321"/>
      <c r="H89" s="298">
        <v>5.5</v>
      </c>
      <c r="I89" s="300"/>
      <c r="J89" s="435"/>
      <c r="K89" s="236">
        <f>F89-H89</f>
        <v>21.5</v>
      </c>
      <c r="L89" s="245">
        <v>50</v>
      </c>
      <c r="M89" s="420"/>
      <c r="N89" s="236">
        <v>40</v>
      </c>
      <c r="O89" s="416"/>
      <c r="P89" s="418"/>
      <c r="Q89" s="277"/>
      <c r="R89" s="140"/>
      <c r="S89" s="55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41"/>
      <c r="AH89" s="142"/>
      <c r="AI89" s="140"/>
      <c r="AJ89" s="140"/>
      <c r="AK89" s="141"/>
      <c r="AL89" s="141"/>
      <c r="AM89" s="141"/>
    </row>
    <row r="90" spans="1:39" ht="12.75" customHeight="1">
      <c r="A90" s="430">
        <v>6</v>
      </c>
      <c r="B90" s="432">
        <v>45233</v>
      </c>
      <c r="C90" s="315"/>
      <c r="D90" s="315" t="s">
        <v>926</v>
      </c>
      <c r="E90" s="314" t="s">
        <v>603</v>
      </c>
      <c r="F90" s="314">
        <v>16.5</v>
      </c>
      <c r="G90" s="223"/>
      <c r="H90" s="223">
        <v>19.5</v>
      </c>
      <c r="I90" s="218"/>
      <c r="J90" s="450" t="s">
        <v>992</v>
      </c>
      <c r="K90" s="236">
        <f>H90-F90</f>
        <v>3</v>
      </c>
      <c r="L90" s="245">
        <v>50</v>
      </c>
      <c r="M90" s="419">
        <v>4250</v>
      </c>
      <c r="N90" s="236">
        <v>1450</v>
      </c>
      <c r="O90" s="415" t="s">
        <v>594</v>
      </c>
      <c r="P90" s="417">
        <v>45245</v>
      </c>
      <c r="Q90" s="277"/>
      <c r="R90" s="140"/>
      <c r="S90" s="55" t="s">
        <v>593</v>
      </c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41"/>
      <c r="AH90" s="142"/>
      <c r="AI90" s="140"/>
      <c r="AJ90" s="140"/>
      <c r="AK90" s="141"/>
      <c r="AL90" s="141"/>
      <c r="AM90" s="141"/>
    </row>
    <row r="91" spans="1:39" ht="12.75" customHeight="1">
      <c r="A91" s="431"/>
      <c r="B91" s="433"/>
      <c r="C91" s="320"/>
      <c r="D91" s="320" t="s">
        <v>927</v>
      </c>
      <c r="E91" s="319" t="s">
        <v>881</v>
      </c>
      <c r="F91" s="319">
        <v>6.5</v>
      </c>
      <c r="G91" s="223"/>
      <c r="H91" s="223">
        <v>6.5</v>
      </c>
      <c r="I91" s="218"/>
      <c r="J91" s="435"/>
      <c r="K91" s="236">
        <f>F91-H91</f>
        <v>0</v>
      </c>
      <c r="L91" s="245">
        <v>50</v>
      </c>
      <c r="M91" s="420"/>
      <c r="N91" s="236">
        <v>1450</v>
      </c>
      <c r="O91" s="416"/>
      <c r="P91" s="418"/>
      <c r="Q91" s="277"/>
      <c r="R91" s="140"/>
      <c r="S91" s="55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41"/>
      <c r="AH91" s="142"/>
      <c r="AI91" s="140"/>
      <c r="AJ91" s="140"/>
      <c r="AK91" s="141"/>
      <c r="AL91" s="141"/>
      <c r="AM91" s="141"/>
    </row>
    <row r="92" spans="1:39" ht="12.75" customHeight="1">
      <c r="A92" s="408">
        <v>7</v>
      </c>
      <c r="B92" s="410">
        <v>45236</v>
      </c>
      <c r="C92" s="254"/>
      <c r="D92" s="254" t="s">
        <v>920</v>
      </c>
      <c r="E92" s="223" t="s">
        <v>881</v>
      </c>
      <c r="F92" s="223">
        <v>39.5</v>
      </c>
      <c r="G92" s="223"/>
      <c r="H92" s="223">
        <v>11</v>
      </c>
      <c r="I92" s="218"/>
      <c r="J92" s="450" t="s">
        <v>953</v>
      </c>
      <c r="K92" s="236">
        <f>F92-H92</f>
        <v>28.5</v>
      </c>
      <c r="L92" s="245">
        <v>50</v>
      </c>
      <c r="M92" s="419">
        <v>1440</v>
      </c>
      <c r="N92" s="236">
        <v>40</v>
      </c>
      <c r="O92" s="415" t="s">
        <v>594</v>
      </c>
      <c r="P92" s="417">
        <v>45237</v>
      </c>
      <c r="Q92" s="277"/>
      <c r="R92" s="140"/>
      <c r="S92" s="55" t="s">
        <v>605</v>
      </c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41"/>
      <c r="AH92" s="142"/>
      <c r="AI92" s="140"/>
      <c r="AJ92" s="140"/>
      <c r="AK92" s="141"/>
      <c r="AL92" s="141"/>
      <c r="AM92" s="141"/>
    </row>
    <row r="93" spans="1:39" ht="12.75" customHeight="1">
      <c r="A93" s="409"/>
      <c r="B93" s="455"/>
      <c r="C93" s="254"/>
      <c r="D93" s="254" t="s">
        <v>943</v>
      </c>
      <c r="E93" s="223" t="s">
        <v>881</v>
      </c>
      <c r="F93" s="223">
        <v>41</v>
      </c>
      <c r="G93" s="223"/>
      <c r="H93" s="223">
        <v>31</v>
      </c>
      <c r="I93" s="218"/>
      <c r="J93" s="436"/>
      <c r="K93" s="236">
        <f>F93-H93</f>
        <v>10</v>
      </c>
      <c r="L93" s="245">
        <v>50</v>
      </c>
      <c r="M93" s="420"/>
      <c r="N93" s="236">
        <v>40</v>
      </c>
      <c r="O93" s="416"/>
      <c r="P93" s="418"/>
      <c r="Q93" s="277"/>
      <c r="R93" s="140"/>
      <c r="S93" s="55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41"/>
      <c r="AH93" s="142"/>
      <c r="AI93" s="140"/>
      <c r="AJ93" s="140"/>
      <c r="AK93" s="141"/>
      <c r="AL93" s="141"/>
      <c r="AM93" s="141"/>
    </row>
    <row r="94" spans="1:39" ht="12.75" customHeight="1">
      <c r="A94" s="223">
        <v>8</v>
      </c>
      <c r="B94" s="293">
        <v>45237</v>
      </c>
      <c r="C94" s="254"/>
      <c r="D94" s="254" t="s">
        <v>945</v>
      </c>
      <c r="E94" s="223" t="s">
        <v>603</v>
      </c>
      <c r="F94" s="223">
        <v>21.5</v>
      </c>
      <c r="G94" s="223"/>
      <c r="H94" s="223">
        <v>31.5</v>
      </c>
      <c r="I94" s="218" t="s">
        <v>946</v>
      </c>
      <c r="J94" s="301" t="s">
        <v>944</v>
      </c>
      <c r="K94" s="236">
        <f>H94-F94</f>
        <v>10</v>
      </c>
      <c r="L94" s="245">
        <v>50</v>
      </c>
      <c r="M94" s="237">
        <f t="shared" ref="M94" si="71">(K94*N94)-L94</f>
        <v>350</v>
      </c>
      <c r="N94" s="236">
        <v>40</v>
      </c>
      <c r="O94" s="102" t="s">
        <v>594</v>
      </c>
      <c r="P94" s="238">
        <v>45237</v>
      </c>
      <c r="Q94" s="277"/>
      <c r="R94" s="140"/>
      <c r="S94" s="55" t="s">
        <v>605</v>
      </c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41"/>
      <c r="AH94" s="142"/>
      <c r="AI94" s="140"/>
      <c r="AJ94" s="140"/>
      <c r="AK94" s="141"/>
      <c r="AL94" s="141"/>
      <c r="AM94" s="141"/>
    </row>
    <row r="95" spans="1:39" ht="12.75" customHeight="1">
      <c r="A95" s="408">
        <v>9</v>
      </c>
      <c r="B95" s="410">
        <v>45237</v>
      </c>
      <c r="C95" s="254"/>
      <c r="D95" s="254" t="s">
        <v>951</v>
      </c>
      <c r="E95" s="223" t="s">
        <v>603</v>
      </c>
      <c r="F95" s="223">
        <v>275</v>
      </c>
      <c r="G95" s="223"/>
      <c r="H95" s="223">
        <v>265</v>
      </c>
      <c r="I95" s="218"/>
      <c r="J95" s="434" t="s">
        <v>961</v>
      </c>
      <c r="K95" s="236">
        <f>H95-F95</f>
        <v>-10</v>
      </c>
      <c r="L95" s="245">
        <v>50</v>
      </c>
      <c r="M95" s="444">
        <v>875</v>
      </c>
      <c r="N95" s="236">
        <v>15</v>
      </c>
      <c r="O95" s="441" t="s">
        <v>594</v>
      </c>
      <c r="P95" s="432">
        <v>45238</v>
      </c>
      <c r="Q95" s="277"/>
      <c r="R95" s="140"/>
      <c r="S95" s="55" t="s">
        <v>593</v>
      </c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41"/>
      <c r="AH95" s="142"/>
      <c r="AI95" s="140"/>
      <c r="AJ95" s="140"/>
      <c r="AK95" s="141"/>
      <c r="AL95" s="141"/>
      <c r="AM95" s="141"/>
    </row>
    <row r="96" spans="1:39" ht="12.75" customHeight="1">
      <c r="A96" s="409"/>
      <c r="B96" s="411"/>
      <c r="C96" s="254"/>
      <c r="D96" s="254" t="s">
        <v>952</v>
      </c>
      <c r="E96" s="223" t="s">
        <v>881</v>
      </c>
      <c r="F96" s="223">
        <v>85</v>
      </c>
      <c r="G96" s="223"/>
      <c r="H96" s="223">
        <v>10</v>
      </c>
      <c r="I96" s="218"/>
      <c r="J96" s="436"/>
      <c r="K96" s="236">
        <f>F96-H96</f>
        <v>75</v>
      </c>
      <c r="L96" s="245">
        <v>50</v>
      </c>
      <c r="M96" s="445"/>
      <c r="N96" s="236">
        <v>15</v>
      </c>
      <c r="O96" s="442"/>
      <c r="P96" s="443"/>
      <c r="Q96" s="277"/>
      <c r="R96" s="140"/>
      <c r="S96" s="55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41"/>
      <c r="AH96" s="142"/>
      <c r="AI96" s="140"/>
      <c r="AJ96" s="140"/>
      <c r="AK96" s="141"/>
      <c r="AL96" s="141"/>
      <c r="AM96" s="141"/>
    </row>
    <row r="97" spans="1:39" ht="12.75" customHeight="1">
      <c r="A97" s="234">
        <v>11</v>
      </c>
      <c r="B97" s="308">
        <v>45238</v>
      </c>
      <c r="C97" s="309"/>
      <c r="D97" s="309" t="s">
        <v>955</v>
      </c>
      <c r="E97" s="234" t="s">
        <v>603</v>
      </c>
      <c r="F97" s="234">
        <v>90</v>
      </c>
      <c r="G97" s="234">
        <v>59</v>
      </c>
      <c r="H97" s="234">
        <v>40</v>
      </c>
      <c r="I97" s="235" t="s">
        <v>956</v>
      </c>
      <c r="J97" s="310" t="s">
        <v>971</v>
      </c>
      <c r="K97" s="281">
        <f>H97-F97</f>
        <v>-50</v>
      </c>
      <c r="L97" s="311">
        <v>25</v>
      </c>
      <c r="M97" s="283">
        <f t="shared" ref="M97" si="72">(K97*N97)-L97</f>
        <v>-2025</v>
      </c>
      <c r="N97" s="281">
        <v>40</v>
      </c>
      <c r="O97" s="284" t="s">
        <v>604</v>
      </c>
      <c r="P97" s="279">
        <v>45240</v>
      </c>
      <c r="Q97" s="277"/>
      <c r="R97" s="140"/>
      <c r="S97" s="55" t="s">
        <v>605</v>
      </c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41"/>
      <c r="AH97" s="142"/>
      <c r="AI97" s="140"/>
      <c r="AJ97" s="140"/>
      <c r="AK97" s="141"/>
      <c r="AL97" s="141"/>
      <c r="AM97" s="141"/>
    </row>
    <row r="98" spans="1:39" ht="12.75" customHeight="1">
      <c r="A98" s="408">
        <v>12</v>
      </c>
      <c r="B98" s="410">
        <v>45238</v>
      </c>
      <c r="C98" s="254"/>
      <c r="D98" s="254" t="s">
        <v>962</v>
      </c>
      <c r="E98" s="223" t="s">
        <v>603</v>
      </c>
      <c r="F98" s="223">
        <v>72</v>
      </c>
      <c r="G98" s="223"/>
      <c r="H98" s="223">
        <v>85</v>
      </c>
      <c r="I98" s="218"/>
      <c r="J98" s="434" t="s">
        <v>995</v>
      </c>
      <c r="K98" s="236">
        <f>H98-F98</f>
        <v>13</v>
      </c>
      <c r="L98" s="245">
        <v>50</v>
      </c>
      <c r="M98" s="444">
        <v>1375</v>
      </c>
      <c r="N98" s="236">
        <v>50</v>
      </c>
      <c r="O98" s="441" t="s">
        <v>594</v>
      </c>
      <c r="P98" s="432">
        <v>45245</v>
      </c>
      <c r="Q98" s="277"/>
      <c r="R98" s="140"/>
      <c r="S98" s="55" t="s">
        <v>593</v>
      </c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41"/>
      <c r="AH98" s="142"/>
      <c r="AI98" s="140"/>
      <c r="AJ98" s="140"/>
      <c r="AK98" s="141"/>
      <c r="AL98" s="141"/>
      <c r="AM98" s="141"/>
    </row>
    <row r="99" spans="1:39" ht="12.75" customHeight="1">
      <c r="A99" s="409"/>
      <c r="B99" s="411"/>
      <c r="C99" s="254"/>
      <c r="D99" s="254" t="s">
        <v>963</v>
      </c>
      <c r="E99" s="223" t="s">
        <v>881</v>
      </c>
      <c r="F99" s="223">
        <v>16</v>
      </c>
      <c r="G99" s="223"/>
      <c r="H99" s="223">
        <v>0</v>
      </c>
      <c r="I99" s="218"/>
      <c r="J99" s="436"/>
      <c r="K99" s="236">
        <f>F99-H99</f>
        <v>16</v>
      </c>
      <c r="L99" s="245">
        <v>25</v>
      </c>
      <c r="M99" s="445"/>
      <c r="N99" s="236">
        <v>50</v>
      </c>
      <c r="O99" s="442"/>
      <c r="P99" s="443"/>
      <c r="Q99" s="277"/>
      <c r="R99" s="140"/>
      <c r="S99" s="55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41"/>
      <c r="AH99" s="142"/>
      <c r="AI99" s="140"/>
      <c r="AJ99" s="140"/>
      <c r="AK99" s="141"/>
      <c r="AL99" s="141"/>
      <c r="AM99" s="141"/>
    </row>
    <row r="100" spans="1:39" ht="12.75" customHeight="1">
      <c r="A100" s="223">
        <v>13</v>
      </c>
      <c r="B100" s="293">
        <v>45243</v>
      </c>
      <c r="C100" s="254"/>
      <c r="D100" s="254" t="s">
        <v>955</v>
      </c>
      <c r="E100" s="223" t="s">
        <v>603</v>
      </c>
      <c r="F100" s="223">
        <v>25</v>
      </c>
      <c r="G100" s="223">
        <v>0</v>
      </c>
      <c r="H100" s="223">
        <v>50</v>
      </c>
      <c r="I100" s="218" t="s">
        <v>980</v>
      </c>
      <c r="J100" s="301" t="s">
        <v>762</v>
      </c>
      <c r="K100" s="236">
        <f>H100-F100</f>
        <v>25</v>
      </c>
      <c r="L100" s="245">
        <v>50</v>
      </c>
      <c r="M100" s="237">
        <f t="shared" ref="M100" si="73">(K100*N100)-L100</f>
        <v>950</v>
      </c>
      <c r="N100" s="236">
        <v>40</v>
      </c>
      <c r="O100" s="102" t="s">
        <v>594</v>
      </c>
      <c r="P100" s="238">
        <v>45243</v>
      </c>
      <c r="Q100" s="277"/>
      <c r="R100" s="140"/>
      <c r="S100" s="55" t="s">
        <v>605</v>
      </c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41"/>
      <c r="AH100" s="142"/>
      <c r="AI100" s="140"/>
      <c r="AJ100" s="140"/>
      <c r="AK100" s="141"/>
      <c r="AL100" s="141"/>
      <c r="AM100" s="141"/>
    </row>
    <row r="101" spans="1:39" ht="12.75" customHeight="1">
      <c r="A101" s="426">
        <v>14</v>
      </c>
      <c r="B101" s="428">
        <v>45243</v>
      </c>
      <c r="C101" s="309"/>
      <c r="D101" s="309" t="s">
        <v>983</v>
      </c>
      <c r="E101" s="234" t="s">
        <v>881</v>
      </c>
      <c r="F101" s="234">
        <v>92.5</v>
      </c>
      <c r="G101" s="234"/>
      <c r="H101" s="234">
        <v>9</v>
      </c>
      <c r="I101" s="235"/>
      <c r="J101" s="446" t="s">
        <v>994</v>
      </c>
      <c r="K101" s="281">
        <f>F101-H101</f>
        <v>83.5</v>
      </c>
      <c r="L101" s="311">
        <v>50</v>
      </c>
      <c r="M101" s="437">
        <v>-272.5</v>
      </c>
      <c r="N101" s="281">
        <v>15</v>
      </c>
      <c r="O101" s="439" t="s">
        <v>604</v>
      </c>
      <c r="P101" s="448">
        <v>45245</v>
      </c>
      <c r="Q101" s="277"/>
      <c r="R101" s="140"/>
      <c r="S101" s="55" t="s">
        <v>605</v>
      </c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41"/>
      <c r="AH101" s="142"/>
      <c r="AI101" s="140"/>
      <c r="AJ101" s="140"/>
      <c r="AK101" s="141"/>
      <c r="AL101" s="141"/>
      <c r="AM101" s="141"/>
    </row>
    <row r="102" spans="1:39" ht="12.75" customHeight="1">
      <c r="A102" s="427"/>
      <c r="B102" s="429"/>
      <c r="C102" s="309"/>
      <c r="D102" s="309" t="s">
        <v>984</v>
      </c>
      <c r="E102" s="234" t="s">
        <v>881</v>
      </c>
      <c r="F102" s="234">
        <v>70</v>
      </c>
      <c r="G102" s="234"/>
      <c r="H102" s="234">
        <v>165</v>
      </c>
      <c r="I102" s="235"/>
      <c r="J102" s="447"/>
      <c r="K102" s="281">
        <f>F102-H102</f>
        <v>-95</v>
      </c>
      <c r="L102" s="311">
        <v>50</v>
      </c>
      <c r="M102" s="438"/>
      <c r="N102" s="281">
        <v>15</v>
      </c>
      <c r="O102" s="440"/>
      <c r="P102" s="449"/>
      <c r="Q102" s="277"/>
      <c r="R102" s="140"/>
      <c r="S102" s="55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41"/>
      <c r="AH102" s="142"/>
      <c r="AI102" s="140"/>
      <c r="AJ102" s="140"/>
      <c r="AK102" s="141"/>
      <c r="AL102" s="141"/>
      <c r="AM102" s="141"/>
    </row>
    <row r="103" spans="1:39" ht="12.75" customHeight="1">
      <c r="A103" s="234">
        <v>15</v>
      </c>
      <c r="B103" s="308">
        <v>45245</v>
      </c>
      <c r="C103" s="309"/>
      <c r="D103" s="309" t="s">
        <v>998</v>
      </c>
      <c r="E103" s="234" t="s">
        <v>603</v>
      </c>
      <c r="F103" s="234">
        <v>36</v>
      </c>
      <c r="G103" s="234">
        <v>0</v>
      </c>
      <c r="H103" s="234">
        <v>0</v>
      </c>
      <c r="I103" s="235" t="s">
        <v>999</v>
      </c>
      <c r="J103" s="310" t="s">
        <v>1000</v>
      </c>
      <c r="K103" s="281">
        <f>H103-F103</f>
        <v>-36</v>
      </c>
      <c r="L103" s="311">
        <v>50</v>
      </c>
      <c r="M103" s="283">
        <f t="shared" ref="M103" si="74">(K103*N103)-L103</f>
        <v>-590</v>
      </c>
      <c r="N103" s="281">
        <v>15</v>
      </c>
      <c r="O103" s="284" t="s">
        <v>604</v>
      </c>
      <c r="P103" s="279">
        <v>45245</v>
      </c>
      <c r="Q103" s="277"/>
      <c r="R103" s="140"/>
      <c r="S103" s="55" t="s">
        <v>605</v>
      </c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41"/>
      <c r="AH103" s="142"/>
      <c r="AI103" s="140"/>
      <c r="AJ103" s="140"/>
      <c r="AK103" s="141"/>
      <c r="AL103" s="141"/>
      <c r="AM103" s="141"/>
    </row>
    <row r="104" spans="1:39" ht="12.75" customHeight="1">
      <c r="A104" s="234">
        <v>16</v>
      </c>
      <c r="B104" s="308">
        <v>45245</v>
      </c>
      <c r="C104" s="309"/>
      <c r="D104" s="309" t="s">
        <v>1001</v>
      </c>
      <c r="E104" s="234" t="s">
        <v>603</v>
      </c>
      <c r="F104" s="234">
        <v>109</v>
      </c>
      <c r="G104" s="234">
        <v>70</v>
      </c>
      <c r="H104" s="234">
        <v>70</v>
      </c>
      <c r="I104" s="235" t="s">
        <v>1002</v>
      </c>
      <c r="J104" s="310" t="s">
        <v>1007</v>
      </c>
      <c r="K104" s="281">
        <f>H104-F104</f>
        <v>-39</v>
      </c>
      <c r="L104" s="311">
        <v>50</v>
      </c>
      <c r="M104" s="283">
        <f t="shared" ref="M104" si="75">(K104*N104)-L104</f>
        <v>-1610</v>
      </c>
      <c r="N104" s="281">
        <v>40</v>
      </c>
      <c r="O104" s="284" t="s">
        <v>604</v>
      </c>
      <c r="P104" s="279">
        <v>45246</v>
      </c>
      <c r="Q104" s="277"/>
      <c r="R104" s="140"/>
      <c r="S104" s="55" t="s">
        <v>605</v>
      </c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41"/>
      <c r="AH104" s="142"/>
      <c r="AI104" s="140"/>
      <c r="AJ104" s="140"/>
      <c r="AK104" s="141"/>
      <c r="AL104" s="141"/>
      <c r="AM104" s="141"/>
    </row>
    <row r="105" spans="1:39" ht="12.75" customHeight="1">
      <c r="A105" s="234">
        <v>17</v>
      </c>
      <c r="B105" s="308">
        <v>45246</v>
      </c>
      <c r="C105" s="309"/>
      <c r="D105" s="309" t="s">
        <v>1008</v>
      </c>
      <c r="E105" s="234" t="s">
        <v>603</v>
      </c>
      <c r="F105" s="234">
        <v>22.5</v>
      </c>
      <c r="G105" s="234">
        <v>0</v>
      </c>
      <c r="H105" s="234">
        <v>0</v>
      </c>
      <c r="I105" s="235" t="s">
        <v>1013</v>
      </c>
      <c r="J105" s="310" t="s">
        <v>1014</v>
      </c>
      <c r="K105" s="281">
        <f>H105-F105</f>
        <v>-22.5</v>
      </c>
      <c r="L105" s="311">
        <v>25</v>
      </c>
      <c r="M105" s="283">
        <f t="shared" ref="M105" si="76">(K105*N105)-L105</f>
        <v>-1150</v>
      </c>
      <c r="N105" s="281">
        <v>50</v>
      </c>
      <c r="O105" s="284" t="s">
        <v>604</v>
      </c>
      <c r="P105" s="279">
        <v>45246</v>
      </c>
      <c r="Q105" s="277"/>
      <c r="R105" s="140"/>
      <c r="S105" s="55" t="s">
        <v>605</v>
      </c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41"/>
      <c r="AH105" s="142"/>
      <c r="AI105" s="140"/>
      <c r="AJ105" s="140"/>
      <c r="AK105" s="141"/>
      <c r="AL105" s="141"/>
      <c r="AM105" s="141"/>
    </row>
    <row r="106" spans="1:39" ht="12.75" customHeight="1">
      <c r="A106" s="408">
        <v>18</v>
      </c>
      <c r="B106" s="410">
        <v>45246</v>
      </c>
      <c r="C106" s="254"/>
      <c r="D106" s="254" t="s">
        <v>1009</v>
      </c>
      <c r="E106" s="223" t="s">
        <v>603</v>
      </c>
      <c r="F106" s="223">
        <v>97</v>
      </c>
      <c r="G106" s="223"/>
      <c r="H106" s="223">
        <v>166</v>
      </c>
      <c r="I106" s="218"/>
      <c r="J106" s="434" t="s">
        <v>1016</v>
      </c>
      <c r="K106" s="236">
        <f>H106-F106</f>
        <v>69</v>
      </c>
      <c r="L106" s="245">
        <v>50</v>
      </c>
      <c r="M106" s="444">
        <v>2350</v>
      </c>
      <c r="N106" s="236">
        <v>100</v>
      </c>
      <c r="O106" s="441" t="s">
        <v>594</v>
      </c>
      <c r="P106" s="432">
        <v>45246</v>
      </c>
      <c r="Q106" s="277"/>
      <c r="R106" s="140"/>
      <c r="S106" s="55" t="s">
        <v>605</v>
      </c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141"/>
      <c r="AH106" s="142"/>
      <c r="AI106" s="140"/>
      <c r="AJ106" s="140"/>
      <c r="AK106" s="141"/>
      <c r="AL106" s="141"/>
      <c r="AM106" s="141"/>
    </row>
    <row r="107" spans="1:39" ht="12.75" customHeight="1">
      <c r="A107" s="409"/>
      <c r="B107" s="411"/>
      <c r="C107" s="254"/>
      <c r="D107" s="254" t="s">
        <v>1010</v>
      </c>
      <c r="E107" s="223" t="s">
        <v>881</v>
      </c>
      <c r="F107" s="223">
        <v>51.5</v>
      </c>
      <c r="G107" s="223"/>
      <c r="H107" s="223">
        <v>96</v>
      </c>
      <c r="I107" s="218"/>
      <c r="J107" s="436"/>
      <c r="K107" s="236">
        <f>F107-H107</f>
        <v>-44.5</v>
      </c>
      <c r="L107" s="245">
        <v>50</v>
      </c>
      <c r="M107" s="456"/>
      <c r="N107" s="236">
        <v>100</v>
      </c>
      <c r="O107" s="442"/>
      <c r="P107" s="443"/>
      <c r="Q107" s="277"/>
      <c r="R107" s="140"/>
      <c r="S107" s="55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141"/>
      <c r="AH107" s="142"/>
      <c r="AI107" s="140"/>
      <c r="AJ107" s="140"/>
      <c r="AK107" s="141"/>
      <c r="AL107" s="141"/>
      <c r="AM107" s="141"/>
    </row>
    <row r="108" spans="1:39" ht="12.75" customHeight="1">
      <c r="A108" s="463">
        <v>19</v>
      </c>
      <c r="B108" s="465">
        <v>45247</v>
      </c>
      <c r="C108" s="285"/>
      <c r="D108" s="285" t="s">
        <v>1020</v>
      </c>
      <c r="E108" s="220" t="s">
        <v>603</v>
      </c>
      <c r="F108" s="220" t="s">
        <v>1022</v>
      </c>
      <c r="G108" s="220"/>
      <c r="H108" s="220"/>
      <c r="I108" s="222"/>
      <c r="J108" s="457" t="s">
        <v>592</v>
      </c>
      <c r="K108" s="98"/>
      <c r="L108" s="378"/>
      <c r="M108" s="382"/>
      <c r="N108" s="380"/>
      <c r="O108" s="459"/>
      <c r="P108" s="461"/>
      <c r="Q108" s="277"/>
      <c r="R108" s="140"/>
      <c r="S108" s="55" t="s">
        <v>593</v>
      </c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141"/>
      <c r="AH108" s="142"/>
      <c r="AI108" s="140"/>
      <c r="AJ108" s="140"/>
      <c r="AK108" s="141"/>
      <c r="AL108" s="141"/>
      <c r="AM108" s="141"/>
    </row>
    <row r="109" spans="1:39" ht="12.75" customHeight="1">
      <c r="A109" s="464"/>
      <c r="B109" s="466"/>
      <c r="C109" s="372"/>
      <c r="D109" s="372" t="s">
        <v>1021</v>
      </c>
      <c r="E109" s="373" t="s">
        <v>881</v>
      </c>
      <c r="F109" s="373" t="s">
        <v>1023</v>
      </c>
      <c r="G109" s="373"/>
      <c r="H109" s="373"/>
      <c r="I109" s="374"/>
      <c r="J109" s="458"/>
      <c r="K109" s="375"/>
      <c r="L109" s="379"/>
      <c r="M109" s="382"/>
      <c r="N109" s="381"/>
      <c r="O109" s="460"/>
      <c r="P109" s="462"/>
      <c r="Q109" s="277"/>
      <c r="R109" s="140"/>
      <c r="S109" s="55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141"/>
      <c r="AH109" s="142"/>
      <c r="AI109" s="140"/>
      <c r="AJ109" s="140"/>
      <c r="AK109" s="141"/>
      <c r="AL109" s="141"/>
      <c r="AM109" s="141"/>
    </row>
    <row r="110" spans="1:39" ht="15" customHeight="1">
      <c r="A110" s="423">
        <v>20</v>
      </c>
      <c r="B110" s="424">
        <v>45250</v>
      </c>
      <c r="C110" s="285"/>
      <c r="D110" s="285" t="s">
        <v>1010</v>
      </c>
      <c r="E110" s="220" t="s">
        <v>603</v>
      </c>
      <c r="F110" s="220" t="s">
        <v>1045</v>
      </c>
      <c r="G110" s="276"/>
      <c r="H110" s="276"/>
      <c r="I110" s="276"/>
      <c r="J110" s="425" t="s">
        <v>592</v>
      </c>
      <c r="K110" s="276"/>
      <c r="L110" s="276"/>
      <c r="M110" s="276"/>
      <c r="N110" s="276"/>
      <c r="O110" s="412"/>
      <c r="P110" s="412"/>
      <c r="S110" s="395" t="s">
        <v>605</v>
      </c>
    </row>
    <row r="111" spans="1:39" ht="15" customHeight="1">
      <c r="A111" s="423"/>
      <c r="B111" s="424"/>
      <c r="C111" s="285"/>
      <c r="D111" s="285" t="s">
        <v>1044</v>
      </c>
      <c r="E111" s="220" t="s">
        <v>881</v>
      </c>
      <c r="F111" s="220" t="s">
        <v>1046</v>
      </c>
      <c r="G111" s="276"/>
      <c r="H111" s="276"/>
      <c r="I111" s="276"/>
      <c r="J111" s="425"/>
      <c r="K111" s="276"/>
      <c r="L111" s="276"/>
      <c r="M111" s="276"/>
      <c r="N111" s="276"/>
      <c r="O111" s="412"/>
      <c r="P111" s="412"/>
    </row>
    <row r="112" spans="1:39" ht="15" customHeight="1">
      <c r="A112" s="408">
        <v>21</v>
      </c>
      <c r="B112" s="410">
        <v>45250</v>
      </c>
      <c r="C112" s="254"/>
      <c r="D112" s="254" t="s">
        <v>1051</v>
      </c>
      <c r="E112" s="223" t="s">
        <v>881</v>
      </c>
      <c r="F112" s="223">
        <v>29</v>
      </c>
      <c r="G112" s="383"/>
      <c r="H112" s="218">
        <v>32.5</v>
      </c>
      <c r="I112" s="383"/>
      <c r="J112" s="413" t="s">
        <v>1057</v>
      </c>
      <c r="K112" s="236">
        <f>F112-H112</f>
        <v>-3.5</v>
      </c>
      <c r="L112" s="245">
        <v>50</v>
      </c>
      <c r="M112" s="419">
        <v>480</v>
      </c>
      <c r="N112" s="236">
        <v>40</v>
      </c>
      <c r="O112" s="415" t="s">
        <v>594</v>
      </c>
      <c r="P112" s="417">
        <v>45251</v>
      </c>
      <c r="S112" s="395" t="s">
        <v>605</v>
      </c>
    </row>
    <row r="113" spans="1:39" ht="15" customHeight="1">
      <c r="A113" s="409"/>
      <c r="B113" s="411"/>
      <c r="C113" s="254"/>
      <c r="D113" s="254" t="s">
        <v>1052</v>
      </c>
      <c r="E113" s="223" t="s">
        <v>881</v>
      </c>
      <c r="F113" s="223">
        <v>22</v>
      </c>
      <c r="G113" s="383"/>
      <c r="H113" s="218">
        <v>4</v>
      </c>
      <c r="I113" s="383"/>
      <c r="J113" s="414"/>
      <c r="K113" s="236">
        <f>F113-H113</f>
        <v>18</v>
      </c>
      <c r="L113" s="245">
        <v>50</v>
      </c>
      <c r="M113" s="420"/>
      <c r="N113" s="236">
        <v>40</v>
      </c>
      <c r="O113" s="416"/>
      <c r="P113" s="418"/>
    </row>
    <row r="114" spans="1:39" ht="12.75" customHeight="1">
      <c r="A114" s="234">
        <v>22</v>
      </c>
      <c r="B114" s="308">
        <v>45251</v>
      </c>
      <c r="C114" s="309"/>
      <c r="D114" s="309" t="s">
        <v>1063</v>
      </c>
      <c r="E114" s="234" t="s">
        <v>603</v>
      </c>
      <c r="F114" s="234">
        <v>12.5</v>
      </c>
      <c r="G114" s="234">
        <v>0</v>
      </c>
      <c r="H114" s="234">
        <v>0</v>
      </c>
      <c r="I114" s="235" t="s">
        <v>1064</v>
      </c>
      <c r="J114" s="310" t="s">
        <v>1065</v>
      </c>
      <c r="K114" s="281">
        <f>H114-F114</f>
        <v>-12.5</v>
      </c>
      <c r="L114" s="311">
        <v>25</v>
      </c>
      <c r="M114" s="283">
        <f t="shared" ref="M114" si="77">(K114*N114)-L114</f>
        <v>-525</v>
      </c>
      <c r="N114" s="281">
        <v>40</v>
      </c>
      <c r="O114" s="284" t="s">
        <v>604</v>
      </c>
      <c r="P114" s="279">
        <v>45251</v>
      </c>
      <c r="Q114" s="277"/>
      <c r="R114" s="140"/>
      <c r="S114" s="55" t="s">
        <v>605</v>
      </c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141"/>
      <c r="AH114" s="142"/>
      <c r="AI114" s="140"/>
      <c r="AJ114" s="140"/>
      <c r="AK114" s="141"/>
      <c r="AL114" s="141"/>
      <c r="AM114" s="141"/>
    </row>
    <row r="115" spans="1:39" ht="12.75" customHeight="1">
      <c r="A115" s="345">
        <v>23</v>
      </c>
      <c r="B115" s="346">
        <v>45252</v>
      </c>
      <c r="C115" s="347"/>
      <c r="D115" s="347" t="s">
        <v>1075</v>
      </c>
      <c r="E115" s="345" t="s">
        <v>603</v>
      </c>
      <c r="F115" s="345">
        <v>55</v>
      </c>
      <c r="G115" s="345">
        <v>0</v>
      </c>
      <c r="H115" s="345">
        <v>52.5</v>
      </c>
      <c r="I115" s="345" t="s">
        <v>1076</v>
      </c>
      <c r="J115" s="389" t="s">
        <v>1088</v>
      </c>
      <c r="K115" s="390">
        <f>H115-F115</f>
        <v>-2.5</v>
      </c>
      <c r="L115" s="391">
        <v>50</v>
      </c>
      <c r="M115" s="392">
        <f t="shared" ref="M115" si="78">(K115*N115)-L115</f>
        <v>-87.5</v>
      </c>
      <c r="N115" s="390">
        <v>15</v>
      </c>
      <c r="O115" s="393" t="s">
        <v>612</v>
      </c>
      <c r="P115" s="394">
        <v>45252</v>
      </c>
      <c r="Q115" s="277"/>
      <c r="R115" s="140"/>
      <c r="S115" s="55" t="s">
        <v>605</v>
      </c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141"/>
      <c r="AH115" s="142"/>
      <c r="AI115" s="140"/>
      <c r="AJ115" s="140"/>
      <c r="AK115" s="141"/>
      <c r="AL115" s="141"/>
      <c r="AM115" s="141"/>
    </row>
    <row r="116" spans="1:39" ht="12.75" customHeight="1">
      <c r="A116" s="220"/>
      <c r="B116" s="332"/>
      <c r="C116" s="285"/>
      <c r="D116" s="285"/>
      <c r="E116" s="220"/>
      <c r="F116" s="220"/>
      <c r="G116" s="220"/>
      <c r="H116" s="220"/>
      <c r="I116" s="222"/>
      <c r="J116" s="222"/>
      <c r="K116" s="220"/>
      <c r="L116" s="361"/>
      <c r="M116" s="376"/>
      <c r="N116" s="220"/>
      <c r="O116" s="222"/>
      <c r="P116" s="332"/>
      <c r="Q116" s="277"/>
      <c r="R116" s="140"/>
      <c r="S116" s="55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141"/>
      <c r="AH116" s="142"/>
      <c r="AI116" s="140"/>
      <c r="AJ116" s="140"/>
      <c r="AK116" s="141"/>
      <c r="AL116" s="141"/>
      <c r="AM116" s="141"/>
    </row>
    <row r="117" spans="1:39" ht="12.75" customHeight="1">
      <c r="A117" s="220"/>
      <c r="B117" s="332"/>
      <c r="C117" s="285"/>
      <c r="D117" s="285"/>
      <c r="E117" s="220"/>
      <c r="F117" s="220"/>
      <c r="G117" s="220"/>
      <c r="H117" s="220"/>
      <c r="I117" s="222"/>
      <c r="J117" s="222"/>
      <c r="K117" s="220"/>
      <c r="L117" s="361"/>
      <c r="M117" s="376"/>
      <c r="N117" s="220"/>
      <c r="O117" s="222"/>
      <c r="P117" s="332"/>
      <c r="Q117" s="277"/>
      <c r="R117" s="140"/>
      <c r="S117" s="55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141"/>
      <c r="AH117" s="142"/>
      <c r="AI117" s="140"/>
      <c r="AJ117" s="140"/>
      <c r="AK117" s="141"/>
      <c r="AL117" s="141"/>
      <c r="AM117" s="141"/>
    </row>
    <row r="118" spans="1:39" ht="12.75" customHeight="1">
      <c r="A118" s="220"/>
      <c r="B118" s="332"/>
      <c r="C118" s="285"/>
      <c r="D118" s="285"/>
      <c r="E118" s="220"/>
      <c r="F118" s="220"/>
      <c r="G118" s="220"/>
      <c r="H118" s="220"/>
      <c r="I118" s="222"/>
      <c r="J118" s="222"/>
      <c r="K118" s="220"/>
      <c r="L118" s="361"/>
      <c r="M118" s="376"/>
      <c r="N118" s="220"/>
      <c r="O118" s="222"/>
      <c r="P118" s="332"/>
      <c r="Q118" s="277"/>
      <c r="R118" s="140"/>
      <c r="S118" s="55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141"/>
      <c r="AH118" s="142"/>
      <c r="AI118" s="140"/>
      <c r="AJ118" s="140"/>
      <c r="AK118" s="141"/>
      <c r="AL118" s="141"/>
      <c r="AM118" s="141"/>
    </row>
    <row r="119" spans="1:39" ht="38.25" customHeight="1">
      <c r="A119" s="93" t="s">
        <v>616</v>
      </c>
      <c r="B119" s="148"/>
      <c r="C119" s="148"/>
      <c r="D119" s="149"/>
      <c r="E119" s="129"/>
      <c r="F119" s="6"/>
      <c r="G119" s="6"/>
      <c r="H119" s="130"/>
      <c r="I119" s="150"/>
      <c r="J119" s="1"/>
      <c r="K119" s="6"/>
      <c r="L119" s="6"/>
      <c r="M119" s="6"/>
      <c r="N119" s="1"/>
      <c r="O119" s="1"/>
      <c r="R119" s="1"/>
      <c r="S119" s="6"/>
      <c r="T119" s="1"/>
      <c r="U119" s="1"/>
      <c r="V119" s="1"/>
      <c r="W119" s="1"/>
      <c r="X119" s="1"/>
      <c r="Y119" s="6"/>
      <c r="Z119" s="1"/>
      <c r="AA119" s="1"/>
      <c r="AB119" s="1"/>
      <c r="AC119" s="1"/>
      <c r="AD119" s="1"/>
      <c r="AE119" s="6"/>
      <c r="AF119" s="1"/>
      <c r="AG119" s="1"/>
      <c r="AH119" s="1"/>
      <c r="AI119" s="1"/>
      <c r="AJ119" s="1"/>
      <c r="AK119" s="6"/>
      <c r="AL119" s="1"/>
    </row>
    <row r="120" spans="1:39" ht="39.6">
      <c r="A120" s="94" t="s">
        <v>16</v>
      </c>
      <c r="B120" s="95" t="s">
        <v>566</v>
      </c>
      <c r="C120" s="95"/>
      <c r="D120" s="96" t="s">
        <v>578</v>
      </c>
      <c r="E120" s="95" t="s">
        <v>579</v>
      </c>
      <c r="F120" s="95" t="s">
        <v>580</v>
      </c>
      <c r="G120" s="95" t="s">
        <v>581</v>
      </c>
      <c r="H120" s="95" t="s">
        <v>582</v>
      </c>
      <c r="I120" s="95" t="s">
        <v>583</v>
      </c>
      <c r="J120" s="94" t="s">
        <v>584</v>
      </c>
      <c r="K120" s="133" t="s">
        <v>602</v>
      </c>
      <c r="L120" s="134" t="s">
        <v>586</v>
      </c>
      <c r="M120" s="97" t="s">
        <v>587</v>
      </c>
      <c r="N120" s="95" t="s">
        <v>588</v>
      </c>
      <c r="O120" s="96" t="s">
        <v>589</v>
      </c>
      <c r="P120" s="231" t="s">
        <v>590</v>
      </c>
      <c r="Q120" s="233" t="s">
        <v>891</v>
      </c>
      <c r="R120" s="37"/>
      <c r="S120" s="6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</row>
    <row r="121" spans="1:39" ht="14.25" customHeight="1">
      <c r="A121" s="314">
        <v>1</v>
      </c>
      <c r="B121" s="377">
        <v>45169</v>
      </c>
      <c r="C121" s="315"/>
      <c r="D121" s="315" t="s">
        <v>871</v>
      </c>
      <c r="E121" s="314" t="s">
        <v>591</v>
      </c>
      <c r="F121" s="314">
        <v>422.5</v>
      </c>
      <c r="G121" s="314">
        <v>350</v>
      </c>
      <c r="H121" s="314">
        <v>487.5</v>
      </c>
      <c r="I121" s="314" t="s">
        <v>872</v>
      </c>
      <c r="J121" s="327" t="s">
        <v>961</v>
      </c>
      <c r="K121" s="327">
        <f t="shared" ref="K121" si="79">H121-F121</f>
        <v>65</v>
      </c>
      <c r="L121" s="328">
        <f>(F121*-0.3)/100</f>
        <v>-1.2675000000000001</v>
      </c>
      <c r="M121" s="329">
        <f t="shared" ref="M121" si="80">(K121+L121)/F121</f>
        <v>0.15084615384615385</v>
      </c>
      <c r="N121" s="327" t="s">
        <v>594</v>
      </c>
      <c r="O121" s="330">
        <v>45251</v>
      </c>
      <c r="P121" s="323"/>
      <c r="Q121" s="221"/>
      <c r="R121" s="37"/>
      <c r="S121" s="37" t="s">
        <v>593</v>
      </c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</row>
    <row r="122" spans="1:39" ht="14.25" customHeight="1">
      <c r="A122" s="314">
        <v>2</v>
      </c>
      <c r="B122" s="377">
        <v>45173</v>
      </c>
      <c r="C122" s="315"/>
      <c r="D122" s="315" t="s">
        <v>168</v>
      </c>
      <c r="E122" s="314" t="s">
        <v>985</v>
      </c>
      <c r="F122" s="314">
        <v>5125</v>
      </c>
      <c r="G122" s="314">
        <v>4770</v>
      </c>
      <c r="H122" s="314">
        <v>5625</v>
      </c>
      <c r="I122" s="314" t="s">
        <v>873</v>
      </c>
      <c r="J122" s="327" t="s">
        <v>1040</v>
      </c>
      <c r="K122" s="327">
        <f t="shared" ref="K122" si="81">H122-F122</f>
        <v>500</v>
      </c>
      <c r="L122" s="328">
        <f>(F122*-0.3)/100</f>
        <v>-15.375</v>
      </c>
      <c r="M122" s="329">
        <f t="shared" ref="M122" si="82">(K122+L122)/F122</f>
        <v>9.4560975609756098E-2</v>
      </c>
      <c r="N122" s="327" t="s">
        <v>594</v>
      </c>
      <c r="O122" s="330">
        <v>45250</v>
      </c>
      <c r="P122" s="323"/>
      <c r="Q122" s="221">
        <v>45217</v>
      </c>
      <c r="R122" s="37"/>
      <c r="S122" s="37" t="s">
        <v>593</v>
      </c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</row>
    <row r="123" spans="1:39" ht="14.25" customHeight="1">
      <c r="A123" s="98">
        <v>3</v>
      </c>
      <c r="B123" s="99">
        <v>45252</v>
      </c>
      <c r="C123" s="143"/>
      <c r="D123" s="143" t="s">
        <v>1081</v>
      </c>
      <c r="E123" s="98" t="s">
        <v>591</v>
      </c>
      <c r="F123" s="98" t="s">
        <v>1082</v>
      </c>
      <c r="G123" s="98">
        <v>2480</v>
      </c>
      <c r="H123" s="98"/>
      <c r="I123" s="98" t="s">
        <v>1083</v>
      </c>
      <c r="J123" s="100" t="s">
        <v>592</v>
      </c>
      <c r="K123" s="100"/>
      <c r="L123" s="101"/>
      <c r="M123" s="385"/>
      <c r="N123" s="374"/>
      <c r="O123" s="386"/>
      <c r="P123" s="387"/>
      <c r="Q123" s="221"/>
      <c r="R123" s="37"/>
      <c r="S123" s="37" t="s">
        <v>593</v>
      </c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</row>
    <row r="124" spans="1:39" ht="14.25" customHeight="1">
      <c r="A124" s="98"/>
      <c r="B124" s="99"/>
      <c r="C124" s="143"/>
      <c r="D124" s="143"/>
      <c r="E124" s="98"/>
      <c r="F124" s="98"/>
      <c r="G124" s="98"/>
      <c r="H124" s="98"/>
      <c r="I124" s="98"/>
      <c r="J124" s="100"/>
      <c r="K124" s="100"/>
      <c r="L124" s="384"/>
      <c r="M124" s="228"/>
      <c r="N124" s="222"/>
      <c r="O124" s="229"/>
      <c r="P124" s="221"/>
      <c r="Q124" s="221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</row>
    <row r="125" spans="1:39" ht="14.25" customHeight="1">
      <c r="A125" s="98"/>
      <c r="B125" s="99"/>
      <c r="C125" s="143"/>
      <c r="D125" s="143"/>
      <c r="E125" s="98"/>
      <c r="F125" s="98"/>
      <c r="G125" s="98"/>
      <c r="H125" s="98"/>
      <c r="I125" s="98"/>
      <c r="J125" s="100"/>
      <c r="K125" s="100"/>
      <c r="L125" s="384"/>
      <c r="M125" s="228"/>
      <c r="N125" s="222"/>
      <c r="O125" s="229"/>
      <c r="P125" s="221"/>
      <c r="Q125" s="221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</row>
    <row r="126" spans="1:39" ht="12.75" customHeight="1">
      <c r="A126" s="98"/>
      <c r="B126" s="99"/>
      <c r="C126" s="143"/>
      <c r="D126" s="143"/>
      <c r="E126" s="98"/>
      <c r="F126" s="98"/>
      <c r="G126" s="98"/>
      <c r="H126" s="98"/>
      <c r="I126" s="98"/>
      <c r="J126" s="100"/>
      <c r="K126" s="100"/>
      <c r="L126" s="384"/>
      <c r="M126" s="388"/>
      <c r="N126" s="222"/>
      <c r="O126" s="222"/>
      <c r="P126" s="221"/>
      <c r="Q126" s="221"/>
      <c r="S126" s="6"/>
      <c r="T126" s="1"/>
      <c r="U126" s="1"/>
      <c r="V126" s="1"/>
      <c r="W126" s="1"/>
      <c r="X126" s="1"/>
      <c r="Y126" s="1"/>
      <c r="Z126" s="1"/>
    </row>
    <row r="127" spans="1:39" ht="12.75" customHeight="1">
      <c r="A127" s="115" t="s">
        <v>595</v>
      </c>
      <c r="B127" s="115"/>
      <c r="C127" s="115"/>
      <c r="D127" s="115"/>
      <c r="E127" s="37"/>
      <c r="F127" s="122" t="s">
        <v>597</v>
      </c>
      <c r="G127" s="55"/>
      <c r="H127" s="55"/>
      <c r="I127" s="55"/>
      <c r="J127" s="6"/>
      <c r="K127" s="135"/>
      <c r="L127" s="136"/>
      <c r="M127" s="6"/>
      <c r="N127" s="105"/>
      <c r="O127" s="151"/>
      <c r="P127" s="1"/>
      <c r="Q127" s="244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39" ht="12.75" customHeight="1">
      <c r="A128" s="121" t="s">
        <v>596</v>
      </c>
      <c r="B128" s="115"/>
      <c r="C128" s="115"/>
      <c r="D128" s="115"/>
      <c r="E128" s="6"/>
      <c r="F128" s="122" t="s">
        <v>600</v>
      </c>
      <c r="G128" s="6"/>
      <c r="H128" s="6" t="s">
        <v>618</v>
      </c>
      <c r="I128" s="6"/>
      <c r="J128" s="1"/>
      <c r="K128" s="6"/>
      <c r="L128" s="6"/>
      <c r="M128" s="6"/>
      <c r="N128" s="1"/>
      <c r="O128" s="1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21"/>
      <c r="B129" s="115"/>
      <c r="C129" s="115"/>
      <c r="D129" s="115"/>
      <c r="E129" s="6"/>
      <c r="F129" s="122"/>
      <c r="G129" s="6"/>
      <c r="H129" s="6"/>
      <c r="I129" s="6"/>
      <c r="J129" s="1"/>
      <c r="K129" s="6"/>
      <c r="L129" s="6"/>
      <c r="M129" s="6"/>
      <c r="N129" s="1"/>
      <c r="O129" s="1"/>
      <c r="R129" s="1"/>
      <c r="S129" s="55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21"/>
      <c r="B130" s="115"/>
      <c r="C130" s="115"/>
      <c r="D130" s="115"/>
      <c r="E130" s="6"/>
      <c r="F130" s="122"/>
      <c r="G130" s="55"/>
      <c r="H130" s="37"/>
      <c r="I130" s="55"/>
      <c r="J130" s="6"/>
      <c r="K130" s="135"/>
      <c r="L130" s="136"/>
      <c r="M130" s="6"/>
      <c r="N130" s="105"/>
      <c r="O130" s="137"/>
      <c r="P130" s="1"/>
      <c r="Q130" s="244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21"/>
      <c r="B131" s="115"/>
      <c r="C131" s="115"/>
      <c r="D131" s="115"/>
      <c r="E131" s="6"/>
      <c r="F131" s="122"/>
      <c r="G131" s="55"/>
      <c r="H131" s="37"/>
      <c r="I131" s="55"/>
      <c r="J131" s="6"/>
      <c r="K131" s="135"/>
      <c r="L131" s="136"/>
      <c r="M131" s="6"/>
      <c r="N131" s="105"/>
      <c r="O131" s="137"/>
      <c r="P131" s="1"/>
      <c r="Q131" s="244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21"/>
      <c r="B132" s="115"/>
      <c r="C132" s="115"/>
      <c r="D132" s="115"/>
      <c r="E132" s="6"/>
      <c r="F132" s="122"/>
      <c r="G132" s="55"/>
      <c r="H132" s="37"/>
      <c r="I132" s="55"/>
      <c r="J132" s="6"/>
      <c r="K132" s="135"/>
      <c r="L132" s="136"/>
      <c r="M132" s="6"/>
      <c r="N132" s="105"/>
      <c r="O132" s="137"/>
      <c r="P132" s="1"/>
      <c r="Q132" s="244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21"/>
      <c r="B133" s="115"/>
      <c r="C133" s="115"/>
      <c r="D133" s="115"/>
      <c r="E133" s="6"/>
      <c r="F133" s="122"/>
      <c r="G133" s="55"/>
      <c r="H133" s="37"/>
      <c r="I133" s="55"/>
      <c r="J133" s="6"/>
      <c r="K133" s="135"/>
      <c r="L133" s="136"/>
      <c r="M133" s="6"/>
      <c r="N133" s="105"/>
      <c r="O133" s="137"/>
      <c r="P133" s="1"/>
      <c r="Q133" s="244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21"/>
      <c r="B134" s="115"/>
      <c r="C134" s="115"/>
      <c r="D134" s="115"/>
      <c r="E134" s="6"/>
      <c r="F134" s="122"/>
      <c r="G134" s="55"/>
      <c r="H134" s="37"/>
      <c r="I134" s="55"/>
      <c r="J134" s="6"/>
      <c r="K134" s="135"/>
      <c r="L134" s="136"/>
      <c r="M134" s="6"/>
      <c r="N134" s="105"/>
      <c r="O134" s="137"/>
      <c r="P134" s="1"/>
      <c r="Q134" s="244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21"/>
      <c r="B135" s="115"/>
      <c r="C135" s="115"/>
      <c r="D135" s="115"/>
      <c r="E135" s="6"/>
      <c r="F135" s="122"/>
      <c r="G135" s="55"/>
      <c r="H135" s="37"/>
      <c r="I135" s="55"/>
      <c r="J135" s="6"/>
      <c r="K135" s="135"/>
      <c r="L135" s="136"/>
      <c r="M135" s="6"/>
      <c r="N135" s="105"/>
      <c r="O135" s="137"/>
      <c r="P135" s="1"/>
      <c r="Q135" s="244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55"/>
      <c r="B136" s="104"/>
      <c r="C136" s="104"/>
      <c r="D136" s="37"/>
      <c r="E136" s="55"/>
      <c r="F136" s="55"/>
      <c r="G136" s="55"/>
      <c r="H136" s="37"/>
      <c r="I136" s="55"/>
      <c r="J136" s="6"/>
      <c r="K136" s="135"/>
      <c r="L136" s="136"/>
      <c r="M136" s="6"/>
      <c r="N136" s="105"/>
      <c r="O136" s="137"/>
      <c r="P136" s="1"/>
      <c r="Q136" s="244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38.25" customHeight="1">
      <c r="A137" s="37"/>
      <c r="B137" s="152" t="s">
        <v>619</v>
      </c>
      <c r="C137" s="152"/>
      <c r="D137" s="152"/>
      <c r="E137" s="152"/>
      <c r="F137" s="6"/>
      <c r="G137" s="6"/>
      <c r="H137" s="131"/>
      <c r="I137" s="6"/>
      <c r="J137" s="131"/>
      <c r="K137" s="132"/>
      <c r="L137" s="6"/>
      <c r="M137" s="6"/>
      <c r="N137" s="1"/>
      <c r="O137" s="1"/>
      <c r="P137" s="1"/>
      <c r="Q137" s="244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94" t="s">
        <v>16</v>
      </c>
      <c r="B138" s="95" t="s">
        <v>566</v>
      </c>
      <c r="C138" s="95"/>
      <c r="D138" s="96" t="s">
        <v>578</v>
      </c>
      <c r="E138" s="95" t="s">
        <v>579</v>
      </c>
      <c r="F138" s="95" t="s">
        <v>580</v>
      </c>
      <c r="G138" s="95" t="s">
        <v>620</v>
      </c>
      <c r="H138" s="95" t="s">
        <v>621</v>
      </c>
      <c r="I138" s="95" t="s">
        <v>583</v>
      </c>
      <c r="J138" s="153" t="s">
        <v>584</v>
      </c>
      <c r="K138" s="95" t="s">
        <v>585</v>
      </c>
      <c r="L138" s="95" t="s">
        <v>622</v>
      </c>
      <c r="M138" s="95" t="s">
        <v>588</v>
      </c>
      <c r="N138" s="96" t="s">
        <v>589</v>
      </c>
      <c r="O138" s="1"/>
      <c r="P138" s="1"/>
      <c r="Q138" s="244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1</v>
      </c>
      <c r="B139" s="155">
        <v>41579</v>
      </c>
      <c r="C139" s="155"/>
      <c r="D139" s="156" t="s">
        <v>623</v>
      </c>
      <c r="E139" s="157" t="s">
        <v>591</v>
      </c>
      <c r="F139" s="158">
        <v>82</v>
      </c>
      <c r="G139" s="157" t="s">
        <v>624</v>
      </c>
      <c r="H139" s="157">
        <v>100</v>
      </c>
      <c r="I139" s="159">
        <v>100</v>
      </c>
      <c r="J139" s="160" t="s">
        <v>625</v>
      </c>
      <c r="K139" s="161">
        <f t="shared" ref="K139:K191" si="83">H139-F139</f>
        <v>18</v>
      </c>
      <c r="L139" s="162">
        <f t="shared" ref="L139:L191" si="84">K139/F139</f>
        <v>0.21951219512195122</v>
      </c>
      <c r="M139" s="157" t="s">
        <v>594</v>
      </c>
      <c r="N139" s="163">
        <v>42657</v>
      </c>
      <c r="O139" s="1"/>
      <c r="P139" s="1"/>
      <c r="Q139" s="244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2</v>
      </c>
      <c r="B140" s="155">
        <v>41794</v>
      </c>
      <c r="C140" s="155"/>
      <c r="D140" s="156" t="s">
        <v>626</v>
      </c>
      <c r="E140" s="157" t="s">
        <v>603</v>
      </c>
      <c r="F140" s="158">
        <v>257</v>
      </c>
      <c r="G140" s="157" t="s">
        <v>624</v>
      </c>
      <c r="H140" s="157">
        <v>300</v>
      </c>
      <c r="I140" s="159">
        <v>300</v>
      </c>
      <c r="J140" s="160" t="s">
        <v>625</v>
      </c>
      <c r="K140" s="161">
        <f t="shared" si="83"/>
        <v>43</v>
      </c>
      <c r="L140" s="162">
        <f t="shared" si="84"/>
        <v>0.16731517509727625</v>
      </c>
      <c r="M140" s="157" t="s">
        <v>594</v>
      </c>
      <c r="N140" s="163">
        <v>41822</v>
      </c>
      <c r="O140" s="1"/>
      <c r="P140" s="1"/>
      <c r="Q140" s="244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3</v>
      </c>
      <c r="B141" s="155">
        <v>41828</v>
      </c>
      <c r="C141" s="155"/>
      <c r="D141" s="156" t="s">
        <v>627</v>
      </c>
      <c r="E141" s="157" t="s">
        <v>603</v>
      </c>
      <c r="F141" s="158">
        <v>393</v>
      </c>
      <c r="G141" s="157" t="s">
        <v>624</v>
      </c>
      <c r="H141" s="157">
        <v>468</v>
      </c>
      <c r="I141" s="159">
        <v>468</v>
      </c>
      <c r="J141" s="160" t="s">
        <v>625</v>
      </c>
      <c r="K141" s="161">
        <f t="shared" si="83"/>
        <v>75</v>
      </c>
      <c r="L141" s="162">
        <f t="shared" si="84"/>
        <v>0.19083969465648856</v>
      </c>
      <c r="M141" s="157" t="s">
        <v>594</v>
      </c>
      <c r="N141" s="163">
        <v>41863</v>
      </c>
      <c r="O141" s="1"/>
      <c r="P141" s="1"/>
      <c r="Q141" s="244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4</v>
      </c>
      <c r="B142" s="155">
        <v>41857</v>
      </c>
      <c r="C142" s="155"/>
      <c r="D142" s="156" t="s">
        <v>628</v>
      </c>
      <c r="E142" s="157" t="s">
        <v>603</v>
      </c>
      <c r="F142" s="158">
        <v>205</v>
      </c>
      <c r="G142" s="157" t="s">
        <v>624</v>
      </c>
      <c r="H142" s="157">
        <v>275</v>
      </c>
      <c r="I142" s="159">
        <v>250</v>
      </c>
      <c r="J142" s="160" t="s">
        <v>625</v>
      </c>
      <c r="K142" s="161">
        <f t="shared" si="83"/>
        <v>70</v>
      </c>
      <c r="L142" s="162">
        <f t="shared" si="84"/>
        <v>0.34146341463414637</v>
      </c>
      <c r="M142" s="157" t="s">
        <v>594</v>
      </c>
      <c r="N142" s="163">
        <v>41962</v>
      </c>
      <c r="O142" s="1"/>
      <c r="P142" s="1"/>
      <c r="Q142" s="244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5</v>
      </c>
      <c r="B143" s="155">
        <v>41886</v>
      </c>
      <c r="C143" s="155"/>
      <c r="D143" s="156" t="s">
        <v>629</v>
      </c>
      <c r="E143" s="157" t="s">
        <v>603</v>
      </c>
      <c r="F143" s="158">
        <v>162</v>
      </c>
      <c r="G143" s="157" t="s">
        <v>624</v>
      </c>
      <c r="H143" s="157">
        <v>190</v>
      </c>
      <c r="I143" s="159">
        <v>190</v>
      </c>
      <c r="J143" s="160" t="s">
        <v>625</v>
      </c>
      <c r="K143" s="161">
        <f t="shared" si="83"/>
        <v>28</v>
      </c>
      <c r="L143" s="162">
        <f t="shared" si="84"/>
        <v>0.1728395061728395</v>
      </c>
      <c r="M143" s="157" t="s">
        <v>594</v>
      </c>
      <c r="N143" s="163">
        <v>42006</v>
      </c>
      <c r="O143" s="1"/>
      <c r="P143" s="1"/>
      <c r="Q143" s="244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6</v>
      </c>
      <c r="B144" s="155">
        <v>41886</v>
      </c>
      <c r="C144" s="155"/>
      <c r="D144" s="156" t="s">
        <v>630</v>
      </c>
      <c r="E144" s="157" t="s">
        <v>603</v>
      </c>
      <c r="F144" s="158">
        <v>75</v>
      </c>
      <c r="G144" s="157" t="s">
        <v>624</v>
      </c>
      <c r="H144" s="157">
        <v>91.5</v>
      </c>
      <c r="I144" s="159" t="s">
        <v>617</v>
      </c>
      <c r="J144" s="160" t="s">
        <v>631</v>
      </c>
      <c r="K144" s="161">
        <f t="shared" si="83"/>
        <v>16.5</v>
      </c>
      <c r="L144" s="162">
        <f t="shared" si="84"/>
        <v>0.22</v>
      </c>
      <c r="M144" s="157" t="s">
        <v>594</v>
      </c>
      <c r="N144" s="163">
        <v>41954</v>
      </c>
      <c r="O144" s="1"/>
      <c r="P144" s="1"/>
      <c r="Q144" s="244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7</v>
      </c>
      <c r="B145" s="155">
        <v>41913</v>
      </c>
      <c r="C145" s="155"/>
      <c r="D145" s="156" t="s">
        <v>632</v>
      </c>
      <c r="E145" s="157" t="s">
        <v>603</v>
      </c>
      <c r="F145" s="158">
        <v>850</v>
      </c>
      <c r="G145" s="157" t="s">
        <v>624</v>
      </c>
      <c r="H145" s="157">
        <v>982.5</v>
      </c>
      <c r="I145" s="159">
        <v>1050</v>
      </c>
      <c r="J145" s="160" t="s">
        <v>633</v>
      </c>
      <c r="K145" s="161">
        <f t="shared" si="83"/>
        <v>132.5</v>
      </c>
      <c r="L145" s="162">
        <f t="shared" si="84"/>
        <v>0.15588235294117647</v>
      </c>
      <c r="M145" s="157" t="s">
        <v>594</v>
      </c>
      <c r="N145" s="163">
        <v>42039</v>
      </c>
      <c r="O145" s="1"/>
      <c r="P145" s="1"/>
      <c r="Q145" s="244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8</v>
      </c>
      <c r="B146" s="155">
        <v>41913</v>
      </c>
      <c r="C146" s="155"/>
      <c r="D146" s="156" t="s">
        <v>634</v>
      </c>
      <c r="E146" s="157" t="s">
        <v>603</v>
      </c>
      <c r="F146" s="158">
        <v>475</v>
      </c>
      <c r="G146" s="157" t="s">
        <v>624</v>
      </c>
      <c r="H146" s="157">
        <v>515</v>
      </c>
      <c r="I146" s="159">
        <v>600</v>
      </c>
      <c r="J146" s="160" t="s">
        <v>635</v>
      </c>
      <c r="K146" s="161">
        <f t="shared" si="83"/>
        <v>40</v>
      </c>
      <c r="L146" s="162">
        <f t="shared" si="84"/>
        <v>8.4210526315789472E-2</v>
      </c>
      <c r="M146" s="157" t="s">
        <v>594</v>
      </c>
      <c r="N146" s="163">
        <v>41939</v>
      </c>
      <c r="O146" s="1"/>
      <c r="P146" s="1"/>
      <c r="Q146" s="244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9</v>
      </c>
      <c r="B147" s="155">
        <v>41913</v>
      </c>
      <c r="C147" s="155"/>
      <c r="D147" s="156" t="s">
        <v>636</v>
      </c>
      <c r="E147" s="157" t="s">
        <v>603</v>
      </c>
      <c r="F147" s="158">
        <v>86</v>
      </c>
      <c r="G147" s="157" t="s">
        <v>624</v>
      </c>
      <c r="H147" s="157">
        <v>99</v>
      </c>
      <c r="I147" s="159">
        <v>140</v>
      </c>
      <c r="J147" s="160" t="s">
        <v>637</v>
      </c>
      <c r="K147" s="161">
        <f t="shared" si="83"/>
        <v>13</v>
      </c>
      <c r="L147" s="162">
        <f t="shared" si="84"/>
        <v>0.15116279069767441</v>
      </c>
      <c r="M147" s="157" t="s">
        <v>594</v>
      </c>
      <c r="N147" s="163">
        <v>41939</v>
      </c>
      <c r="O147" s="1"/>
      <c r="P147" s="1"/>
      <c r="Q147" s="244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10</v>
      </c>
      <c r="B148" s="155">
        <v>41926</v>
      </c>
      <c r="C148" s="155"/>
      <c r="D148" s="156" t="s">
        <v>638</v>
      </c>
      <c r="E148" s="157" t="s">
        <v>603</v>
      </c>
      <c r="F148" s="158">
        <v>496.6</v>
      </c>
      <c r="G148" s="157" t="s">
        <v>624</v>
      </c>
      <c r="H148" s="157">
        <v>621</v>
      </c>
      <c r="I148" s="159">
        <v>580</v>
      </c>
      <c r="J148" s="160" t="s">
        <v>625</v>
      </c>
      <c r="K148" s="161">
        <f t="shared" si="83"/>
        <v>124.39999999999998</v>
      </c>
      <c r="L148" s="162">
        <f t="shared" si="84"/>
        <v>0.25050342327829234</v>
      </c>
      <c r="M148" s="157" t="s">
        <v>594</v>
      </c>
      <c r="N148" s="163">
        <v>42605</v>
      </c>
      <c r="O148" s="1"/>
      <c r="P148" s="1"/>
      <c r="Q148" s="244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11</v>
      </c>
      <c r="B149" s="155">
        <v>41926</v>
      </c>
      <c r="C149" s="155"/>
      <c r="D149" s="156" t="s">
        <v>639</v>
      </c>
      <c r="E149" s="157" t="s">
        <v>603</v>
      </c>
      <c r="F149" s="158">
        <v>2481.9</v>
      </c>
      <c r="G149" s="157" t="s">
        <v>624</v>
      </c>
      <c r="H149" s="157">
        <v>2840</v>
      </c>
      <c r="I149" s="159">
        <v>2870</v>
      </c>
      <c r="J149" s="160" t="s">
        <v>640</v>
      </c>
      <c r="K149" s="161">
        <f t="shared" si="83"/>
        <v>358.09999999999991</v>
      </c>
      <c r="L149" s="162">
        <f t="shared" si="84"/>
        <v>0.14428462065353154</v>
      </c>
      <c r="M149" s="157" t="s">
        <v>594</v>
      </c>
      <c r="N149" s="163">
        <v>42017</v>
      </c>
      <c r="O149" s="1"/>
      <c r="P149" s="1"/>
      <c r="Q149" s="244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12</v>
      </c>
      <c r="B150" s="155">
        <v>41928</v>
      </c>
      <c r="C150" s="155"/>
      <c r="D150" s="156" t="s">
        <v>641</v>
      </c>
      <c r="E150" s="157" t="s">
        <v>603</v>
      </c>
      <c r="F150" s="158">
        <v>84.5</v>
      </c>
      <c r="G150" s="157" t="s">
        <v>624</v>
      </c>
      <c r="H150" s="157">
        <v>93</v>
      </c>
      <c r="I150" s="159">
        <v>110</v>
      </c>
      <c r="J150" s="160" t="s">
        <v>642</v>
      </c>
      <c r="K150" s="161">
        <f t="shared" si="83"/>
        <v>8.5</v>
      </c>
      <c r="L150" s="162">
        <f t="shared" si="84"/>
        <v>0.10059171597633136</v>
      </c>
      <c r="M150" s="157" t="s">
        <v>594</v>
      </c>
      <c r="N150" s="163">
        <v>41939</v>
      </c>
      <c r="O150" s="1"/>
      <c r="P150" s="1"/>
      <c r="Q150" s="244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13</v>
      </c>
      <c r="B151" s="155">
        <v>41928</v>
      </c>
      <c r="C151" s="155"/>
      <c r="D151" s="156" t="s">
        <v>643</v>
      </c>
      <c r="E151" s="157" t="s">
        <v>603</v>
      </c>
      <c r="F151" s="158">
        <v>401</v>
      </c>
      <c r="G151" s="157" t="s">
        <v>624</v>
      </c>
      <c r="H151" s="157">
        <v>428</v>
      </c>
      <c r="I151" s="159">
        <v>450</v>
      </c>
      <c r="J151" s="160" t="s">
        <v>644</v>
      </c>
      <c r="K151" s="161">
        <f t="shared" si="83"/>
        <v>27</v>
      </c>
      <c r="L151" s="162">
        <f t="shared" si="84"/>
        <v>6.7331670822942641E-2</v>
      </c>
      <c r="M151" s="157" t="s">
        <v>594</v>
      </c>
      <c r="N151" s="163">
        <v>42020</v>
      </c>
      <c r="O151" s="1"/>
      <c r="P151" s="1"/>
      <c r="Q151" s="244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14</v>
      </c>
      <c r="B152" s="155">
        <v>41928</v>
      </c>
      <c r="C152" s="155"/>
      <c r="D152" s="156" t="s">
        <v>645</v>
      </c>
      <c r="E152" s="157" t="s">
        <v>603</v>
      </c>
      <c r="F152" s="158">
        <v>101</v>
      </c>
      <c r="G152" s="157" t="s">
        <v>624</v>
      </c>
      <c r="H152" s="157">
        <v>112</v>
      </c>
      <c r="I152" s="159">
        <v>120</v>
      </c>
      <c r="J152" s="160" t="s">
        <v>646</v>
      </c>
      <c r="K152" s="161">
        <f t="shared" si="83"/>
        <v>11</v>
      </c>
      <c r="L152" s="162">
        <f t="shared" si="84"/>
        <v>0.10891089108910891</v>
      </c>
      <c r="M152" s="157" t="s">
        <v>594</v>
      </c>
      <c r="N152" s="163">
        <v>41939</v>
      </c>
      <c r="O152" s="1"/>
      <c r="P152" s="1"/>
      <c r="Q152" s="244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15</v>
      </c>
      <c r="B153" s="155">
        <v>41954</v>
      </c>
      <c r="C153" s="155"/>
      <c r="D153" s="156" t="s">
        <v>647</v>
      </c>
      <c r="E153" s="157" t="s">
        <v>603</v>
      </c>
      <c r="F153" s="158">
        <v>59</v>
      </c>
      <c r="G153" s="157" t="s">
        <v>624</v>
      </c>
      <c r="H153" s="157">
        <v>76</v>
      </c>
      <c r="I153" s="159">
        <v>76</v>
      </c>
      <c r="J153" s="160" t="s">
        <v>625</v>
      </c>
      <c r="K153" s="161">
        <f t="shared" si="83"/>
        <v>17</v>
      </c>
      <c r="L153" s="162">
        <f t="shared" si="84"/>
        <v>0.28813559322033899</v>
      </c>
      <c r="M153" s="157" t="s">
        <v>594</v>
      </c>
      <c r="N153" s="163">
        <v>43032</v>
      </c>
      <c r="O153" s="1"/>
      <c r="P153" s="1"/>
      <c r="Q153" s="244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16</v>
      </c>
      <c r="B154" s="155">
        <v>41954</v>
      </c>
      <c r="C154" s="155"/>
      <c r="D154" s="156" t="s">
        <v>636</v>
      </c>
      <c r="E154" s="157" t="s">
        <v>603</v>
      </c>
      <c r="F154" s="158">
        <v>99</v>
      </c>
      <c r="G154" s="157" t="s">
        <v>624</v>
      </c>
      <c r="H154" s="157">
        <v>120</v>
      </c>
      <c r="I154" s="159">
        <v>120</v>
      </c>
      <c r="J154" s="160" t="s">
        <v>613</v>
      </c>
      <c r="K154" s="161">
        <f t="shared" si="83"/>
        <v>21</v>
      </c>
      <c r="L154" s="162">
        <f t="shared" si="84"/>
        <v>0.21212121212121213</v>
      </c>
      <c r="M154" s="157" t="s">
        <v>594</v>
      </c>
      <c r="N154" s="163">
        <v>41960</v>
      </c>
      <c r="O154" s="1"/>
      <c r="P154" s="1"/>
      <c r="Q154" s="244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17</v>
      </c>
      <c r="B155" s="155">
        <v>41956</v>
      </c>
      <c r="C155" s="155"/>
      <c r="D155" s="156" t="s">
        <v>648</v>
      </c>
      <c r="E155" s="157" t="s">
        <v>603</v>
      </c>
      <c r="F155" s="158">
        <v>22</v>
      </c>
      <c r="G155" s="157" t="s">
        <v>624</v>
      </c>
      <c r="H155" s="157">
        <v>33.549999999999997</v>
      </c>
      <c r="I155" s="159">
        <v>32</v>
      </c>
      <c r="J155" s="160" t="s">
        <v>649</v>
      </c>
      <c r="K155" s="161">
        <f t="shared" si="83"/>
        <v>11.549999999999997</v>
      </c>
      <c r="L155" s="162">
        <f t="shared" si="84"/>
        <v>0.52499999999999991</v>
      </c>
      <c r="M155" s="157" t="s">
        <v>594</v>
      </c>
      <c r="N155" s="163">
        <v>42188</v>
      </c>
      <c r="O155" s="1"/>
      <c r="P155" s="1"/>
      <c r="Q155" s="244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18</v>
      </c>
      <c r="B156" s="155">
        <v>41976</v>
      </c>
      <c r="C156" s="155"/>
      <c r="D156" s="156" t="s">
        <v>650</v>
      </c>
      <c r="E156" s="157" t="s">
        <v>603</v>
      </c>
      <c r="F156" s="158">
        <v>440</v>
      </c>
      <c r="G156" s="157" t="s">
        <v>624</v>
      </c>
      <c r="H156" s="157">
        <v>520</v>
      </c>
      <c r="I156" s="159">
        <v>520</v>
      </c>
      <c r="J156" s="160" t="s">
        <v>651</v>
      </c>
      <c r="K156" s="161">
        <f t="shared" si="83"/>
        <v>80</v>
      </c>
      <c r="L156" s="162">
        <f t="shared" si="84"/>
        <v>0.18181818181818182</v>
      </c>
      <c r="M156" s="157" t="s">
        <v>594</v>
      </c>
      <c r="N156" s="163">
        <v>42208</v>
      </c>
      <c r="O156" s="1"/>
      <c r="P156" s="1"/>
      <c r="Q156" s="244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19</v>
      </c>
      <c r="B157" s="155">
        <v>41976</v>
      </c>
      <c r="C157" s="155"/>
      <c r="D157" s="156" t="s">
        <v>652</v>
      </c>
      <c r="E157" s="157" t="s">
        <v>603</v>
      </c>
      <c r="F157" s="158">
        <v>360</v>
      </c>
      <c r="G157" s="157" t="s">
        <v>624</v>
      </c>
      <c r="H157" s="157">
        <v>427</v>
      </c>
      <c r="I157" s="159">
        <v>425</v>
      </c>
      <c r="J157" s="160" t="s">
        <v>653</v>
      </c>
      <c r="K157" s="161">
        <f t="shared" si="83"/>
        <v>67</v>
      </c>
      <c r="L157" s="162">
        <f t="shared" si="84"/>
        <v>0.18611111111111112</v>
      </c>
      <c r="M157" s="157" t="s">
        <v>594</v>
      </c>
      <c r="N157" s="163">
        <v>42058</v>
      </c>
      <c r="O157" s="1"/>
      <c r="P157" s="1"/>
      <c r="Q157" s="244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20</v>
      </c>
      <c r="B158" s="155">
        <v>42012</v>
      </c>
      <c r="C158" s="155"/>
      <c r="D158" s="156" t="s">
        <v>654</v>
      </c>
      <c r="E158" s="157" t="s">
        <v>603</v>
      </c>
      <c r="F158" s="158">
        <v>360</v>
      </c>
      <c r="G158" s="157" t="s">
        <v>624</v>
      </c>
      <c r="H158" s="157">
        <v>455</v>
      </c>
      <c r="I158" s="159">
        <v>420</v>
      </c>
      <c r="J158" s="160" t="s">
        <v>655</v>
      </c>
      <c r="K158" s="161">
        <f t="shared" si="83"/>
        <v>95</v>
      </c>
      <c r="L158" s="162">
        <f t="shared" si="84"/>
        <v>0.2638888888888889</v>
      </c>
      <c r="M158" s="157" t="s">
        <v>594</v>
      </c>
      <c r="N158" s="163">
        <v>42024</v>
      </c>
      <c r="O158" s="1"/>
      <c r="P158" s="1"/>
      <c r="Q158" s="244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21</v>
      </c>
      <c r="B159" s="155">
        <v>42012</v>
      </c>
      <c r="C159" s="155"/>
      <c r="D159" s="156" t="s">
        <v>656</v>
      </c>
      <c r="E159" s="157" t="s">
        <v>603</v>
      </c>
      <c r="F159" s="158">
        <v>130</v>
      </c>
      <c r="G159" s="157"/>
      <c r="H159" s="157">
        <v>175.5</v>
      </c>
      <c r="I159" s="159">
        <v>165</v>
      </c>
      <c r="J159" s="160" t="s">
        <v>657</v>
      </c>
      <c r="K159" s="161">
        <f t="shared" si="83"/>
        <v>45.5</v>
      </c>
      <c r="L159" s="162">
        <f t="shared" si="84"/>
        <v>0.35</v>
      </c>
      <c r="M159" s="157" t="s">
        <v>594</v>
      </c>
      <c r="N159" s="163">
        <v>43088</v>
      </c>
      <c r="O159" s="1"/>
      <c r="P159" s="1"/>
      <c r="Q159" s="244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22</v>
      </c>
      <c r="B160" s="155">
        <v>42040</v>
      </c>
      <c r="C160" s="155"/>
      <c r="D160" s="156" t="s">
        <v>403</v>
      </c>
      <c r="E160" s="157" t="s">
        <v>591</v>
      </c>
      <c r="F160" s="158">
        <v>98</v>
      </c>
      <c r="G160" s="157"/>
      <c r="H160" s="157">
        <v>120</v>
      </c>
      <c r="I160" s="159">
        <v>120</v>
      </c>
      <c r="J160" s="160" t="s">
        <v>625</v>
      </c>
      <c r="K160" s="161">
        <f t="shared" si="83"/>
        <v>22</v>
      </c>
      <c r="L160" s="162">
        <f t="shared" si="84"/>
        <v>0.22448979591836735</v>
      </c>
      <c r="M160" s="157" t="s">
        <v>594</v>
      </c>
      <c r="N160" s="163">
        <v>42753</v>
      </c>
      <c r="O160" s="1"/>
      <c r="P160" s="1"/>
      <c r="Q160" s="244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23</v>
      </c>
      <c r="B161" s="155">
        <v>42040</v>
      </c>
      <c r="C161" s="155"/>
      <c r="D161" s="156" t="s">
        <v>658</v>
      </c>
      <c r="E161" s="157" t="s">
        <v>591</v>
      </c>
      <c r="F161" s="158">
        <v>196</v>
      </c>
      <c r="G161" s="157"/>
      <c r="H161" s="157">
        <v>262</v>
      </c>
      <c r="I161" s="159">
        <v>255</v>
      </c>
      <c r="J161" s="160" t="s">
        <v>625</v>
      </c>
      <c r="K161" s="161">
        <f t="shared" si="83"/>
        <v>66</v>
      </c>
      <c r="L161" s="162">
        <f t="shared" si="84"/>
        <v>0.33673469387755101</v>
      </c>
      <c r="M161" s="157" t="s">
        <v>594</v>
      </c>
      <c r="N161" s="163">
        <v>42599</v>
      </c>
      <c r="O161" s="1"/>
      <c r="P161" s="1"/>
      <c r="Q161" s="244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64">
        <v>24</v>
      </c>
      <c r="B162" s="165">
        <v>42067</v>
      </c>
      <c r="C162" s="165"/>
      <c r="D162" s="166" t="s">
        <v>402</v>
      </c>
      <c r="E162" s="167" t="s">
        <v>591</v>
      </c>
      <c r="F162" s="168">
        <v>235</v>
      </c>
      <c r="G162" s="168"/>
      <c r="H162" s="169">
        <v>77</v>
      </c>
      <c r="I162" s="169" t="s">
        <v>659</v>
      </c>
      <c r="J162" s="170" t="s">
        <v>660</v>
      </c>
      <c r="K162" s="171">
        <f t="shared" si="83"/>
        <v>-158</v>
      </c>
      <c r="L162" s="172">
        <f t="shared" si="84"/>
        <v>-0.67234042553191486</v>
      </c>
      <c r="M162" s="168" t="s">
        <v>604</v>
      </c>
      <c r="N162" s="165">
        <v>43522</v>
      </c>
      <c r="O162" s="1"/>
      <c r="P162" s="1"/>
      <c r="Q162" s="244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25</v>
      </c>
      <c r="B163" s="155">
        <v>42067</v>
      </c>
      <c r="C163" s="155"/>
      <c r="D163" s="156" t="s">
        <v>661</v>
      </c>
      <c r="E163" s="157" t="s">
        <v>591</v>
      </c>
      <c r="F163" s="158">
        <v>185</v>
      </c>
      <c r="G163" s="157"/>
      <c r="H163" s="157">
        <v>224</v>
      </c>
      <c r="I163" s="159" t="s">
        <v>662</v>
      </c>
      <c r="J163" s="160" t="s">
        <v>625</v>
      </c>
      <c r="K163" s="161">
        <f t="shared" si="83"/>
        <v>39</v>
      </c>
      <c r="L163" s="162">
        <f t="shared" si="84"/>
        <v>0.21081081081081082</v>
      </c>
      <c r="M163" s="157" t="s">
        <v>594</v>
      </c>
      <c r="N163" s="163">
        <v>42647</v>
      </c>
      <c r="O163" s="1"/>
      <c r="P163" s="1"/>
      <c r="Q163" s="244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64">
        <v>26</v>
      </c>
      <c r="B164" s="165">
        <v>42090</v>
      </c>
      <c r="C164" s="165"/>
      <c r="D164" s="173" t="s">
        <v>663</v>
      </c>
      <c r="E164" s="168" t="s">
        <v>591</v>
      </c>
      <c r="F164" s="168">
        <v>49.5</v>
      </c>
      <c r="G164" s="169"/>
      <c r="H164" s="169">
        <v>15.85</v>
      </c>
      <c r="I164" s="169">
        <v>67</v>
      </c>
      <c r="J164" s="170" t="s">
        <v>664</v>
      </c>
      <c r="K164" s="169">
        <f t="shared" si="83"/>
        <v>-33.65</v>
      </c>
      <c r="L164" s="174">
        <f t="shared" si="84"/>
        <v>-0.67979797979797973</v>
      </c>
      <c r="M164" s="168" t="s">
        <v>604</v>
      </c>
      <c r="N164" s="175">
        <v>43627</v>
      </c>
      <c r="O164" s="1"/>
      <c r="P164" s="1"/>
      <c r="Q164" s="244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27</v>
      </c>
      <c r="B165" s="155">
        <v>42093</v>
      </c>
      <c r="C165" s="155"/>
      <c r="D165" s="156" t="s">
        <v>665</v>
      </c>
      <c r="E165" s="157" t="s">
        <v>591</v>
      </c>
      <c r="F165" s="158">
        <v>183.5</v>
      </c>
      <c r="G165" s="157"/>
      <c r="H165" s="157">
        <v>219</v>
      </c>
      <c r="I165" s="159">
        <v>218</v>
      </c>
      <c r="J165" s="160" t="s">
        <v>666</v>
      </c>
      <c r="K165" s="161">
        <f t="shared" si="83"/>
        <v>35.5</v>
      </c>
      <c r="L165" s="162">
        <f t="shared" si="84"/>
        <v>0.19346049046321526</v>
      </c>
      <c r="M165" s="157" t="s">
        <v>594</v>
      </c>
      <c r="N165" s="163">
        <v>42103</v>
      </c>
      <c r="O165" s="1"/>
      <c r="P165" s="1"/>
      <c r="Q165" s="244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28</v>
      </c>
      <c r="B166" s="155">
        <v>42114</v>
      </c>
      <c r="C166" s="155"/>
      <c r="D166" s="156" t="s">
        <v>667</v>
      </c>
      <c r="E166" s="157" t="s">
        <v>591</v>
      </c>
      <c r="F166" s="158">
        <f>(227+237)/2</f>
        <v>232</v>
      </c>
      <c r="G166" s="157"/>
      <c r="H166" s="157">
        <v>298</v>
      </c>
      <c r="I166" s="159">
        <v>298</v>
      </c>
      <c r="J166" s="160" t="s">
        <v>625</v>
      </c>
      <c r="K166" s="161">
        <f t="shared" si="83"/>
        <v>66</v>
      </c>
      <c r="L166" s="162">
        <f t="shared" si="84"/>
        <v>0.28448275862068967</v>
      </c>
      <c r="M166" s="157" t="s">
        <v>594</v>
      </c>
      <c r="N166" s="163">
        <v>42823</v>
      </c>
      <c r="O166" s="1"/>
      <c r="P166" s="1"/>
      <c r="Q166" s="244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29</v>
      </c>
      <c r="B167" s="155">
        <v>42128</v>
      </c>
      <c r="C167" s="155"/>
      <c r="D167" s="156" t="s">
        <v>668</v>
      </c>
      <c r="E167" s="157" t="s">
        <v>603</v>
      </c>
      <c r="F167" s="158">
        <v>385</v>
      </c>
      <c r="G167" s="157"/>
      <c r="H167" s="157">
        <f>212.5+331</f>
        <v>543.5</v>
      </c>
      <c r="I167" s="159">
        <v>510</v>
      </c>
      <c r="J167" s="160" t="s">
        <v>669</v>
      </c>
      <c r="K167" s="161">
        <f t="shared" si="83"/>
        <v>158.5</v>
      </c>
      <c r="L167" s="162">
        <f t="shared" si="84"/>
        <v>0.41168831168831171</v>
      </c>
      <c r="M167" s="157" t="s">
        <v>594</v>
      </c>
      <c r="N167" s="163">
        <v>42235</v>
      </c>
      <c r="O167" s="1"/>
      <c r="P167" s="1"/>
      <c r="Q167" s="244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30</v>
      </c>
      <c r="B168" s="155">
        <v>42128</v>
      </c>
      <c r="C168" s="155"/>
      <c r="D168" s="156" t="s">
        <v>670</v>
      </c>
      <c r="E168" s="157" t="s">
        <v>603</v>
      </c>
      <c r="F168" s="158">
        <v>115.5</v>
      </c>
      <c r="G168" s="157"/>
      <c r="H168" s="157">
        <v>146</v>
      </c>
      <c r="I168" s="159">
        <v>142</v>
      </c>
      <c r="J168" s="160" t="s">
        <v>671</v>
      </c>
      <c r="K168" s="161">
        <f t="shared" si="83"/>
        <v>30.5</v>
      </c>
      <c r="L168" s="162">
        <f t="shared" si="84"/>
        <v>0.26406926406926406</v>
      </c>
      <c r="M168" s="157" t="s">
        <v>594</v>
      </c>
      <c r="N168" s="163">
        <v>42202</v>
      </c>
      <c r="O168" s="1"/>
      <c r="P168" s="1"/>
      <c r="Q168" s="244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31</v>
      </c>
      <c r="B169" s="155">
        <v>42151</v>
      </c>
      <c r="C169" s="155"/>
      <c r="D169" s="156" t="s">
        <v>540</v>
      </c>
      <c r="E169" s="157" t="s">
        <v>603</v>
      </c>
      <c r="F169" s="158">
        <v>237.5</v>
      </c>
      <c r="G169" s="157"/>
      <c r="H169" s="157">
        <v>279.5</v>
      </c>
      <c r="I169" s="159">
        <v>278</v>
      </c>
      <c r="J169" s="160" t="s">
        <v>625</v>
      </c>
      <c r="K169" s="161">
        <f t="shared" si="83"/>
        <v>42</v>
      </c>
      <c r="L169" s="162">
        <f t="shared" si="84"/>
        <v>0.17684210526315788</v>
      </c>
      <c r="M169" s="157" t="s">
        <v>594</v>
      </c>
      <c r="N169" s="163">
        <v>42222</v>
      </c>
      <c r="O169" s="1"/>
      <c r="P169" s="1"/>
      <c r="Q169" s="244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32</v>
      </c>
      <c r="B170" s="155">
        <v>42174</v>
      </c>
      <c r="C170" s="155"/>
      <c r="D170" s="156" t="s">
        <v>643</v>
      </c>
      <c r="E170" s="157" t="s">
        <v>591</v>
      </c>
      <c r="F170" s="158">
        <v>340</v>
      </c>
      <c r="G170" s="157"/>
      <c r="H170" s="157">
        <v>448</v>
      </c>
      <c r="I170" s="159">
        <v>448</v>
      </c>
      <c r="J170" s="160" t="s">
        <v>625</v>
      </c>
      <c r="K170" s="161">
        <f t="shared" si="83"/>
        <v>108</v>
      </c>
      <c r="L170" s="162">
        <f t="shared" si="84"/>
        <v>0.31764705882352939</v>
      </c>
      <c r="M170" s="157" t="s">
        <v>594</v>
      </c>
      <c r="N170" s="163">
        <v>43018</v>
      </c>
      <c r="O170" s="1"/>
      <c r="P170" s="1"/>
      <c r="Q170" s="244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33</v>
      </c>
      <c r="B171" s="155">
        <v>42191</v>
      </c>
      <c r="C171" s="155"/>
      <c r="D171" s="156" t="s">
        <v>672</v>
      </c>
      <c r="E171" s="157" t="s">
        <v>591</v>
      </c>
      <c r="F171" s="158">
        <v>390</v>
      </c>
      <c r="G171" s="157"/>
      <c r="H171" s="157">
        <v>460</v>
      </c>
      <c r="I171" s="159">
        <v>460</v>
      </c>
      <c r="J171" s="160" t="s">
        <v>625</v>
      </c>
      <c r="K171" s="161">
        <f t="shared" si="83"/>
        <v>70</v>
      </c>
      <c r="L171" s="162">
        <f t="shared" si="84"/>
        <v>0.17948717948717949</v>
      </c>
      <c r="M171" s="157" t="s">
        <v>594</v>
      </c>
      <c r="N171" s="163">
        <v>42478</v>
      </c>
      <c r="O171" s="1"/>
      <c r="P171" s="1"/>
      <c r="Q171" s="244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64">
        <v>34</v>
      </c>
      <c r="B172" s="165">
        <v>42195</v>
      </c>
      <c r="C172" s="165"/>
      <c r="D172" s="166" t="s">
        <v>673</v>
      </c>
      <c r="E172" s="167" t="s">
        <v>591</v>
      </c>
      <c r="F172" s="168">
        <v>122.5</v>
      </c>
      <c r="G172" s="168"/>
      <c r="H172" s="169">
        <v>61</v>
      </c>
      <c r="I172" s="169">
        <v>172</v>
      </c>
      <c r="J172" s="170" t="s">
        <v>674</v>
      </c>
      <c r="K172" s="171">
        <f t="shared" si="83"/>
        <v>-61.5</v>
      </c>
      <c r="L172" s="172">
        <f t="shared" si="84"/>
        <v>-0.50204081632653064</v>
      </c>
      <c r="M172" s="168" t="s">
        <v>604</v>
      </c>
      <c r="N172" s="165">
        <v>43333</v>
      </c>
      <c r="O172" s="1"/>
      <c r="P172" s="1"/>
      <c r="Q172" s="244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35</v>
      </c>
      <c r="B173" s="155">
        <v>42219</v>
      </c>
      <c r="C173" s="155"/>
      <c r="D173" s="156" t="s">
        <v>675</v>
      </c>
      <c r="E173" s="157" t="s">
        <v>591</v>
      </c>
      <c r="F173" s="158">
        <v>297.5</v>
      </c>
      <c r="G173" s="157"/>
      <c r="H173" s="157">
        <v>350</v>
      </c>
      <c r="I173" s="159">
        <v>360</v>
      </c>
      <c r="J173" s="160" t="s">
        <v>676</v>
      </c>
      <c r="K173" s="161">
        <f t="shared" si="83"/>
        <v>52.5</v>
      </c>
      <c r="L173" s="162">
        <f t="shared" si="84"/>
        <v>0.17647058823529413</v>
      </c>
      <c r="M173" s="157" t="s">
        <v>594</v>
      </c>
      <c r="N173" s="163">
        <v>42232</v>
      </c>
      <c r="O173" s="1"/>
      <c r="P173" s="1"/>
      <c r="Q173" s="244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36</v>
      </c>
      <c r="B174" s="155">
        <v>42219</v>
      </c>
      <c r="C174" s="155"/>
      <c r="D174" s="156" t="s">
        <v>677</v>
      </c>
      <c r="E174" s="157" t="s">
        <v>591</v>
      </c>
      <c r="F174" s="158">
        <v>115.5</v>
      </c>
      <c r="G174" s="157"/>
      <c r="H174" s="157">
        <v>149</v>
      </c>
      <c r="I174" s="159">
        <v>140</v>
      </c>
      <c r="J174" s="160" t="s">
        <v>678</v>
      </c>
      <c r="K174" s="161">
        <f t="shared" si="83"/>
        <v>33.5</v>
      </c>
      <c r="L174" s="162">
        <f t="shared" si="84"/>
        <v>0.29004329004329005</v>
      </c>
      <c r="M174" s="157" t="s">
        <v>594</v>
      </c>
      <c r="N174" s="163">
        <v>42740</v>
      </c>
      <c r="O174" s="1"/>
      <c r="P174" s="1"/>
      <c r="Q174" s="244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37</v>
      </c>
      <c r="B175" s="155">
        <v>42251</v>
      </c>
      <c r="C175" s="155"/>
      <c r="D175" s="156" t="s">
        <v>540</v>
      </c>
      <c r="E175" s="157" t="s">
        <v>591</v>
      </c>
      <c r="F175" s="158">
        <v>226</v>
      </c>
      <c r="G175" s="157"/>
      <c r="H175" s="157">
        <v>292</v>
      </c>
      <c r="I175" s="159">
        <v>292</v>
      </c>
      <c r="J175" s="160" t="s">
        <v>679</v>
      </c>
      <c r="K175" s="161">
        <f t="shared" si="83"/>
        <v>66</v>
      </c>
      <c r="L175" s="162">
        <f t="shared" si="84"/>
        <v>0.29203539823008851</v>
      </c>
      <c r="M175" s="157" t="s">
        <v>594</v>
      </c>
      <c r="N175" s="163">
        <v>42286</v>
      </c>
      <c r="O175" s="1"/>
      <c r="P175" s="1"/>
      <c r="Q175" s="244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38</v>
      </c>
      <c r="B176" s="155">
        <v>42254</v>
      </c>
      <c r="C176" s="155"/>
      <c r="D176" s="156" t="s">
        <v>667</v>
      </c>
      <c r="E176" s="157" t="s">
        <v>591</v>
      </c>
      <c r="F176" s="158">
        <v>232.5</v>
      </c>
      <c r="G176" s="157"/>
      <c r="H176" s="157">
        <v>312.5</v>
      </c>
      <c r="I176" s="159">
        <v>310</v>
      </c>
      <c r="J176" s="160" t="s">
        <v>625</v>
      </c>
      <c r="K176" s="161">
        <f t="shared" si="83"/>
        <v>80</v>
      </c>
      <c r="L176" s="162">
        <f t="shared" si="84"/>
        <v>0.34408602150537637</v>
      </c>
      <c r="M176" s="157" t="s">
        <v>594</v>
      </c>
      <c r="N176" s="163">
        <v>42823</v>
      </c>
      <c r="O176" s="1"/>
      <c r="P176" s="1"/>
      <c r="Q176" s="244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39</v>
      </c>
      <c r="B177" s="155">
        <v>42268</v>
      </c>
      <c r="C177" s="155"/>
      <c r="D177" s="156" t="s">
        <v>680</v>
      </c>
      <c r="E177" s="157" t="s">
        <v>591</v>
      </c>
      <c r="F177" s="158">
        <v>196.5</v>
      </c>
      <c r="G177" s="157"/>
      <c r="H177" s="157">
        <v>238</v>
      </c>
      <c r="I177" s="159">
        <v>238</v>
      </c>
      <c r="J177" s="160" t="s">
        <v>679</v>
      </c>
      <c r="K177" s="161">
        <f t="shared" si="83"/>
        <v>41.5</v>
      </c>
      <c r="L177" s="162">
        <f t="shared" si="84"/>
        <v>0.21119592875318066</v>
      </c>
      <c r="M177" s="157" t="s">
        <v>594</v>
      </c>
      <c r="N177" s="163">
        <v>42291</v>
      </c>
      <c r="O177" s="1"/>
      <c r="P177" s="1"/>
      <c r="Q177" s="244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40</v>
      </c>
      <c r="B178" s="155">
        <v>42271</v>
      </c>
      <c r="C178" s="155"/>
      <c r="D178" s="156" t="s">
        <v>623</v>
      </c>
      <c r="E178" s="157" t="s">
        <v>591</v>
      </c>
      <c r="F178" s="158">
        <v>65</v>
      </c>
      <c r="G178" s="157"/>
      <c r="H178" s="157">
        <v>82</v>
      </c>
      <c r="I178" s="159">
        <v>82</v>
      </c>
      <c r="J178" s="160" t="s">
        <v>679</v>
      </c>
      <c r="K178" s="161">
        <f t="shared" si="83"/>
        <v>17</v>
      </c>
      <c r="L178" s="162">
        <f t="shared" si="84"/>
        <v>0.26153846153846155</v>
      </c>
      <c r="M178" s="157" t="s">
        <v>594</v>
      </c>
      <c r="N178" s="163">
        <v>42578</v>
      </c>
      <c r="O178" s="1"/>
      <c r="P178" s="1"/>
      <c r="Q178" s="244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41</v>
      </c>
      <c r="B179" s="155">
        <v>42291</v>
      </c>
      <c r="C179" s="155"/>
      <c r="D179" s="156" t="s">
        <v>681</v>
      </c>
      <c r="E179" s="157" t="s">
        <v>591</v>
      </c>
      <c r="F179" s="158">
        <v>144</v>
      </c>
      <c r="G179" s="157"/>
      <c r="H179" s="157">
        <v>182.5</v>
      </c>
      <c r="I179" s="159">
        <v>181</v>
      </c>
      <c r="J179" s="160" t="s">
        <v>679</v>
      </c>
      <c r="K179" s="161">
        <f t="shared" si="83"/>
        <v>38.5</v>
      </c>
      <c r="L179" s="162">
        <f t="shared" si="84"/>
        <v>0.2673611111111111</v>
      </c>
      <c r="M179" s="157" t="s">
        <v>594</v>
      </c>
      <c r="N179" s="163">
        <v>42817</v>
      </c>
      <c r="O179" s="1"/>
      <c r="P179" s="1"/>
      <c r="Q179" s="244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42</v>
      </c>
      <c r="B180" s="155">
        <v>42291</v>
      </c>
      <c r="C180" s="155"/>
      <c r="D180" s="156" t="s">
        <v>682</v>
      </c>
      <c r="E180" s="157" t="s">
        <v>591</v>
      </c>
      <c r="F180" s="158">
        <v>264</v>
      </c>
      <c r="G180" s="157"/>
      <c r="H180" s="157">
        <v>311</v>
      </c>
      <c r="I180" s="159">
        <v>311</v>
      </c>
      <c r="J180" s="160" t="s">
        <v>679</v>
      </c>
      <c r="K180" s="161">
        <f t="shared" si="83"/>
        <v>47</v>
      </c>
      <c r="L180" s="162">
        <f t="shared" si="84"/>
        <v>0.17803030303030304</v>
      </c>
      <c r="M180" s="157" t="s">
        <v>594</v>
      </c>
      <c r="N180" s="163">
        <v>42604</v>
      </c>
      <c r="O180" s="1"/>
      <c r="P180" s="1"/>
      <c r="Q180" s="244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4">
        <v>43</v>
      </c>
      <c r="B181" s="155">
        <v>42318</v>
      </c>
      <c r="C181" s="155"/>
      <c r="D181" s="156" t="s">
        <v>683</v>
      </c>
      <c r="E181" s="157" t="s">
        <v>603</v>
      </c>
      <c r="F181" s="158">
        <v>549.5</v>
      </c>
      <c r="G181" s="157"/>
      <c r="H181" s="157">
        <v>630</v>
      </c>
      <c r="I181" s="159">
        <v>630</v>
      </c>
      <c r="J181" s="160" t="s">
        <v>679</v>
      </c>
      <c r="K181" s="161">
        <f t="shared" si="83"/>
        <v>80.5</v>
      </c>
      <c r="L181" s="162">
        <f t="shared" si="84"/>
        <v>0.1464968152866242</v>
      </c>
      <c r="M181" s="157" t="s">
        <v>594</v>
      </c>
      <c r="N181" s="163">
        <v>42419</v>
      </c>
      <c r="O181" s="1"/>
      <c r="P181" s="1"/>
      <c r="Q181" s="244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44</v>
      </c>
      <c r="B182" s="155">
        <v>42342</v>
      </c>
      <c r="C182" s="155"/>
      <c r="D182" s="156" t="s">
        <v>684</v>
      </c>
      <c r="E182" s="157" t="s">
        <v>591</v>
      </c>
      <c r="F182" s="158">
        <v>1027.5</v>
      </c>
      <c r="G182" s="157"/>
      <c r="H182" s="157">
        <v>1315</v>
      </c>
      <c r="I182" s="159">
        <v>1250</v>
      </c>
      <c r="J182" s="160" t="s">
        <v>679</v>
      </c>
      <c r="K182" s="161">
        <f t="shared" si="83"/>
        <v>287.5</v>
      </c>
      <c r="L182" s="162">
        <f t="shared" si="84"/>
        <v>0.27980535279805352</v>
      </c>
      <c r="M182" s="157" t="s">
        <v>594</v>
      </c>
      <c r="N182" s="163">
        <v>43244</v>
      </c>
      <c r="O182" s="1"/>
      <c r="P182" s="1"/>
      <c r="Q182" s="244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4">
        <v>45</v>
      </c>
      <c r="B183" s="155">
        <v>42367</v>
      </c>
      <c r="C183" s="155"/>
      <c r="D183" s="156" t="s">
        <v>685</v>
      </c>
      <c r="E183" s="157" t="s">
        <v>591</v>
      </c>
      <c r="F183" s="158">
        <v>465</v>
      </c>
      <c r="G183" s="157"/>
      <c r="H183" s="157">
        <v>540</v>
      </c>
      <c r="I183" s="159">
        <v>540</v>
      </c>
      <c r="J183" s="160" t="s">
        <v>679</v>
      </c>
      <c r="K183" s="161">
        <f t="shared" si="83"/>
        <v>75</v>
      </c>
      <c r="L183" s="162">
        <f t="shared" si="84"/>
        <v>0.16129032258064516</v>
      </c>
      <c r="M183" s="157" t="s">
        <v>594</v>
      </c>
      <c r="N183" s="163">
        <v>42530</v>
      </c>
      <c r="O183" s="1"/>
      <c r="P183" s="1"/>
      <c r="Q183" s="244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46</v>
      </c>
      <c r="B184" s="155">
        <v>42380</v>
      </c>
      <c r="C184" s="155"/>
      <c r="D184" s="156" t="s">
        <v>403</v>
      </c>
      <c r="E184" s="157" t="s">
        <v>603</v>
      </c>
      <c r="F184" s="158">
        <v>81</v>
      </c>
      <c r="G184" s="157"/>
      <c r="H184" s="157">
        <v>110</v>
      </c>
      <c r="I184" s="159">
        <v>110</v>
      </c>
      <c r="J184" s="160" t="s">
        <v>679</v>
      </c>
      <c r="K184" s="161">
        <f t="shared" si="83"/>
        <v>29</v>
      </c>
      <c r="L184" s="162">
        <f t="shared" si="84"/>
        <v>0.35802469135802467</v>
      </c>
      <c r="M184" s="157" t="s">
        <v>594</v>
      </c>
      <c r="N184" s="163">
        <v>42745</v>
      </c>
      <c r="O184" s="1"/>
      <c r="P184" s="1"/>
      <c r="Q184" s="244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47</v>
      </c>
      <c r="B185" s="155">
        <v>42382</v>
      </c>
      <c r="C185" s="155"/>
      <c r="D185" s="156" t="s">
        <v>686</v>
      </c>
      <c r="E185" s="157" t="s">
        <v>603</v>
      </c>
      <c r="F185" s="158">
        <v>417.5</v>
      </c>
      <c r="G185" s="157"/>
      <c r="H185" s="157">
        <v>547</v>
      </c>
      <c r="I185" s="159">
        <v>535</v>
      </c>
      <c r="J185" s="160" t="s">
        <v>679</v>
      </c>
      <c r="K185" s="161">
        <f t="shared" si="83"/>
        <v>129.5</v>
      </c>
      <c r="L185" s="162">
        <f t="shared" si="84"/>
        <v>0.31017964071856285</v>
      </c>
      <c r="M185" s="157" t="s">
        <v>594</v>
      </c>
      <c r="N185" s="163">
        <v>42578</v>
      </c>
      <c r="O185" s="1"/>
      <c r="P185" s="1"/>
      <c r="Q185" s="244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4">
        <v>48</v>
      </c>
      <c r="B186" s="155">
        <v>42408</v>
      </c>
      <c r="C186" s="155"/>
      <c r="D186" s="156" t="s">
        <v>687</v>
      </c>
      <c r="E186" s="157" t="s">
        <v>591</v>
      </c>
      <c r="F186" s="158">
        <v>650</v>
      </c>
      <c r="G186" s="157"/>
      <c r="H186" s="157">
        <v>800</v>
      </c>
      <c r="I186" s="159">
        <v>800</v>
      </c>
      <c r="J186" s="160" t="s">
        <v>679</v>
      </c>
      <c r="K186" s="161">
        <f t="shared" si="83"/>
        <v>150</v>
      </c>
      <c r="L186" s="162">
        <f t="shared" si="84"/>
        <v>0.23076923076923078</v>
      </c>
      <c r="M186" s="157" t="s">
        <v>594</v>
      </c>
      <c r="N186" s="163">
        <v>43154</v>
      </c>
      <c r="O186" s="1"/>
      <c r="P186" s="1"/>
      <c r="Q186" s="244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4">
        <v>49</v>
      </c>
      <c r="B187" s="155">
        <v>42433</v>
      </c>
      <c r="C187" s="155"/>
      <c r="D187" s="156" t="s">
        <v>237</v>
      </c>
      <c r="E187" s="157" t="s">
        <v>591</v>
      </c>
      <c r="F187" s="158">
        <v>437.5</v>
      </c>
      <c r="G187" s="157"/>
      <c r="H187" s="157">
        <v>504.5</v>
      </c>
      <c r="I187" s="159">
        <v>522</v>
      </c>
      <c r="J187" s="160" t="s">
        <v>688</v>
      </c>
      <c r="K187" s="161">
        <f t="shared" si="83"/>
        <v>67</v>
      </c>
      <c r="L187" s="162">
        <f t="shared" si="84"/>
        <v>0.15314285714285714</v>
      </c>
      <c r="M187" s="157" t="s">
        <v>594</v>
      </c>
      <c r="N187" s="163">
        <v>42480</v>
      </c>
      <c r="O187" s="1"/>
      <c r="P187" s="1"/>
      <c r="Q187" s="244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4">
        <v>50</v>
      </c>
      <c r="B188" s="155">
        <v>42438</v>
      </c>
      <c r="C188" s="155"/>
      <c r="D188" s="156" t="s">
        <v>689</v>
      </c>
      <c r="E188" s="157" t="s">
        <v>591</v>
      </c>
      <c r="F188" s="158">
        <v>189.5</v>
      </c>
      <c r="G188" s="157"/>
      <c r="H188" s="157">
        <v>218</v>
      </c>
      <c r="I188" s="159">
        <v>218</v>
      </c>
      <c r="J188" s="160" t="s">
        <v>679</v>
      </c>
      <c r="K188" s="161">
        <f t="shared" si="83"/>
        <v>28.5</v>
      </c>
      <c r="L188" s="162">
        <f t="shared" si="84"/>
        <v>0.15039577836411611</v>
      </c>
      <c r="M188" s="157" t="s">
        <v>594</v>
      </c>
      <c r="N188" s="163">
        <v>43034</v>
      </c>
      <c r="O188" s="1"/>
      <c r="P188" s="1"/>
      <c r="Q188" s="244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64">
        <v>51</v>
      </c>
      <c r="B189" s="165">
        <v>42471</v>
      </c>
      <c r="C189" s="165"/>
      <c r="D189" s="173" t="s">
        <v>690</v>
      </c>
      <c r="E189" s="168" t="s">
        <v>591</v>
      </c>
      <c r="F189" s="168">
        <v>36.5</v>
      </c>
      <c r="G189" s="169"/>
      <c r="H189" s="169">
        <v>15.85</v>
      </c>
      <c r="I189" s="169">
        <v>60</v>
      </c>
      <c r="J189" s="170" t="s">
        <v>691</v>
      </c>
      <c r="K189" s="171">
        <f t="shared" si="83"/>
        <v>-20.65</v>
      </c>
      <c r="L189" s="172">
        <f t="shared" si="84"/>
        <v>-0.5657534246575342</v>
      </c>
      <c r="M189" s="168" t="s">
        <v>604</v>
      </c>
      <c r="N189" s="176">
        <v>43627</v>
      </c>
      <c r="O189" s="1"/>
      <c r="P189" s="1"/>
      <c r="Q189" s="244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4">
        <v>52</v>
      </c>
      <c r="B190" s="155">
        <v>42472</v>
      </c>
      <c r="C190" s="155"/>
      <c r="D190" s="156" t="s">
        <v>692</v>
      </c>
      <c r="E190" s="157" t="s">
        <v>591</v>
      </c>
      <c r="F190" s="158">
        <v>93</v>
      </c>
      <c r="G190" s="157"/>
      <c r="H190" s="157">
        <v>149</v>
      </c>
      <c r="I190" s="159">
        <v>140</v>
      </c>
      <c r="J190" s="160" t="s">
        <v>693</v>
      </c>
      <c r="K190" s="161">
        <f t="shared" si="83"/>
        <v>56</v>
      </c>
      <c r="L190" s="162">
        <f t="shared" si="84"/>
        <v>0.60215053763440862</v>
      </c>
      <c r="M190" s="157" t="s">
        <v>594</v>
      </c>
      <c r="N190" s="163">
        <v>42740</v>
      </c>
      <c r="O190" s="1"/>
      <c r="P190" s="1"/>
      <c r="Q190" s="244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4">
        <v>53</v>
      </c>
      <c r="B191" s="155">
        <v>42472</v>
      </c>
      <c r="C191" s="155"/>
      <c r="D191" s="156" t="s">
        <v>694</v>
      </c>
      <c r="E191" s="157" t="s">
        <v>591</v>
      </c>
      <c r="F191" s="158">
        <v>130</v>
      </c>
      <c r="G191" s="157"/>
      <c r="H191" s="157">
        <v>150</v>
      </c>
      <c r="I191" s="159" t="s">
        <v>695</v>
      </c>
      <c r="J191" s="160" t="s">
        <v>679</v>
      </c>
      <c r="K191" s="161">
        <f t="shared" si="83"/>
        <v>20</v>
      </c>
      <c r="L191" s="162">
        <f t="shared" si="84"/>
        <v>0.15384615384615385</v>
      </c>
      <c r="M191" s="157" t="s">
        <v>594</v>
      </c>
      <c r="N191" s="163">
        <v>42564</v>
      </c>
      <c r="O191" s="1"/>
      <c r="P191" s="1"/>
      <c r="Q191" s="244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4">
        <v>54</v>
      </c>
      <c r="B192" s="155">
        <v>42473</v>
      </c>
      <c r="C192" s="155"/>
      <c r="D192" s="156" t="s">
        <v>696</v>
      </c>
      <c r="E192" s="157" t="s">
        <v>591</v>
      </c>
      <c r="F192" s="158">
        <v>196</v>
      </c>
      <c r="G192" s="157"/>
      <c r="H192" s="157">
        <v>299</v>
      </c>
      <c r="I192" s="159">
        <v>299</v>
      </c>
      <c r="J192" s="160" t="s">
        <v>679</v>
      </c>
      <c r="K192" s="161">
        <v>103</v>
      </c>
      <c r="L192" s="162">
        <v>0.52551020408163296</v>
      </c>
      <c r="M192" s="157" t="s">
        <v>594</v>
      </c>
      <c r="N192" s="163">
        <v>42620</v>
      </c>
      <c r="O192" s="1"/>
      <c r="P192" s="1"/>
      <c r="Q192" s="244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4">
        <v>55</v>
      </c>
      <c r="B193" s="155">
        <v>42473</v>
      </c>
      <c r="C193" s="155"/>
      <c r="D193" s="156" t="s">
        <v>697</v>
      </c>
      <c r="E193" s="157" t="s">
        <v>591</v>
      </c>
      <c r="F193" s="158">
        <v>88</v>
      </c>
      <c r="G193" s="157"/>
      <c r="H193" s="157">
        <v>103</v>
      </c>
      <c r="I193" s="159">
        <v>103</v>
      </c>
      <c r="J193" s="160" t="s">
        <v>679</v>
      </c>
      <c r="K193" s="161">
        <v>15</v>
      </c>
      <c r="L193" s="162">
        <v>0.170454545454545</v>
      </c>
      <c r="M193" s="157" t="s">
        <v>594</v>
      </c>
      <c r="N193" s="163">
        <v>42530</v>
      </c>
      <c r="O193" s="1"/>
      <c r="P193" s="1"/>
      <c r="Q193" s="244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4">
        <v>56</v>
      </c>
      <c r="B194" s="155">
        <v>42492</v>
      </c>
      <c r="C194" s="155"/>
      <c r="D194" s="156" t="s">
        <v>698</v>
      </c>
      <c r="E194" s="157" t="s">
        <v>591</v>
      </c>
      <c r="F194" s="158">
        <v>127.5</v>
      </c>
      <c r="G194" s="157"/>
      <c r="H194" s="157">
        <v>148</v>
      </c>
      <c r="I194" s="159" t="s">
        <v>699</v>
      </c>
      <c r="J194" s="160" t="s">
        <v>679</v>
      </c>
      <c r="K194" s="161">
        <f t="shared" ref="K194:K198" si="85">H194-F194</f>
        <v>20.5</v>
      </c>
      <c r="L194" s="162">
        <f t="shared" ref="L194:L198" si="86">K194/F194</f>
        <v>0.16078431372549021</v>
      </c>
      <c r="M194" s="157" t="s">
        <v>594</v>
      </c>
      <c r="N194" s="163">
        <v>42564</v>
      </c>
      <c r="O194" s="1"/>
      <c r="P194" s="1"/>
      <c r="Q194" s="244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4">
        <v>57</v>
      </c>
      <c r="B195" s="155">
        <v>42493</v>
      </c>
      <c r="C195" s="155"/>
      <c r="D195" s="156" t="s">
        <v>700</v>
      </c>
      <c r="E195" s="157" t="s">
        <v>591</v>
      </c>
      <c r="F195" s="158">
        <v>675</v>
      </c>
      <c r="G195" s="157"/>
      <c r="H195" s="157">
        <v>815</v>
      </c>
      <c r="I195" s="159" t="s">
        <v>701</v>
      </c>
      <c r="J195" s="160" t="s">
        <v>679</v>
      </c>
      <c r="K195" s="161">
        <f t="shared" si="85"/>
        <v>140</v>
      </c>
      <c r="L195" s="162">
        <f t="shared" si="86"/>
        <v>0.2074074074074074</v>
      </c>
      <c r="M195" s="157" t="s">
        <v>594</v>
      </c>
      <c r="N195" s="163">
        <v>43154</v>
      </c>
      <c r="O195" s="1"/>
      <c r="P195" s="1"/>
      <c r="Q195" s="244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64">
        <v>58</v>
      </c>
      <c r="B196" s="165">
        <v>42522</v>
      </c>
      <c r="C196" s="165"/>
      <c r="D196" s="166" t="s">
        <v>702</v>
      </c>
      <c r="E196" s="167" t="s">
        <v>591</v>
      </c>
      <c r="F196" s="168">
        <v>500</v>
      </c>
      <c r="G196" s="168"/>
      <c r="H196" s="169">
        <v>232.5</v>
      </c>
      <c r="I196" s="169" t="s">
        <v>703</v>
      </c>
      <c r="J196" s="170" t="s">
        <v>704</v>
      </c>
      <c r="K196" s="171">
        <f t="shared" si="85"/>
        <v>-267.5</v>
      </c>
      <c r="L196" s="172">
        <f t="shared" si="86"/>
        <v>-0.53500000000000003</v>
      </c>
      <c r="M196" s="168" t="s">
        <v>604</v>
      </c>
      <c r="N196" s="165">
        <v>43735</v>
      </c>
      <c r="O196" s="1"/>
      <c r="P196" s="1"/>
      <c r="Q196" s="244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4">
        <v>59</v>
      </c>
      <c r="B197" s="155">
        <v>42527</v>
      </c>
      <c r="C197" s="155"/>
      <c r="D197" s="156" t="s">
        <v>542</v>
      </c>
      <c r="E197" s="157" t="s">
        <v>591</v>
      </c>
      <c r="F197" s="158">
        <v>110</v>
      </c>
      <c r="G197" s="157"/>
      <c r="H197" s="157">
        <v>126.5</v>
      </c>
      <c r="I197" s="159">
        <v>125</v>
      </c>
      <c r="J197" s="160" t="s">
        <v>631</v>
      </c>
      <c r="K197" s="161">
        <f t="shared" si="85"/>
        <v>16.5</v>
      </c>
      <c r="L197" s="162">
        <f t="shared" si="86"/>
        <v>0.15</v>
      </c>
      <c r="M197" s="157" t="s">
        <v>594</v>
      </c>
      <c r="N197" s="163">
        <v>42552</v>
      </c>
      <c r="O197" s="1"/>
      <c r="P197" s="1"/>
      <c r="Q197" s="244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4">
        <v>60</v>
      </c>
      <c r="B198" s="155">
        <v>42538</v>
      </c>
      <c r="C198" s="155"/>
      <c r="D198" s="156" t="s">
        <v>705</v>
      </c>
      <c r="E198" s="157" t="s">
        <v>591</v>
      </c>
      <c r="F198" s="158">
        <v>44</v>
      </c>
      <c r="G198" s="157"/>
      <c r="H198" s="157">
        <v>69.5</v>
      </c>
      <c r="I198" s="159">
        <v>69.5</v>
      </c>
      <c r="J198" s="160" t="s">
        <v>706</v>
      </c>
      <c r="K198" s="161">
        <f t="shared" si="85"/>
        <v>25.5</v>
      </c>
      <c r="L198" s="162">
        <f t="shared" si="86"/>
        <v>0.57954545454545459</v>
      </c>
      <c r="M198" s="157" t="s">
        <v>594</v>
      </c>
      <c r="N198" s="163">
        <v>42977</v>
      </c>
      <c r="O198" s="1"/>
      <c r="P198" s="1"/>
      <c r="Q198" s="244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4">
        <v>61</v>
      </c>
      <c r="B199" s="155">
        <v>42549</v>
      </c>
      <c r="C199" s="155"/>
      <c r="D199" s="156" t="s">
        <v>707</v>
      </c>
      <c r="E199" s="157" t="s">
        <v>591</v>
      </c>
      <c r="F199" s="158">
        <v>262.5</v>
      </c>
      <c r="G199" s="157"/>
      <c r="H199" s="157">
        <v>340</v>
      </c>
      <c r="I199" s="159">
        <v>333</v>
      </c>
      <c r="J199" s="160" t="s">
        <v>708</v>
      </c>
      <c r="K199" s="161">
        <v>77.5</v>
      </c>
      <c r="L199" s="162">
        <v>0.29523809523809502</v>
      </c>
      <c r="M199" s="157" t="s">
        <v>594</v>
      </c>
      <c r="N199" s="163">
        <v>43017</v>
      </c>
      <c r="O199" s="1"/>
      <c r="P199" s="1"/>
      <c r="Q199" s="244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4">
        <v>62</v>
      </c>
      <c r="B200" s="155">
        <v>42549</v>
      </c>
      <c r="C200" s="155"/>
      <c r="D200" s="156" t="s">
        <v>709</v>
      </c>
      <c r="E200" s="157" t="s">
        <v>591</v>
      </c>
      <c r="F200" s="158">
        <v>840</v>
      </c>
      <c r="G200" s="157"/>
      <c r="H200" s="157">
        <v>1230</v>
      </c>
      <c r="I200" s="159">
        <v>1230</v>
      </c>
      <c r="J200" s="160" t="s">
        <v>679</v>
      </c>
      <c r="K200" s="161">
        <v>390</v>
      </c>
      <c r="L200" s="162">
        <v>0.46428571428571402</v>
      </c>
      <c r="M200" s="157" t="s">
        <v>594</v>
      </c>
      <c r="N200" s="163">
        <v>42649</v>
      </c>
      <c r="O200" s="1"/>
      <c r="P200" s="1"/>
      <c r="Q200" s="244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77">
        <v>63</v>
      </c>
      <c r="B201" s="178">
        <v>42556</v>
      </c>
      <c r="C201" s="178"/>
      <c r="D201" s="179" t="s">
        <v>710</v>
      </c>
      <c r="E201" s="180" t="s">
        <v>591</v>
      </c>
      <c r="F201" s="180">
        <v>395</v>
      </c>
      <c r="G201" s="181"/>
      <c r="H201" s="181">
        <f>(468.5+342.5)/2</f>
        <v>405.5</v>
      </c>
      <c r="I201" s="181">
        <v>510</v>
      </c>
      <c r="J201" s="182" t="s">
        <v>711</v>
      </c>
      <c r="K201" s="183">
        <f t="shared" ref="K201:K207" si="87">H201-F201</f>
        <v>10.5</v>
      </c>
      <c r="L201" s="184">
        <f t="shared" ref="L201:L207" si="88">K201/F201</f>
        <v>2.6582278481012658E-2</v>
      </c>
      <c r="M201" s="180" t="s">
        <v>612</v>
      </c>
      <c r="N201" s="178">
        <v>43606</v>
      </c>
      <c r="O201" s="1"/>
      <c r="P201" s="1"/>
      <c r="Q201" s="244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64">
        <v>64</v>
      </c>
      <c r="B202" s="165">
        <v>42584</v>
      </c>
      <c r="C202" s="165"/>
      <c r="D202" s="166" t="s">
        <v>712</v>
      </c>
      <c r="E202" s="167" t="s">
        <v>603</v>
      </c>
      <c r="F202" s="168">
        <f>169.5-12.8</f>
        <v>156.69999999999999</v>
      </c>
      <c r="G202" s="168"/>
      <c r="H202" s="169">
        <v>77</v>
      </c>
      <c r="I202" s="169" t="s">
        <v>713</v>
      </c>
      <c r="J202" s="170" t="s">
        <v>714</v>
      </c>
      <c r="K202" s="171">
        <f t="shared" si="87"/>
        <v>-79.699999999999989</v>
      </c>
      <c r="L202" s="172">
        <f t="shared" si="88"/>
        <v>-0.50861518825781749</v>
      </c>
      <c r="M202" s="168" t="s">
        <v>604</v>
      </c>
      <c r="N202" s="165">
        <v>43522</v>
      </c>
      <c r="O202" s="1"/>
      <c r="P202" s="1"/>
      <c r="Q202" s="244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64">
        <v>65</v>
      </c>
      <c r="B203" s="165">
        <v>42586</v>
      </c>
      <c r="C203" s="165"/>
      <c r="D203" s="166" t="s">
        <v>715</v>
      </c>
      <c r="E203" s="167" t="s">
        <v>591</v>
      </c>
      <c r="F203" s="168">
        <v>400</v>
      </c>
      <c r="G203" s="168"/>
      <c r="H203" s="169">
        <v>305</v>
      </c>
      <c r="I203" s="169">
        <v>475</v>
      </c>
      <c r="J203" s="170" t="s">
        <v>716</v>
      </c>
      <c r="K203" s="171">
        <f t="shared" si="87"/>
        <v>-95</v>
      </c>
      <c r="L203" s="172">
        <f t="shared" si="88"/>
        <v>-0.23749999999999999</v>
      </c>
      <c r="M203" s="168" t="s">
        <v>604</v>
      </c>
      <c r="N203" s="165">
        <v>43606</v>
      </c>
      <c r="O203" s="1"/>
      <c r="P203" s="1"/>
      <c r="Q203" s="244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4">
        <v>66</v>
      </c>
      <c r="B204" s="155">
        <v>42593</v>
      </c>
      <c r="C204" s="155"/>
      <c r="D204" s="156" t="s">
        <v>717</v>
      </c>
      <c r="E204" s="157" t="s">
        <v>591</v>
      </c>
      <c r="F204" s="158">
        <v>86.5</v>
      </c>
      <c r="G204" s="157"/>
      <c r="H204" s="157">
        <v>130</v>
      </c>
      <c r="I204" s="159">
        <v>130</v>
      </c>
      <c r="J204" s="160" t="s">
        <v>718</v>
      </c>
      <c r="K204" s="161">
        <f t="shared" si="87"/>
        <v>43.5</v>
      </c>
      <c r="L204" s="162">
        <f t="shared" si="88"/>
        <v>0.50289017341040465</v>
      </c>
      <c r="M204" s="157" t="s">
        <v>594</v>
      </c>
      <c r="N204" s="163">
        <v>43091</v>
      </c>
      <c r="O204" s="1"/>
      <c r="P204" s="1"/>
      <c r="Q204" s="244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64">
        <v>67</v>
      </c>
      <c r="B205" s="165">
        <v>42600</v>
      </c>
      <c r="C205" s="165"/>
      <c r="D205" s="166" t="s">
        <v>122</v>
      </c>
      <c r="E205" s="167" t="s">
        <v>591</v>
      </c>
      <c r="F205" s="168">
        <v>133.5</v>
      </c>
      <c r="G205" s="168"/>
      <c r="H205" s="169">
        <v>126.5</v>
      </c>
      <c r="I205" s="169">
        <v>178</v>
      </c>
      <c r="J205" s="170" t="s">
        <v>719</v>
      </c>
      <c r="K205" s="171">
        <f t="shared" si="87"/>
        <v>-7</v>
      </c>
      <c r="L205" s="172">
        <f t="shared" si="88"/>
        <v>-5.2434456928838954E-2</v>
      </c>
      <c r="M205" s="168" t="s">
        <v>604</v>
      </c>
      <c r="N205" s="165">
        <v>42615</v>
      </c>
      <c r="O205" s="1"/>
      <c r="P205" s="1"/>
      <c r="Q205" s="244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4">
        <v>68</v>
      </c>
      <c r="B206" s="155">
        <v>42613</v>
      </c>
      <c r="C206" s="155"/>
      <c r="D206" s="156" t="s">
        <v>720</v>
      </c>
      <c r="E206" s="157" t="s">
        <v>591</v>
      </c>
      <c r="F206" s="158">
        <v>560</v>
      </c>
      <c r="G206" s="157"/>
      <c r="H206" s="157">
        <v>725</v>
      </c>
      <c r="I206" s="159">
        <v>725</v>
      </c>
      <c r="J206" s="160" t="s">
        <v>625</v>
      </c>
      <c r="K206" s="161">
        <f t="shared" si="87"/>
        <v>165</v>
      </c>
      <c r="L206" s="162">
        <f t="shared" si="88"/>
        <v>0.29464285714285715</v>
      </c>
      <c r="M206" s="157" t="s">
        <v>594</v>
      </c>
      <c r="N206" s="163">
        <v>42456</v>
      </c>
      <c r="O206" s="1"/>
      <c r="P206" s="1"/>
      <c r="Q206" s="244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4">
        <v>69</v>
      </c>
      <c r="B207" s="155">
        <v>42614</v>
      </c>
      <c r="C207" s="155"/>
      <c r="D207" s="156" t="s">
        <v>721</v>
      </c>
      <c r="E207" s="157" t="s">
        <v>591</v>
      </c>
      <c r="F207" s="158">
        <v>160.5</v>
      </c>
      <c r="G207" s="157"/>
      <c r="H207" s="157">
        <v>210</v>
      </c>
      <c r="I207" s="159">
        <v>210</v>
      </c>
      <c r="J207" s="160" t="s">
        <v>625</v>
      </c>
      <c r="K207" s="161">
        <f t="shared" si="87"/>
        <v>49.5</v>
      </c>
      <c r="L207" s="162">
        <f t="shared" si="88"/>
        <v>0.30841121495327101</v>
      </c>
      <c r="M207" s="157" t="s">
        <v>594</v>
      </c>
      <c r="N207" s="163">
        <v>42871</v>
      </c>
      <c r="O207" s="1"/>
      <c r="P207" s="1"/>
      <c r="Q207" s="244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4">
        <v>70</v>
      </c>
      <c r="B208" s="155">
        <v>42646</v>
      </c>
      <c r="C208" s="155"/>
      <c r="D208" s="156" t="s">
        <v>415</v>
      </c>
      <c r="E208" s="157" t="s">
        <v>591</v>
      </c>
      <c r="F208" s="158">
        <v>430</v>
      </c>
      <c r="G208" s="157"/>
      <c r="H208" s="157">
        <v>596</v>
      </c>
      <c r="I208" s="159">
        <v>575</v>
      </c>
      <c r="J208" s="160" t="s">
        <v>722</v>
      </c>
      <c r="K208" s="161">
        <v>166</v>
      </c>
      <c r="L208" s="162">
        <v>0.38604651162790699</v>
      </c>
      <c r="M208" s="157" t="s">
        <v>594</v>
      </c>
      <c r="N208" s="163">
        <v>42769</v>
      </c>
      <c r="O208" s="1"/>
      <c r="P208" s="1"/>
      <c r="Q208" s="244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4">
        <v>71</v>
      </c>
      <c r="B209" s="155">
        <v>42657</v>
      </c>
      <c r="C209" s="155"/>
      <c r="D209" s="156" t="s">
        <v>723</v>
      </c>
      <c r="E209" s="157" t="s">
        <v>591</v>
      </c>
      <c r="F209" s="158">
        <v>280</v>
      </c>
      <c r="G209" s="157"/>
      <c r="H209" s="157">
        <v>345</v>
      </c>
      <c r="I209" s="159">
        <v>345</v>
      </c>
      <c r="J209" s="160" t="s">
        <v>625</v>
      </c>
      <c r="K209" s="161">
        <f t="shared" ref="K209:K214" si="89">H209-F209</f>
        <v>65</v>
      </c>
      <c r="L209" s="162">
        <f t="shared" ref="L209:L210" si="90">K209/F209</f>
        <v>0.23214285714285715</v>
      </c>
      <c r="M209" s="157" t="s">
        <v>594</v>
      </c>
      <c r="N209" s="163">
        <v>42814</v>
      </c>
      <c r="O209" s="1"/>
      <c r="P209" s="1"/>
      <c r="Q209" s="244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4">
        <v>72</v>
      </c>
      <c r="B210" s="155">
        <v>42657</v>
      </c>
      <c r="C210" s="155"/>
      <c r="D210" s="156" t="s">
        <v>724</v>
      </c>
      <c r="E210" s="157" t="s">
        <v>591</v>
      </c>
      <c r="F210" s="158">
        <v>245</v>
      </c>
      <c r="G210" s="157"/>
      <c r="H210" s="157">
        <v>325.5</v>
      </c>
      <c r="I210" s="159">
        <v>330</v>
      </c>
      <c r="J210" s="160" t="s">
        <v>725</v>
      </c>
      <c r="K210" s="161">
        <f t="shared" si="89"/>
        <v>80.5</v>
      </c>
      <c r="L210" s="162">
        <f t="shared" si="90"/>
        <v>0.32857142857142857</v>
      </c>
      <c r="M210" s="157" t="s">
        <v>594</v>
      </c>
      <c r="N210" s="163">
        <v>42769</v>
      </c>
      <c r="O210" s="1"/>
      <c r="P210" s="1"/>
      <c r="Q210" s="244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4">
        <v>73</v>
      </c>
      <c r="B211" s="155">
        <v>42660</v>
      </c>
      <c r="C211" s="155"/>
      <c r="D211" s="156" t="s">
        <v>726</v>
      </c>
      <c r="E211" s="157" t="s">
        <v>591</v>
      </c>
      <c r="F211" s="158">
        <v>125</v>
      </c>
      <c r="G211" s="157"/>
      <c r="H211" s="157">
        <v>160</v>
      </c>
      <c r="I211" s="159">
        <v>160</v>
      </c>
      <c r="J211" s="160" t="s">
        <v>679</v>
      </c>
      <c r="K211" s="161">
        <f t="shared" si="89"/>
        <v>35</v>
      </c>
      <c r="L211" s="162">
        <v>0.28000000000000003</v>
      </c>
      <c r="M211" s="157" t="s">
        <v>594</v>
      </c>
      <c r="N211" s="163">
        <v>42803</v>
      </c>
      <c r="O211" s="1"/>
      <c r="P211" s="1"/>
      <c r="Q211" s="244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4">
        <v>74</v>
      </c>
      <c r="B212" s="155">
        <v>42660</v>
      </c>
      <c r="C212" s="155"/>
      <c r="D212" s="156" t="s">
        <v>727</v>
      </c>
      <c r="E212" s="157" t="s">
        <v>591</v>
      </c>
      <c r="F212" s="158">
        <v>114</v>
      </c>
      <c r="G212" s="157"/>
      <c r="H212" s="157">
        <v>145</v>
      </c>
      <c r="I212" s="159">
        <v>145</v>
      </c>
      <c r="J212" s="160" t="s">
        <v>679</v>
      </c>
      <c r="K212" s="161">
        <f t="shared" si="89"/>
        <v>31</v>
      </c>
      <c r="L212" s="162">
        <f t="shared" ref="L212:L214" si="91">K212/F212</f>
        <v>0.27192982456140352</v>
      </c>
      <c r="M212" s="157" t="s">
        <v>594</v>
      </c>
      <c r="N212" s="163">
        <v>42859</v>
      </c>
      <c r="O212" s="1"/>
      <c r="P212" s="1"/>
      <c r="Q212" s="244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4">
        <v>75</v>
      </c>
      <c r="B213" s="155">
        <v>42660</v>
      </c>
      <c r="C213" s="155"/>
      <c r="D213" s="156" t="s">
        <v>728</v>
      </c>
      <c r="E213" s="157" t="s">
        <v>591</v>
      </c>
      <c r="F213" s="158">
        <v>212</v>
      </c>
      <c r="G213" s="157"/>
      <c r="H213" s="157">
        <v>280</v>
      </c>
      <c r="I213" s="159">
        <v>276</v>
      </c>
      <c r="J213" s="160" t="s">
        <v>729</v>
      </c>
      <c r="K213" s="161">
        <f t="shared" si="89"/>
        <v>68</v>
      </c>
      <c r="L213" s="162">
        <f t="shared" si="91"/>
        <v>0.32075471698113206</v>
      </c>
      <c r="M213" s="157" t="s">
        <v>594</v>
      </c>
      <c r="N213" s="163">
        <v>42858</v>
      </c>
      <c r="O213" s="1"/>
      <c r="P213" s="1"/>
      <c r="Q213" s="244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4">
        <v>76</v>
      </c>
      <c r="B214" s="155">
        <v>42678</v>
      </c>
      <c r="C214" s="155"/>
      <c r="D214" s="156" t="s">
        <v>464</v>
      </c>
      <c r="E214" s="157" t="s">
        <v>591</v>
      </c>
      <c r="F214" s="158">
        <v>155</v>
      </c>
      <c r="G214" s="157"/>
      <c r="H214" s="157">
        <v>210</v>
      </c>
      <c r="I214" s="159">
        <v>210</v>
      </c>
      <c r="J214" s="160" t="s">
        <v>730</v>
      </c>
      <c r="K214" s="161">
        <f t="shared" si="89"/>
        <v>55</v>
      </c>
      <c r="L214" s="162">
        <f t="shared" si="91"/>
        <v>0.35483870967741937</v>
      </c>
      <c r="M214" s="157" t="s">
        <v>594</v>
      </c>
      <c r="N214" s="163">
        <v>42944</v>
      </c>
      <c r="O214" s="1"/>
      <c r="P214" s="1"/>
      <c r="Q214" s="244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64">
        <v>77</v>
      </c>
      <c r="B215" s="165">
        <v>42710</v>
      </c>
      <c r="C215" s="165"/>
      <c r="D215" s="166" t="s">
        <v>731</v>
      </c>
      <c r="E215" s="167" t="s">
        <v>591</v>
      </c>
      <c r="F215" s="168">
        <v>150.5</v>
      </c>
      <c r="G215" s="168"/>
      <c r="H215" s="169">
        <v>72.5</v>
      </c>
      <c r="I215" s="169">
        <v>174</v>
      </c>
      <c r="J215" s="170" t="s">
        <v>732</v>
      </c>
      <c r="K215" s="171">
        <v>-78</v>
      </c>
      <c r="L215" s="172">
        <v>-0.51827242524916906</v>
      </c>
      <c r="M215" s="168" t="s">
        <v>604</v>
      </c>
      <c r="N215" s="165">
        <v>43333</v>
      </c>
      <c r="O215" s="1"/>
      <c r="P215" s="1"/>
      <c r="Q215" s="244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4">
        <v>78</v>
      </c>
      <c r="B216" s="155">
        <v>42712</v>
      </c>
      <c r="C216" s="155"/>
      <c r="D216" s="156" t="s">
        <v>733</v>
      </c>
      <c r="E216" s="157" t="s">
        <v>591</v>
      </c>
      <c r="F216" s="158">
        <v>380</v>
      </c>
      <c r="G216" s="157"/>
      <c r="H216" s="157">
        <v>478</v>
      </c>
      <c r="I216" s="159">
        <v>468</v>
      </c>
      <c r="J216" s="160" t="s">
        <v>679</v>
      </c>
      <c r="K216" s="161">
        <f t="shared" ref="K216:K218" si="92">H216-F216</f>
        <v>98</v>
      </c>
      <c r="L216" s="162">
        <f t="shared" ref="L216:L218" si="93">K216/F216</f>
        <v>0.25789473684210529</v>
      </c>
      <c r="M216" s="157" t="s">
        <v>594</v>
      </c>
      <c r="N216" s="163">
        <v>43025</v>
      </c>
      <c r="O216" s="1"/>
      <c r="P216" s="1"/>
      <c r="Q216" s="244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4">
        <v>79</v>
      </c>
      <c r="B217" s="155">
        <v>42734</v>
      </c>
      <c r="C217" s="155"/>
      <c r="D217" s="156" t="s">
        <v>121</v>
      </c>
      <c r="E217" s="157" t="s">
        <v>591</v>
      </c>
      <c r="F217" s="158">
        <v>305</v>
      </c>
      <c r="G217" s="157"/>
      <c r="H217" s="157">
        <v>375</v>
      </c>
      <c r="I217" s="159">
        <v>375</v>
      </c>
      <c r="J217" s="160" t="s">
        <v>679</v>
      </c>
      <c r="K217" s="161">
        <f t="shared" si="92"/>
        <v>70</v>
      </c>
      <c r="L217" s="162">
        <f t="shared" si="93"/>
        <v>0.22950819672131148</v>
      </c>
      <c r="M217" s="157" t="s">
        <v>594</v>
      </c>
      <c r="N217" s="163">
        <v>42768</v>
      </c>
      <c r="O217" s="1"/>
      <c r="P217" s="1"/>
      <c r="Q217" s="244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4">
        <v>80</v>
      </c>
      <c r="B218" s="155">
        <v>42739</v>
      </c>
      <c r="C218" s="155"/>
      <c r="D218" s="156" t="s">
        <v>104</v>
      </c>
      <c r="E218" s="157" t="s">
        <v>591</v>
      </c>
      <c r="F218" s="158">
        <v>99.5</v>
      </c>
      <c r="G218" s="157"/>
      <c r="H218" s="157">
        <v>158</v>
      </c>
      <c r="I218" s="159">
        <v>158</v>
      </c>
      <c r="J218" s="160" t="s">
        <v>679</v>
      </c>
      <c r="K218" s="161">
        <f t="shared" si="92"/>
        <v>58.5</v>
      </c>
      <c r="L218" s="162">
        <f t="shared" si="93"/>
        <v>0.5879396984924623</v>
      </c>
      <c r="M218" s="157" t="s">
        <v>594</v>
      </c>
      <c r="N218" s="163">
        <v>42898</v>
      </c>
      <c r="O218" s="1"/>
      <c r="P218" s="1"/>
      <c r="Q218" s="244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4">
        <v>81</v>
      </c>
      <c r="B219" s="155">
        <v>42739</v>
      </c>
      <c r="C219" s="155"/>
      <c r="D219" s="156" t="s">
        <v>104</v>
      </c>
      <c r="E219" s="157" t="s">
        <v>591</v>
      </c>
      <c r="F219" s="158">
        <v>99.5</v>
      </c>
      <c r="G219" s="157"/>
      <c r="H219" s="157">
        <v>158</v>
      </c>
      <c r="I219" s="159">
        <v>158</v>
      </c>
      <c r="J219" s="160" t="s">
        <v>679</v>
      </c>
      <c r="K219" s="161">
        <v>58.5</v>
      </c>
      <c r="L219" s="162">
        <v>0.58793969849246197</v>
      </c>
      <c r="M219" s="157" t="s">
        <v>594</v>
      </c>
      <c r="N219" s="163">
        <v>42898</v>
      </c>
      <c r="O219" s="1"/>
      <c r="P219" s="1"/>
      <c r="Q219" s="244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54">
        <v>82</v>
      </c>
      <c r="B220" s="155">
        <v>42786</v>
      </c>
      <c r="C220" s="155"/>
      <c r="D220" s="156" t="s">
        <v>210</v>
      </c>
      <c r="E220" s="157" t="s">
        <v>591</v>
      </c>
      <c r="F220" s="158">
        <v>140.5</v>
      </c>
      <c r="G220" s="157"/>
      <c r="H220" s="157">
        <v>220</v>
      </c>
      <c r="I220" s="159">
        <v>220</v>
      </c>
      <c r="J220" s="160" t="s">
        <v>679</v>
      </c>
      <c r="K220" s="161">
        <f>H220-F220</f>
        <v>79.5</v>
      </c>
      <c r="L220" s="162">
        <f>K220/F220</f>
        <v>0.5658362989323843</v>
      </c>
      <c r="M220" s="157" t="s">
        <v>594</v>
      </c>
      <c r="N220" s="163">
        <v>42864</v>
      </c>
      <c r="O220" s="1"/>
      <c r="P220" s="1"/>
      <c r="Q220" s="244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4">
        <v>83</v>
      </c>
      <c r="B221" s="155">
        <v>42786</v>
      </c>
      <c r="C221" s="155"/>
      <c r="D221" s="156" t="s">
        <v>734</v>
      </c>
      <c r="E221" s="157" t="s">
        <v>591</v>
      </c>
      <c r="F221" s="158">
        <v>202.5</v>
      </c>
      <c r="G221" s="157"/>
      <c r="H221" s="157">
        <v>234</v>
      </c>
      <c r="I221" s="159">
        <v>234</v>
      </c>
      <c r="J221" s="160" t="s">
        <v>679</v>
      </c>
      <c r="K221" s="161">
        <v>31.5</v>
      </c>
      <c r="L221" s="162">
        <v>0.155555555555556</v>
      </c>
      <c r="M221" s="157" t="s">
        <v>594</v>
      </c>
      <c r="N221" s="163">
        <v>42836</v>
      </c>
      <c r="O221" s="1"/>
      <c r="P221" s="1"/>
      <c r="Q221" s="244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4">
        <v>84</v>
      </c>
      <c r="B222" s="155">
        <v>42818</v>
      </c>
      <c r="C222" s="155"/>
      <c r="D222" s="156" t="s">
        <v>735</v>
      </c>
      <c r="E222" s="157" t="s">
        <v>591</v>
      </c>
      <c r="F222" s="158">
        <v>300.5</v>
      </c>
      <c r="G222" s="157"/>
      <c r="H222" s="157">
        <v>417.5</v>
      </c>
      <c r="I222" s="159">
        <v>420</v>
      </c>
      <c r="J222" s="160" t="s">
        <v>736</v>
      </c>
      <c r="K222" s="161">
        <f>H222-F222</f>
        <v>117</v>
      </c>
      <c r="L222" s="162">
        <f>K222/F222</f>
        <v>0.38935108153078202</v>
      </c>
      <c r="M222" s="157" t="s">
        <v>594</v>
      </c>
      <c r="N222" s="163">
        <v>43070</v>
      </c>
      <c r="O222" s="1"/>
      <c r="P222" s="1"/>
      <c r="Q222" s="244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54">
        <v>85</v>
      </c>
      <c r="B223" s="155">
        <v>42818</v>
      </c>
      <c r="C223" s="155"/>
      <c r="D223" s="156" t="s">
        <v>709</v>
      </c>
      <c r="E223" s="157" t="s">
        <v>591</v>
      </c>
      <c r="F223" s="158">
        <v>850</v>
      </c>
      <c r="G223" s="157"/>
      <c r="H223" s="157">
        <v>1042.5</v>
      </c>
      <c r="I223" s="159">
        <v>1023</v>
      </c>
      <c r="J223" s="160" t="s">
        <v>737</v>
      </c>
      <c r="K223" s="161">
        <v>192.5</v>
      </c>
      <c r="L223" s="162">
        <v>0.22647058823529401</v>
      </c>
      <c r="M223" s="157" t="s">
        <v>594</v>
      </c>
      <c r="N223" s="163">
        <v>42830</v>
      </c>
      <c r="O223" s="1"/>
      <c r="P223" s="1"/>
      <c r="Q223" s="244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54">
        <v>86</v>
      </c>
      <c r="B224" s="155">
        <v>42830</v>
      </c>
      <c r="C224" s="155"/>
      <c r="D224" s="156" t="s">
        <v>495</v>
      </c>
      <c r="E224" s="157" t="s">
        <v>591</v>
      </c>
      <c r="F224" s="158">
        <v>785</v>
      </c>
      <c r="G224" s="157"/>
      <c r="H224" s="157">
        <v>930</v>
      </c>
      <c r="I224" s="159">
        <v>920</v>
      </c>
      <c r="J224" s="160" t="s">
        <v>738</v>
      </c>
      <c r="K224" s="161">
        <f>H224-F224</f>
        <v>145</v>
      </c>
      <c r="L224" s="162">
        <f>K224/F224</f>
        <v>0.18471337579617833</v>
      </c>
      <c r="M224" s="157" t="s">
        <v>594</v>
      </c>
      <c r="N224" s="163">
        <v>42976</v>
      </c>
      <c r="O224" s="1"/>
      <c r="P224" s="1"/>
      <c r="Q224" s="244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64">
        <v>87</v>
      </c>
      <c r="B225" s="165">
        <v>42831</v>
      </c>
      <c r="C225" s="165"/>
      <c r="D225" s="166" t="s">
        <v>739</v>
      </c>
      <c r="E225" s="167" t="s">
        <v>591</v>
      </c>
      <c r="F225" s="168">
        <v>40</v>
      </c>
      <c r="G225" s="168"/>
      <c r="H225" s="169">
        <v>13.1</v>
      </c>
      <c r="I225" s="169">
        <v>60</v>
      </c>
      <c r="J225" s="170" t="s">
        <v>740</v>
      </c>
      <c r="K225" s="171">
        <v>-26.9</v>
      </c>
      <c r="L225" s="172">
        <v>-0.67249999999999999</v>
      </c>
      <c r="M225" s="168" t="s">
        <v>604</v>
      </c>
      <c r="N225" s="165">
        <v>43138</v>
      </c>
      <c r="O225" s="1"/>
      <c r="P225" s="1"/>
      <c r="Q225" s="244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54">
        <v>88</v>
      </c>
      <c r="B226" s="155">
        <v>42837</v>
      </c>
      <c r="C226" s="155"/>
      <c r="D226" s="156" t="s">
        <v>102</v>
      </c>
      <c r="E226" s="157" t="s">
        <v>591</v>
      </c>
      <c r="F226" s="158">
        <v>289.5</v>
      </c>
      <c r="G226" s="157"/>
      <c r="H226" s="157">
        <v>354</v>
      </c>
      <c r="I226" s="159">
        <v>360</v>
      </c>
      <c r="J226" s="160" t="s">
        <v>741</v>
      </c>
      <c r="K226" s="161">
        <f t="shared" ref="K226:K234" si="94">H226-F226</f>
        <v>64.5</v>
      </c>
      <c r="L226" s="162">
        <f t="shared" ref="L226:L234" si="95">K226/F226</f>
        <v>0.22279792746113988</v>
      </c>
      <c r="M226" s="157" t="s">
        <v>594</v>
      </c>
      <c r="N226" s="163">
        <v>43040</v>
      </c>
      <c r="O226" s="1"/>
      <c r="P226" s="1"/>
      <c r="Q226" s="244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54">
        <v>89</v>
      </c>
      <c r="B227" s="155">
        <v>42845</v>
      </c>
      <c r="C227" s="155"/>
      <c r="D227" s="156" t="s">
        <v>435</v>
      </c>
      <c r="E227" s="157" t="s">
        <v>591</v>
      </c>
      <c r="F227" s="158">
        <v>700</v>
      </c>
      <c r="G227" s="157"/>
      <c r="H227" s="157">
        <v>840</v>
      </c>
      <c r="I227" s="159">
        <v>840</v>
      </c>
      <c r="J227" s="160" t="s">
        <v>742</v>
      </c>
      <c r="K227" s="161">
        <f t="shared" si="94"/>
        <v>140</v>
      </c>
      <c r="L227" s="162">
        <f t="shared" si="95"/>
        <v>0.2</v>
      </c>
      <c r="M227" s="157" t="s">
        <v>594</v>
      </c>
      <c r="N227" s="163">
        <v>42893</v>
      </c>
      <c r="O227" s="1"/>
      <c r="P227" s="1"/>
      <c r="Q227" s="244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54">
        <v>90</v>
      </c>
      <c r="B228" s="155">
        <v>42887</v>
      </c>
      <c r="C228" s="155"/>
      <c r="D228" s="156" t="s">
        <v>743</v>
      </c>
      <c r="E228" s="157" t="s">
        <v>591</v>
      </c>
      <c r="F228" s="158">
        <v>130</v>
      </c>
      <c r="G228" s="157"/>
      <c r="H228" s="157">
        <v>144.25</v>
      </c>
      <c r="I228" s="159">
        <v>170</v>
      </c>
      <c r="J228" s="160" t="s">
        <v>744</v>
      </c>
      <c r="K228" s="161">
        <f t="shared" si="94"/>
        <v>14.25</v>
      </c>
      <c r="L228" s="162">
        <f t="shared" si="95"/>
        <v>0.10961538461538461</v>
      </c>
      <c r="M228" s="157" t="s">
        <v>594</v>
      </c>
      <c r="N228" s="163">
        <v>43675</v>
      </c>
      <c r="O228" s="1"/>
      <c r="P228" s="1"/>
      <c r="Q228" s="244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54">
        <v>91</v>
      </c>
      <c r="B229" s="155">
        <v>42901</v>
      </c>
      <c r="C229" s="155"/>
      <c r="D229" s="156" t="s">
        <v>745</v>
      </c>
      <c r="E229" s="157" t="s">
        <v>591</v>
      </c>
      <c r="F229" s="158">
        <v>214.5</v>
      </c>
      <c r="G229" s="157"/>
      <c r="H229" s="157">
        <v>262</v>
      </c>
      <c r="I229" s="159">
        <v>262</v>
      </c>
      <c r="J229" s="160" t="s">
        <v>614</v>
      </c>
      <c r="K229" s="161">
        <f t="shared" si="94"/>
        <v>47.5</v>
      </c>
      <c r="L229" s="162">
        <f t="shared" si="95"/>
        <v>0.22144522144522144</v>
      </c>
      <c r="M229" s="157" t="s">
        <v>594</v>
      </c>
      <c r="N229" s="163">
        <v>42977</v>
      </c>
      <c r="O229" s="1"/>
      <c r="P229" s="1"/>
      <c r="Q229" s="244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5">
        <v>92</v>
      </c>
      <c r="B230" s="186">
        <v>42933</v>
      </c>
      <c r="C230" s="186"/>
      <c r="D230" s="187" t="s">
        <v>746</v>
      </c>
      <c r="E230" s="188" t="s">
        <v>591</v>
      </c>
      <c r="F230" s="189">
        <v>370</v>
      </c>
      <c r="G230" s="188"/>
      <c r="H230" s="188">
        <v>447.5</v>
      </c>
      <c r="I230" s="190">
        <v>450</v>
      </c>
      <c r="J230" s="191" t="s">
        <v>679</v>
      </c>
      <c r="K230" s="161">
        <f t="shared" si="94"/>
        <v>77.5</v>
      </c>
      <c r="L230" s="192">
        <f t="shared" si="95"/>
        <v>0.20945945945945946</v>
      </c>
      <c r="M230" s="188" t="s">
        <v>594</v>
      </c>
      <c r="N230" s="193">
        <v>43035</v>
      </c>
      <c r="O230" s="1"/>
      <c r="P230" s="1"/>
      <c r="Q230" s="244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5">
        <v>93</v>
      </c>
      <c r="B231" s="186">
        <v>42943</v>
      </c>
      <c r="C231" s="186"/>
      <c r="D231" s="187" t="s">
        <v>208</v>
      </c>
      <c r="E231" s="188" t="s">
        <v>591</v>
      </c>
      <c r="F231" s="189">
        <v>657.5</v>
      </c>
      <c r="G231" s="188"/>
      <c r="H231" s="188">
        <v>825</v>
      </c>
      <c r="I231" s="190">
        <v>820</v>
      </c>
      <c r="J231" s="191" t="s">
        <v>679</v>
      </c>
      <c r="K231" s="161">
        <f t="shared" si="94"/>
        <v>167.5</v>
      </c>
      <c r="L231" s="192">
        <f t="shared" si="95"/>
        <v>0.25475285171102663</v>
      </c>
      <c r="M231" s="188" t="s">
        <v>594</v>
      </c>
      <c r="N231" s="193">
        <v>43090</v>
      </c>
      <c r="O231" s="1"/>
      <c r="P231" s="1"/>
      <c r="Q231" s="244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54">
        <v>94</v>
      </c>
      <c r="B232" s="155">
        <v>42964</v>
      </c>
      <c r="C232" s="155"/>
      <c r="D232" s="156" t="s">
        <v>383</v>
      </c>
      <c r="E232" s="157" t="s">
        <v>591</v>
      </c>
      <c r="F232" s="158">
        <v>605</v>
      </c>
      <c r="G232" s="157"/>
      <c r="H232" s="157">
        <v>750</v>
      </c>
      <c r="I232" s="159">
        <v>750</v>
      </c>
      <c r="J232" s="160" t="s">
        <v>738</v>
      </c>
      <c r="K232" s="161">
        <f t="shared" si="94"/>
        <v>145</v>
      </c>
      <c r="L232" s="162">
        <f t="shared" si="95"/>
        <v>0.23966942148760331</v>
      </c>
      <c r="M232" s="157" t="s">
        <v>594</v>
      </c>
      <c r="N232" s="163">
        <v>43027</v>
      </c>
      <c r="O232" s="1"/>
      <c r="P232" s="1"/>
      <c r="Q232" s="244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64">
        <v>95</v>
      </c>
      <c r="B233" s="165">
        <v>42979</v>
      </c>
      <c r="C233" s="165"/>
      <c r="D233" s="173" t="s">
        <v>747</v>
      </c>
      <c r="E233" s="168" t="s">
        <v>591</v>
      </c>
      <c r="F233" s="168">
        <v>255</v>
      </c>
      <c r="G233" s="169"/>
      <c r="H233" s="169">
        <v>217.25</v>
      </c>
      <c r="I233" s="169">
        <v>320</v>
      </c>
      <c r="J233" s="170" t="s">
        <v>748</v>
      </c>
      <c r="K233" s="171">
        <f t="shared" si="94"/>
        <v>-37.75</v>
      </c>
      <c r="L233" s="174">
        <f t="shared" si="95"/>
        <v>-0.14803921568627451</v>
      </c>
      <c r="M233" s="168" t="s">
        <v>604</v>
      </c>
      <c r="N233" s="165">
        <v>43661</v>
      </c>
      <c r="O233" s="1"/>
      <c r="P233" s="1"/>
      <c r="Q233" s="244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54">
        <v>96</v>
      </c>
      <c r="B234" s="155">
        <v>42997</v>
      </c>
      <c r="C234" s="155"/>
      <c r="D234" s="156" t="s">
        <v>749</v>
      </c>
      <c r="E234" s="157" t="s">
        <v>591</v>
      </c>
      <c r="F234" s="158">
        <v>215</v>
      </c>
      <c r="G234" s="157"/>
      <c r="H234" s="157">
        <v>258</v>
      </c>
      <c r="I234" s="159">
        <v>258</v>
      </c>
      <c r="J234" s="160" t="s">
        <v>679</v>
      </c>
      <c r="K234" s="161">
        <f t="shared" si="94"/>
        <v>43</v>
      </c>
      <c r="L234" s="162">
        <f t="shared" si="95"/>
        <v>0.2</v>
      </c>
      <c r="M234" s="157" t="s">
        <v>594</v>
      </c>
      <c r="N234" s="163">
        <v>43040</v>
      </c>
      <c r="O234" s="1"/>
      <c r="P234" s="1"/>
      <c r="Q234" s="244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54">
        <v>97</v>
      </c>
      <c r="B235" s="155">
        <v>42997</v>
      </c>
      <c r="C235" s="155"/>
      <c r="D235" s="156" t="s">
        <v>749</v>
      </c>
      <c r="E235" s="157" t="s">
        <v>591</v>
      </c>
      <c r="F235" s="158">
        <v>215</v>
      </c>
      <c r="G235" s="157"/>
      <c r="H235" s="157">
        <v>258</v>
      </c>
      <c r="I235" s="159">
        <v>258</v>
      </c>
      <c r="J235" s="191" t="s">
        <v>679</v>
      </c>
      <c r="K235" s="161">
        <v>43</v>
      </c>
      <c r="L235" s="162">
        <v>0.2</v>
      </c>
      <c r="M235" s="157" t="s">
        <v>594</v>
      </c>
      <c r="N235" s="163">
        <v>43040</v>
      </c>
      <c r="O235" s="1"/>
      <c r="P235" s="1"/>
      <c r="Q235" s="244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5">
        <v>98</v>
      </c>
      <c r="B236" s="186">
        <v>42998</v>
      </c>
      <c r="C236" s="186"/>
      <c r="D236" s="187" t="s">
        <v>750</v>
      </c>
      <c r="E236" s="188" t="s">
        <v>591</v>
      </c>
      <c r="F236" s="158">
        <v>75</v>
      </c>
      <c r="G236" s="188"/>
      <c r="H236" s="188">
        <v>90</v>
      </c>
      <c r="I236" s="190">
        <v>90</v>
      </c>
      <c r="J236" s="160" t="s">
        <v>751</v>
      </c>
      <c r="K236" s="161">
        <f t="shared" ref="K236:K241" si="96">H236-F236</f>
        <v>15</v>
      </c>
      <c r="L236" s="162">
        <f t="shared" ref="L236:L241" si="97">K236/F236</f>
        <v>0.2</v>
      </c>
      <c r="M236" s="157" t="s">
        <v>594</v>
      </c>
      <c r="N236" s="163">
        <v>43019</v>
      </c>
      <c r="O236" s="1"/>
      <c r="P236" s="1"/>
      <c r="Q236" s="244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5">
        <v>99</v>
      </c>
      <c r="B237" s="186">
        <v>43011</v>
      </c>
      <c r="C237" s="186"/>
      <c r="D237" s="187" t="s">
        <v>752</v>
      </c>
      <c r="E237" s="188" t="s">
        <v>591</v>
      </c>
      <c r="F237" s="189">
        <v>315</v>
      </c>
      <c r="G237" s="188"/>
      <c r="H237" s="188">
        <v>392</v>
      </c>
      <c r="I237" s="190">
        <v>384</v>
      </c>
      <c r="J237" s="191" t="s">
        <v>753</v>
      </c>
      <c r="K237" s="161">
        <f t="shared" si="96"/>
        <v>77</v>
      </c>
      <c r="L237" s="192">
        <f t="shared" si="97"/>
        <v>0.24444444444444444</v>
      </c>
      <c r="M237" s="188" t="s">
        <v>594</v>
      </c>
      <c r="N237" s="193">
        <v>43017</v>
      </c>
      <c r="O237" s="1"/>
      <c r="P237" s="1"/>
      <c r="Q237" s="244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5">
        <v>100</v>
      </c>
      <c r="B238" s="186">
        <v>43013</v>
      </c>
      <c r="C238" s="186"/>
      <c r="D238" s="187" t="s">
        <v>468</v>
      </c>
      <c r="E238" s="188" t="s">
        <v>591</v>
      </c>
      <c r="F238" s="189">
        <v>145</v>
      </c>
      <c r="G238" s="188"/>
      <c r="H238" s="188">
        <v>179</v>
      </c>
      <c r="I238" s="190">
        <v>180</v>
      </c>
      <c r="J238" s="191" t="s">
        <v>754</v>
      </c>
      <c r="K238" s="161">
        <f t="shared" si="96"/>
        <v>34</v>
      </c>
      <c r="L238" s="192">
        <f t="shared" si="97"/>
        <v>0.23448275862068965</v>
      </c>
      <c r="M238" s="188" t="s">
        <v>594</v>
      </c>
      <c r="N238" s="193">
        <v>43025</v>
      </c>
      <c r="O238" s="1"/>
      <c r="P238" s="1"/>
      <c r="Q238" s="244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5">
        <v>101</v>
      </c>
      <c r="B239" s="186">
        <v>43014</v>
      </c>
      <c r="C239" s="186"/>
      <c r="D239" s="187" t="s">
        <v>358</v>
      </c>
      <c r="E239" s="188" t="s">
        <v>591</v>
      </c>
      <c r="F239" s="189">
        <v>256</v>
      </c>
      <c r="G239" s="188"/>
      <c r="H239" s="188">
        <v>323</v>
      </c>
      <c r="I239" s="190">
        <v>320</v>
      </c>
      <c r="J239" s="191" t="s">
        <v>679</v>
      </c>
      <c r="K239" s="161">
        <f t="shared" si="96"/>
        <v>67</v>
      </c>
      <c r="L239" s="192">
        <f t="shared" si="97"/>
        <v>0.26171875</v>
      </c>
      <c r="M239" s="188" t="s">
        <v>594</v>
      </c>
      <c r="N239" s="193">
        <v>43067</v>
      </c>
      <c r="O239" s="1"/>
      <c r="P239" s="1"/>
      <c r="Q239" s="244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5">
        <v>102</v>
      </c>
      <c r="B240" s="186">
        <v>43017</v>
      </c>
      <c r="C240" s="186"/>
      <c r="D240" s="187" t="s">
        <v>372</v>
      </c>
      <c r="E240" s="188" t="s">
        <v>591</v>
      </c>
      <c r="F240" s="189">
        <v>137.5</v>
      </c>
      <c r="G240" s="188"/>
      <c r="H240" s="188">
        <v>184</v>
      </c>
      <c r="I240" s="190">
        <v>183</v>
      </c>
      <c r="J240" s="191" t="s">
        <v>755</v>
      </c>
      <c r="K240" s="161">
        <f t="shared" si="96"/>
        <v>46.5</v>
      </c>
      <c r="L240" s="192">
        <f t="shared" si="97"/>
        <v>0.33818181818181819</v>
      </c>
      <c r="M240" s="188" t="s">
        <v>594</v>
      </c>
      <c r="N240" s="193">
        <v>43108</v>
      </c>
      <c r="O240" s="1"/>
      <c r="P240" s="1"/>
      <c r="Q240" s="244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5">
        <v>103</v>
      </c>
      <c r="B241" s="186">
        <v>43018</v>
      </c>
      <c r="C241" s="186"/>
      <c r="D241" s="187" t="s">
        <v>756</v>
      </c>
      <c r="E241" s="188" t="s">
        <v>591</v>
      </c>
      <c r="F241" s="189">
        <v>125.5</v>
      </c>
      <c r="G241" s="188"/>
      <c r="H241" s="188">
        <v>158</v>
      </c>
      <c r="I241" s="190">
        <v>155</v>
      </c>
      <c r="J241" s="191" t="s">
        <v>757</v>
      </c>
      <c r="K241" s="161">
        <f t="shared" si="96"/>
        <v>32.5</v>
      </c>
      <c r="L241" s="192">
        <f t="shared" si="97"/>
        <v>0.25896414342629481</v>
      </c>
      <c r="M241" s="188" t="s">
        <v>594</v>
      </c>
      <c r="N241" s="193">
        <v>43067</v>
      </c>
      <c r="O241" s="1"/>
      <c r="P241" s="1"/>
      <c r="Q241" s="244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5">
        <v>104</v>
      </c>
      <c r="B242" s="186">
        <v>43018</v>
      </c>
      <c r="C242" s="186"/>
      <c r="D242" s="187" t="s">
        <v>758</v>
      </c>
      <c r="E242" s="188" t="s">
        <v>591</v>
      </c>
      <c r="F242" s="189">
        <v>895</v>
      </c>
      <c r="G242" s="188"/>
      <c r="H242" s="188">
        <v>1122.5</v>
      </c>
      <c r="I242" s="190">
        <v>1078</v>
      </c>
      <c r="J242" s="191" t="s">
        <v>759</v>
      </c>
      <c r="K242" s="161">
        <v>227.5</v>
      </c>
      <c r="L242" s="192">
        <v>0.25418994413407803</v>
      </c>
      <c r="M242" s="188" t="s">
        <v>594</v>
      </c>
      <c r="N242" s="193">
        <v>43117</v>
      </c>
      <c r="O242" s="1"/>
      <c r="P242" s="1"/>
      <c r="Q242" s="244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5">
        <v>105</v>
      </c>
      <c r="B243" s="186">
        <v>43020</v>
      </c>
      <c r="C243" s="186"/>
      <c r="D243" s="187" t="s">
        <v>367</v>
      </c>
      <c r="E243" s="188" t="s">
        <v>591</v>
      </c>
      <c r="F243" s="189">
        <v>525</v>
      </c>
      <c r="G243" s="188"/>
      <c r="H243" s="188">
        <v>629</v>
      </c>
      <c r="I243" s="190">
        <v>629</v>
      </c>
      <c r="J243" s="191" t="s">
        <v>679</v>
      </c>
      <c r="K243" s="161">
        <v>104</v>
      </c>
      <c r="L243" s="192">
        <v>0.19809523809523799</v>
      </c>
      <c r="M243" s="188" t="s">
        <v>594</v>
      </c>
      <c r="N243" s="193">
        <v>43119</v>
      </c>
      <c r="O243" s="1"/>
      <c r="P243" s="1"/>
      <c r="Q243" s="244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5">
        <v>106</v>
      </c>
      <c r="B244" s="186">
        <v>43046</v>
      </c>
      <c r="C244" s="186"/>
      <c r="D244" s="187" t="s">
        <v>408</v>
      </c>
      <c r="E244" s="188" t="s">
        <v>591</v>
      </c>
      <c r="F244" s="189">
        <v>740</v>
      </c>
      <c r="G244" s="188"/>
      <c r="H244" s="188">
        <v>892.5</v>
      </c>
      <c r="I244" s="190">
        <v>900</v>
      </c>
      <c r="J244" s="191" t="s">
        <v>760</v>
      </c>
      <c r="K244" s="161">
        <f t="shared" ref="K244:K246" si="98">H244-F244</f>
        <v>152.5</v>
      </c>
      <c r="L244" s="192">
        <f t="shared" ref="L244:L246" si="99">K244/F244</f>
        <v>0.20608108108108109</v>
      </c>
      <c r="M244" s="188" t="s">
        <v>594</v>
      </c>
      <c r="N244" s="193">
        <v>43052</v>
      </c>
      <c r="O244" s="1"/>
      <c r="P244" s="1"/>
      <c r="Q244" s="244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54">
        <v>107</v>
      </c>
      <c r="B245" s="155">
        <v>43073</v>
      </c>
      <c r="C245" s="155"/>
      <c r="D245" s="156" t="s">
        <v>761</v>
      </c>
      <c r="E245" s="157" t="s">
        <v>591</v>
      </c>
      <c r="F245" s="158">
        <v>118.5</v>
      </c>
      <c r="G245" s="157"/>
      <c r="H245" s="157">
        <v>143.5</v>
      </c>
      <c r="I245" s="159">
        <v>145</v>
      </c>
      <c r="J245" s="160" t="s">
        <v>762</v>
      </c>
      <c r="K245" s="161">
        <f t="shared" si="98"/>
        <v>25</v>
      </c>
      <c r="L245" s="162">
        <f t="shared" si="99"/>
        <v>0.2109704641350211</v>
      </c>
      <c r="M245" s="157" t="s">
        <v>594</v>
      </c>
      <c r="N245" s="163">
        <v>43097</v>
      </c>
      <c r="O245" s="1"/>
      <c r="P245" s="1"/>
      <c r="Q245" s="244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64">
        <v>108</v>
      </c>
      <c r="B246" s="165">
        <v>43090</v>
      </c>
      <c r="C246" s="165"/>
      <c r="D246" s="166" t="s">
        <v>440</v>
      </c>
      <c r="E246" s="167" t="s">
        <v>591</v>
      </c>
      <c r="F246" s="168">
        <v>715</v>
      </c>
      <c r="G246" s="168"/>
      <c r="H246" s="169">
        <v>500</v>
      </c>
      <c r="I246" s="169">
        <v>872</v>
      </c>
      <c r="J246" s="170" t="s">
        <v>763</v>
      </c>
      <c r="K246" s="171">
        <f t="shared" si="98"/>
        <v>-215</v>
      </c>
      <c r="L246" s="172">
        <f t="shared" si="99"/>
        <v>-0.30069930069930068</v>
      </c>
      <c r="M246" s="168" t="s">
        <v>604</v>
      </c>
      <c r="N246" s="165">
        <v>43670</v>
      </c>
      <c r="O246" s="1"/>
      <c r="P246" s="1"/>
      <c r="Q246" s="244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54">
        <v>109</v>
      </c>
      <c r="B247" s="155">
        <v>43098</v>
      </c>
      <c r="C247" s="155"/>
      <c r="D247" s="156" t="s">
        <v>752</v>
      </c>
      <c r="E247" s="157" t="s">
        <v>591</v>
      </c>
      <c r="F247" s="158">
        <v>435</v>
      </c>
      <c r="G247" s="157"/>
      <c r="H247" s="157">
        <v>542.5</v>
      </c>
      <c r="I247" s="159">
        <v>539</v>
      </c>
      <c r="J247" s="160" t="s">
        <v>679</v>
      </c>
      <c r="K247" s="161">
        <v>107.5</v>
      </c>
      <c r="L247" s="162">
        <v>0.247126436781609</v>
      </c>
      <c r="M247" s="157" t="s">
        <v>594</v>
      </c>
      <c r="N247" s="163">
        <v>43206</v>
      </c>
      <c r="O247" s="1"/>
      <c r="P247" s="1"/>
      <c r="Q247" s="244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54">
        <v>110</v>
      </c>
      <c r="B248" s="155">
        <v>43098</v>
      </c>
      <c r="C248" s="155"/>
      <c r="D248" s="156" t="s">
        <v>560</v>
      </c>
      <c r="E248" s="157" t="s">
        <v>591</v>
      </c>
      <c r="F248" s="158">
        <v>885</v>
      </c>
      <c r="G248" s="157"/>
      <c r="H248" s="157">
        <v>1090</v>
      </c>
      <c r="I248" s="159">
        <v>1084</v>
      </c>
      <c r="J248" s="160" t="s">
        <v>679</v>
      </c>
      <c r="K248" s="161">
        <v>205</v>
      </c>
      <c r="L248" s="162">
        <v>0.23163841807909599</v>
      </c>
      <c r="M248" s="157" t="s">
        <v>594</v>
      </c>
      <c r="N248" s="163">
        <v>43213</v>
      </c>
      <c r="O248" s="1"/>
      <c r="P248" s="1"/>
      <c r="Q248" s="244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94">
        <v>111</v>
      </c>
      <c r="B249" s="195">
        <v>43192</v>
      </c>
      <c r="C249" s="195"/>
      <c r="D249" s="173" t="s">
        <v>764</v>
      </c>
      <c r="E249" s="168" t="s">
        <v>591</v>
      </c>
      <c r="F249" s="196">
        <v>478.5</v>
      </c>
      <c r="G249" s="168"/>
      <c r="H249" s="168">
        <v>442</v>
      </c>
      <c r="I249" s="169">
        <v>613</v>
      </c>
      <c r="J249" s="170" t="s">
        <v>765</v>
      </c>
      <c r="K249" s="171">
        <f t="shared" ref="K249:K252" si="100">H249-F249</f>
        <v>-36.5</v>
      </c>
      <c r="L249" s="172">
        <f t="shared" ref="L249:L252" si="101">K249/F249</f>
        <v>-7.6280041797283177E-2</v>
      </c>
      <c r="M249" s="168" t="s">
        <v>604</v>
      </c>
      <c r="N249" s="165">
        <v>43762</v>
      </c>
      <c r="O249" s="1"/>
      <c r="P249" s="1"/>
      <c r="Q249" s="244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64">
        <v>112</v>
      </c>
      <c r="B250" s="165">
        <v>43194</v>
      </c>
      <c r="C250" s="165"/>
      <c r="D250" s="166" t="s">
        <v>766</v>
      </c>
      <c r="E250" s="167" t="s">
        <v>591</v>
      </c>
      <c r="F250" s="168">
        <f>141.5-7.3</f>
        <v>134.19999999999999</v>
      </c>
      <c r="G250" s="168"/>
      <c r="H250" s="169">
        <v>77</v>
      </c>
      <c r="I250" s="169">
        <v>180</v>
      </c>
      <c r="J250" s="170" t="s">
        <v>767</v>
      </c>
      <c r="K250" s="171">
        <f t="shared" si="100"/>
        <v>-57.199999999999989</v>
      </c>
      <c r="L250" s="172">
        <f t="shared" si="101"/>
        <v>-0.42622950819672129</v>
      </c>
      <c r="M250" s="168" t="s">
        <v>604</v>
      </c>
      <c r="N250" s="165">
        <v>43522</v>
      </c>
      <c r="O250" s="1"/>
      <c r="P250" s="1"/>
      <c r="Q250" s="244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64">
        <v>113</v>
      </c>
      <c r="B251" s="165">
        <v>43209</v>
      </c>
      <c r="C251" s="165"/>
      <c r="D251" s="166" t="s">
        <v>768</v>
      </c>
      <c r="E251" s="167" t="s">
        <v>591</v>
      </c>
      <c r="F251" s="168">
        <v>430</v>
      </c>
      <c r="G251" s="168"/>
      <c r="H251" s="169">
        <v>220</v>
      </c>
      <c r="I251" s="169">
        <v>537</v>
      </c>
      <c r="J251" s="170" t="s">
        <v>769</v>
      </c>
      <c r="K251" s="171">
        <f t="shared" si="100"/>
        <v>-210</v>
      </c>
      <c r="L251" s="172">
        <f t="shared" si="101"/>
        <v>-0.48837209302325579</v>
      </c>
      <c r="M251" s="168" t="s">
        <v>604</v>
      </c>
      <c r="N251" s="165">
        <v>43252</v>
      </c>
      <c r="O251" s="1"/>
      <c r="P251" s="1"/>
      <c r="Q251" s="244"/>
      <c r="R251" s="1"/>
      <c r="S251" s="6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5">
        <v>114</v>
      </c>
      <c r="B252" s="186">
        <v>43220</v>
      </c>
      <c r="C252" s="186"/>
      <c r="D252" s="187" t="s">
        <v>770</v>
      </c>
      <c r="E252" s="188" t="s">
        <v>591</v>
      </c>
      <c r="F252" s="188">
        <v>153.5</v>
      </c>
      <c r="G252" s="188"/>
      <c r="H252" s="188">
        <v>196</v>
      </c>
      <c r="I252" s="190">
        <v>196</v>
      </c>
      <c r="J252" s="160" t="s">
        <v>771</v>
      </c>
      <c r="K252" s="161">
        <f t="shared" si="100"/>
        <v>42.5</v>
      </c>
      <c r="L252" s="162">
        <f t="shared" si="101"/>
        <v>0.27687296416938112</v>
      </c>
      <c r="M252" s="157" t="s">
        <v>594</v>
      </c>
      <c r="N252" s="163">
        <v>43605</v>
      </c>
      <c r="O252" s="1"/>
      <c r="P252" s="1"/>
      <c r="Q252" s="244"/>
      <c r="R252" s="1"/>
      <c r="S252" s="6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64">
        <v>115</v>
      </c>
      <c r="B253" s="165">
        <v>43306</v>
      </c>
      <c r="C253" s="165"/>
      <c r="D253" s="166" t="s">
        <v>739</v>
      </c>
      <c r="E253" s="167" t="s">
        <v>591</v>
      </c>
      <c r="F253" s="168">
        <v>27.5</v>
      </c>
      <c r="G253" s="168"/>
      <c r="H253" s="169">
        <v>13.1</v>
      </c>
      <c r="I253" s="169">
        <v>60</v>
      </c>
      <c r="J253" s="170" t="s">
        <v>772</v>
      </c>
      <c r="K253" s="171">
        <v>-14.4</v>
      </c>
      <c r="L253" s="172">
        <v>-0.52363636363636401</v>
      </c>
      <c r="M253" s="168" t="s">
        <v>604</v>
      </c>
      <c r="N253" s="165">
        <v>43138</v>
      </c>
      <c r="O253" s="1"/>
      <c r="P253" s="1"/>
      <c r="Q253" s="244"/>
      <c r="R253" s="1"/>
      <c r="S253" s="6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94">
        <v>116</v>
      </c>
      <c r="B254" s="195">
        <v>43318</v>
      </c>
      <c r="C254" s="195"/>
      <c r="D254" s="173" t="s">
        <v>773</v>
      </c>
      <c r="E254" s="168" t="s">
        <v>591</v>
      </c>
      <c r="F254" s="168">
        <v>148.5</v>
      </c>
      <c r="G254" s="168"/>
      <c r="H254" s="168">
        <v>102</v>
      </c>
      <c r="I254" s="169">
        <v>182</v>
      </c>
      <c r="J254" s="170" t="s">
        <v>774</v>
      </c>
      <c r="K254" s="171">
        <f>H254-F254</f>
        <v>-46.5</v>
      </c>
      <c r="L254" s="172">
        <f>K254/F254</f>
        <v>-0.31313131313131315</v>
      </c>
      <c r="M254" s="168" t="s">
        <v>604</v>
      </c>
      <c r="N254" s="165">
        <v>43661</v>
      </c>
      <c r="O254" s="1"/>
      <c r="P254" s="1"/>
      <c r="Q254" s="244"/>
      <c r="R254" s="1"/>
      <c r="S254" s="6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54">
        <v>117</v>
      </c>
      <c r="B255" s="155">
        <v>43335</v>
      </c>
      <c r="C255" s="155"/>
      <c r="D255" s="156" t="s">
        <v>775</v>
      </c>
      <c r="E255" s="157" t="s">
        <v>591</v>
      </c>
      <c r="F255" s="188">
        <v>285</v>
      </c>
      <c r="G255" s="157"/>
      <c r="H255" s="157">
        <v>355</v>
      </c>
      <c r="I255" s="159">
        <v>364</v>
      </c>
      <c r="J255" s="160" t="s">
        <v>776</v>
      </c>
      <c r="K255" s="161">
        <v>70</v>
      </c>
      <c r="L255" s="162">
        <v>0.24561403508771901</v>
      </c>
      <c r="M255" s="157" t="s">
        <v>594</v>
      </c>
      <c r="N255" s="163">
        <v>43455</v>
      </c>
      <c r="O255" s="1"/>
      <c r="P255" s="1"/>
      <c r="Q255" s="244"/>
      <c r="R255" s="1"/>
      <c r="S255" s="6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54">
        <v>118</v>
      </c>
      <c r="B256" s="155">
        <v>43341</v>
      </c>
      <c r="C256" s="155"/>
      <c r="D256" s="156" t="s">
        <v>398</v>
      </c>
      <c r="E256" s="157" t="s">
        <v>591</v>
      </c>
      <c r="F256" s="188">
        <v>525</v>
      </c>
      <c r="G256" s="157"/>
      <c r="H256" s="157">
        <v>585</v>
      </c>
      <c r="I256" s="159">
        <v>635</v>
      </c>
      <c r="J256" s="160" t="s">
        <v>777</v>
      </c>
      <c r="K256" s="161">
        <f t="shared" ref="K256:K307" si="102">H256-F256</f>
        <v>60</v>
      </c>
      <c r="L256" s="162">
        <f t="shared" ref="L256:L307" si="103">K256/F256</f>
        <v>0.11428571428571428</v>
      </c>
      <c r="M256" s="157" t="s">
        <v>594</v>
      </c>
      <c r="N256" s="163">
        <v>43662</v>
      </c>
      <c r="O256" s="1"/>
      <c r="P256" s="1"/>
      <c r="Q256" s="244"/>
      <c r="R256" s="1"/>
      <c r="S256" s="6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54">
        <v>119</v>
      </c>
      <c r="B257" s="155">
        <v>43395</v>
      </c>
      <c r="C257" s="155"/>
      <c r="D257" s="156" t="s">
        <v>383</v>
      </c>
      <c r="E257" s="157" t="s">
        <v>591</v>
      </c>
      <c r="F257" s="188">
        <v>475</v>
      </c>
      <c r="G257" s="157"/>
      <c r="H257" s="157">
        <v>574</v>
      </c>
      <c r="I257" s="159">
        <v>570</v>
      </c>
      <c r="J257" s="160" t="s">
        <v>679</v>
      </c>
      <c r="K257" s="161">
        <f t="shared" si="102"/>
        <v>99</v>
      </c>
      <c r="L257" s="162">
        <f t="shared" si="103"/>
        <v>0.20842105263157895</v>
      </c>
      <c r="M257" s="157" t="s">
        <v>594</v>
      </c>
      <c r="N257" s="163">
        <v>43403</v>
      </c>
      <c r="O257" s="1"/>
      <c r="P257" s="1"/>
      <c r="Q257" s="244"/>
      <c r="R257" s="1"/>
      <c r="S257" s="6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5">
        <v>120</v>
      </c>
      <c r="B258" s="186">
        <v>43397</v>
      </c>
      <c r="C258" s="186"/>
      <c r="D258" s="187" t="s">
        <v>778</v>
      </c>
      <c r="E258" s="188" t="s">
        <v>591</v>
      </c>
      <c r="F258" s="188">
        <v>707.5</v>
      </c>
      <c r="G258" s="188"/>
      <c r="H258" s="188">
        <v>872</v>
      </c>
      <c r="I258" s="190">
        <v>872</v>
      </c>
      <c r="J258" s="191" t="s">
        <v>679</v>
      </c>
      <c r="K258" s="161">
        <f t="shared" si="102"/>
        <v>164.5</v>
      </c>
      <c r="L258" s="192">
        <f t="shared" si="103"/>
        <v>0.23250883392226149</v>
      </c>
      <c r="M258" s="188" t="s">
        <v>594</v>
      </c>
      <c r="N258" s="193">
        <v>43482</v>
      </c>
      <c r="O258" s="1"/>
      <c r="P258" s="1"/>
      <c r="Q258" s="244"/>
      <c r="R258" s="1"/>
      <c r="S258" s="6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5">
        <v>121</v>
      </c>
      <c r="B259" s="186">
        <v>43398</v>
      </c>
      <c r="C259" s="186"/>
      <c r="D259" s="187" t="s">
        <v>779</v>
      </c>
      <c r="E259" s="188" t="s">
        <v>591</v>
      </c>
      <c r="F259" s="188">
        <v>162</v>
      </c>
      <c r="G259" s="188"/>
      <c r="H259" s="188">
        <v>204</v>
      </c>
      <c r="I259" s="190">
        <v>209</v>
      </c>
      <c r="J259" s="191" t="s">
        <v>780</v>
      </c>
      <c r="K259" s="161">
        <f t="shared" si="102"/>
        <v>42</v>
      </c>
      <c r="L259" s="192">
        <f t="shared" si="103"/>
        <v>0.25925925925925924</v>
      </c>
      <c r="M259" s="188" t="s">
        <v>594</v>
      </c>
      <c r="N259" s="193">
        <v>43539</v>
      </c>
      <c r="O259" s="1"/>
      <c r="P259" s="1"/>
      <c r="Q259" s="244"/>
      <c r="R259" s="1"/>
      <c r="S259" s="6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5">
        <v>122</v>
      </c>
      <c r="B260" s="186">
        <v>43399</v>
      </c>
      <c r="C260" s="186"/>
      <c r="D260" s="187" t="s">
        <v>488</v>
      </c>
      <c r="E260" s="188" t="s">
        <v>591</v>
      </c>
      <c r="F260" s="188">
        <v>240</v>
      </c>
      <c r="G260" s="188"/>
      <c r="H260" s="188">
        <v>297</v>
      </c>
      <c r="I260" s="190">
        <v>297</v>
      </c>
      <c r="J260" s="191" t="s">
        <v>679</v>
      </c>
      <c r="K260" s="197">
        <f t="shared" si="102"/>
        <v>57</v>
      </c>
      <c r="L260" s="192">
        <f t="shared" si="103"/>
        <v>0.23749999999999999</v>
      </c>
      <c r="M260" s="188" t="s">
        <v>594</v>
      </c>
      <c r="N260" s="193">
        <v>43417</v>
      </c>
      <c r="O260" s="1"/>
      <c r="P260" s="1"/>
      <c r="Q260" s="244"/>
      <c r="R260" s="1"/>
      <c r="S260" s="6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54">
        <v>123</v>
      </c>
      <c r="B261" s="155">
        <v>43439</v>
      </c>
      <c r="C261" s="155"/>
      <c r="D261" s="156" t="s">
        <v>781</v>
      </c>
      <c r="E261" s="157" t="s">
        <v>591</v>
      </c>
      <c r="F261" s="157">
        <v>202.5</v>
      </c>
      <c r="G261" s="157"/>
      <c r="H261" s="157">
        <v>255</v>
      </c>
      <c r="I261" s="159">
        <v>252</v>
      </c>
      <c r="J261" s="160" t="s">
        <v>679</v>
      </c>
      <c r="K261" s="161">
        <f t="shared" si="102"/>
        <v>52.5</v>
      </c>
      <c r="L261" s="162">
        <f t="shared" si="103"/>
        <v>0.25925925925925924</v>
      </c>
      <c r="M261" s="157" t="s">
        <v>594</v>
      </c>
      <c r="N261" s="163">
        <v>43542</v>
      </c>
      <c r="O261" s="1"/>
      <c r="P261" s="1"/>
      <c r="Q261" s="244"/>
      <c r="R261" s="1"/>
      <c r="S261" s="6" t="s">
        <v>782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5">
        <v>124</v>
      </c>
      <c r="B262" s="186">
        <v>43465</v>
      </c>
      <c r="C262" s="155"/>
      <c r="D262" s="187" t="s">
        <v>159</v>
      </c>
      <c r="E262" s="188" t="s">
        <v>591</v>
      </c>
      <c r="F262" s="188">
        <v>710</v>
      </c>
      <c r="G262" s="188"/>
      <c r="H262" s="188">
        <v>866</v>
      </c>
      <c r="I262" s="190">
        <v>866</v>
      </c>
      <c r="J262" s="191" t="s">
        <v>679</v>
      </c>
      <c r="K262" s="161">
        <f t="shared" si="102"/>
        <v>156</v>
      </c>
      <c r="L262" s="162">
        <f t="shared" si="103"/>
        <v>0.21971830985915494</v>
      </c>
      <c r="M262" s="157" t="s">
        <v>594</v>
      </c>
      <c r="N262" s="163">
        <v>43553</v>
      </c>
      <c r="O262" s="1"/>
      <c r="P262" s="1"/>
      <c r="Q262" s="244"/>
      <c r="R262" s="1"/>
      <c r="S262" s="6" t="s">
        <v>782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5">
        <v>125</v>
      </c>
      <c r="B263" s="186">
        <v>43522</v>
      </c>
      <c r="C263" s="186"/>
      <c r="D263" s="187" t="s">
        <v>174</v>
      </c>
      <c r="E263" s="188" t="s">
        <v>591</v>
      </c>
      <c r="F263" s="188">
        <v>337.25</v>
      </c>
      <c r="G263" s="188"/>
      <c r="H263" s="188">
        <v>398.5</v>
      </c>
      <c r="I263" s="190">
        <v>411</v>
      </c>
      <c r="J263" s="160" t="s">
        <v>783</v>
      </c>
      <c r="K263" s="161">
        <f t="shared" si="102"/>
        <v>61.25</v>
      </c>
      <c r="L263" s="162">
        <f t="shared" si="103"/>
        <v>0.1816160118606375</v>
      </c>
      <c r="M263" s="157" t="s">
        <v>594</v>
      </c>
      <c r="N263" s="163">
        <v>43760</v>
      </c>
      <c r="O263" s="1"/>
      <c r="P263" s="1"/>
      <c r="Q263" s="244"/>
      <c r="R263" s="1"/>
      <c r="S263" s="6" t="s">
        <v>782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98">
        <v>126</v>
      </c>
      <c r="B264" s="199">
        <v>43559</v>
      </c>
      <c r="C264" s="199"/>
      <c r="D264" s="200" t="s">
        <v>784</v>
      </c>
      <c r="E264" s="201" t="s">
        <v>591</v>
      </c>
      <c r="F264" s="201">
        <v>130</v>
      </c>
      <c r="G264" s="201"/>
      <c r="H264" s="201">
        <v>65</v>
      </c>
      <c r="I264" s="202">
        <v>158</v>
      </c>
      <c r="J264" s="170" t="s">
        <v>785</v>
      </c>
      <c r="K264" s="171">
        <f t="shared" si="102"/>
        <v>-65</v>
      </c>
      <c r="L264" s="172">
        <f t="shared" si="103"/>
        <v>-0.5</v>
      </c>
      <c r="M264" s="168" t="s">
        <v>604</v>
      </c>
      <c r="N264" s="165">
        <v>43726</v>
      </c>
      <c r="O264" s="1"/>
      <c r="P264" s="1"/>
      <c r="Q264" s="244"/>
      <c r="R264" s="1"/>
      <c r="S264" s="6" t="s">
        <v>786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5">
        <v>127</v>
      </c>
      <c r="B265" s="186">
        <v>43017</v>
      </c>
      <c r="C265" s="186"/>
      <c r="D265" s="187" t="s">
        <v>210</v>
      </c>
      <c r="E265" s="188" t="s">
        <v>591</v>
      </c>
      <c r="F265" s="188">
        <v>141.5</v>
      </c>
      <c r="G265" s="188"/>
      <c r="H265" s="188">
        <v>183.5</v>
      </c>
      <c r="I265" s="190">
        <v>210</v>
      </c>
      <c r="J265" s="160" t="s">
        <v>780</v>
      </c>
      <c r="K265" s="161">
        <f t="shared" si="102"/>
        <v>42</v>
      </c>
      <c r="L265" s="162">
        <f t="shared" si="103"/>
        <v>0.29681978798586572</v>
      </c>
      <c r="M265" s="157" t="s">
        <v>594</v>
      </c>
      <c r="N265" s="163">
        <v>43042</v>
      </c>
      <c r="O265" s="1"/>
      <c r="P265" s="1"/>
      <c r="Q265" s="244"/>
      <c r="R265" s="1"/>
      <c r="S265" s="6" t="s">
        <v>786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98">
        <v>128</v>
      </c>
      <c r="B266" s="199">
        <v>43074</v>
      </c>
      <c r="C266" s="199"/>
      <c r="D266" s="200" t="s">
        <v>787</v>
      </c>
      <c r="E266" s="201" t="s">
        <v>591</v>
      </c>
      <c r="F266" s="196">
        <v>172</v>
      </c>
      <c r="G266" s="201"/>
      <c r="H266" s="201">
        <v>155.25</v>
      </c>
      <c r="I266" s="202">
        <v>230</v>
      </c>
      <c r="J266" s="170" t="s">
        <v>788</v>
      </c>
      <c r="K266" s="171">
        <f t="shared" si="102"/>
        <v>-16.75</v>
      </c>
      <c r="L266" s="172">
        <f t="shared" si="103"/>
        <v>-9.7383720930232565E-2</v>
      </c>
      <c r="M266" s="168" t="s">
        <v>604</v>
      </c>
      <c r="N266" s="165">
        <v>43787</v>
      </c>
      <c r="O266" s="1"/>
      <c r="P266" s="1"/>
      <c r="Q266" s="244"/>
      <c r="R266" s="1"/>
      <c r="S266" s="6" t="s">
        <v>786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5">
        <v>129</v>
      </c>
      <c r="B267" s="186">
        <v>43398</v>
      </c>
      <c r="C267" s="186"/>
      <c r="D267" s="187" t="s">
        <v>120</v>
      </c>
      <c r="E267" s="188" t="s">
        <v>591</v>
      </c>
      <c r="F267" s="188">
        <v>698.5</v>
      </c>
      <c r="G267" s="188"/>
      <c r="H267" s="188">
        <v>890</v>
      </c>
      <c r="I267" s="190">
        <v>890</v>
      </c>
      <c r="J267" s="160" t="s">
        <v>789</v>
      </c>
      <c r="K267" s="161">
        <f t="shared" si="102"/>
        <v>191.5</v>
      </c>
      <c r="L267" s="162">
        <f t="shared" si="103"/>
        <v>0.27415891195418757</v>
      </c>
      <c r="M267" s="157" t="s">
        <v>594</v>
      </c>
      <c r="N267" s="163">
        <v>44328</v>
      </c>
      <c r="O267" s="1"/>
      <c r="P267" s="1"/>
      <c r="Q267" s="244"/>
      <c r="R267" s="1"/>
      <c r="S267" s="6" t="s">
        <v>782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5">
        <v>130</v>
      </c>
      <c r="B268" s="186">
        <v>42877</v>
      </c>
      <c r="C268" s="186"/>
      <c r="D268" s="187" t="s">
        <v>790</v>
      </c>
      <c r="E268" s="188" t="s">
        <v>591</v>
      </c>
      <c r="F268" s="188">
        <v>127.6</v>
      </c>
      <c r="G268" s="188"/>
      <c r="H268" s="188">
        <v>138</v>
      </c>
      <c r="I268" s="190">
        <v>190</v>
      </c>
      <c r="J268" s="160" t="s">
        <v>791</v>
      </c>
      <c r="K268" s="161">
        <f t="shared" si="102"/>
        <v>10.400000000000006</v>
      </c>
      <c r="L268" s="162">
        <f t="shared" si="103"/>
        <v>8.1504702194357417E-2</v>
      </c>
      <c r="M268" s="157" t="s">
        <v>594</v>
      </c>
      <c r="N268" s="163">
        <v>43774</v>
      </c>
      <c r="O268" s="1"/>
      <c r="P268" s="1"/>
      <c r="Q268" s="244"/>
      <c r="R268" s="1"/>
      <c r="S268" s="6" t="s">
        <v>786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5">
        <v>131</v>
      </c>
      <c r="B269" s="186">
        <v>43158</v>
      </c>
      <c r="C269" s="186"/>
      <c r="D269" s="187" t="s">
        <v>792</v>
      </c>
      <c r="E269" s="188" t="s">
        <v>591</v>
      </c>
      <c r="F269" s="188">
        <v>317</v>
      </c>
      <c r="G269" s="188"/>
      <c r="H269" s="188">
        <v>382.5</v>
      </c>
      <c r="I269" s="190">
        <v>398</v>
      </c>
      <c r="J269" s="160" t="s">
        <v>793</v>
      </c>
      <c r="K269" s="161">
        <f t="shared" si="102"/>
        <v>65.5</v>
      </c>
      <c r="L269" s="162">
        <f t="shared" si="103"/>
        <v>0.20662460567823343</v>
      </c>
      <c r="M269" s="157" t="s">
        <v>594</v>
      </c>
      <c r="N269" s="163">
        <v>44238</v>
      </c>
      <c r="O269" s="1"/>
      <c r="P269" s="1"/>
      <c r="Q269" s="244"/>
      <c r="R269" s="1"/>
      <c r="S269" s="6" t="s">
        <v>786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98">
        <v>132</v>
      </c>
      <c r="B270" s="199">
        <v>43164</v>
      </c>
      <c r="C270" s="199"/>
      <c r="D270" s="200" t="s">
        <v>166</v>
      </c>
      <c r="E270" s="201" t="s">
        <v>591</v>
      </c>
      <c r="F270" s="196">
        <f>510-14.4</f>
        <v>495.6</v>
      </c>
      <c r="G270" s="201"/>
      <c r="H270" s="201">
        <v>350</v>
      </c>
      <c r="I270" s="202">
        <v>672</v>
      </c>
      <c r="J270" s="170" t="s">
        <v>794</v>
      </c>
      <c r="K270" s="171">
        <f t="shared" si="102"/>
        <v>-145.60000000000002</v>
      </c>
      <c r="L270" s="172">
        <f t="shared" si="103"/>
        <v>-0.29378531073446329</v>
      </c>
      <c r="M270" s="168" t="s">
        <v>604</v>
      </c>
      <c r="N270" s="165">
        <v>43887</v>
      </c>
      <c r="O270" s="1"/>
      <c r="P270" s="1"/>
      <c r="Q270" s="244"/>
      <c r="R270" s="1"/>
      <c r="S270" s="6" t="s">
        <v>782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98">
        <v>133</v>
      </c>
      <c r="B271" s="199">
        <v>43237</v>
      </c>
      <c r="C271" s="199"/>
      <c r="D271" s="200" t="s">
        <v>795</v>
      </c>
      <c r="E271" s="201" t="s">
        <v>591</v>
      </c>
      <c r="F271" s="196">
        <v>230.3</v>
      </c>
      <c r="G271" s="201"/>
      <c r="H271" s="201">
        <v>102.5</v>
      </c>
      <c r="I271" s="202">
        <v>348</v>
      </c>
      <c r="J271" s="170" t="s">
        <v>796</v>
      </c>
      <c r="K271" s="171">
        <f t="shared" si="102"/>
        <v>-127.80000000000001</v>
      </c>
      <c r="L271" s="172">
        <f t="shared" si="103"/>
        <v>-0.55492835432045162</v>
      </c>
      <c r="M271" s="168" t="s">
        <v>604</v>
      </c>
      <c r="N271" s="165">
        <v>43896</v>
      </c>
      <c r="O271" s="1"/>
      <c r="P271" s="1"/>
      <c r="Q271" s="244"/>
      <c r="R271" s="1"/>
      <c r="S271" s="6" t="s">
        <v>782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85">
        <v>134</v>
      </c>
      <c r="B272" s="186">
        <v>43258</v>
      </c>
      <c r="C272" s="186"/>
      <c r="D272" s="187" t="s">
        <v>444</v>
      </c>
      <c r="E272" s="188" t="s">
        <v>591</v>
      </c>
      <c r="F272" s="188">
        <f>342.5-5.1</f>
        <v>337.4</v>
      </c>
      <c r="G272" s="188"/>
      <c r="H272" s="188">
        <v>412.5</v>
      </c>
      <c r="I272" s="190">
        <v>439</v>
      </c>
      <c r="J272" s="160" t="s">
        <v>797</v>
      </c>
      <c r="K272" s="161">
        <f t="shared" si="102"/>
        <v>75.100000000000023</v>
      </c>
      <c r="L272" s="162">
        <f t="shared" si="103"/>
        <v>0.22258446947243635</v>
      </c>
      <c r="M272" s="157" t="s">
        <v>594</v>
      </c>
      <c r="N272" s="163">
        <v>44230</v>
      </c>
      <c r="O272" s="1"/>
      <c r="P272" s="1"/>
      <c r="Q272" s="244"/>
      <c r="R272" s="1"/>
      <c r="S272" s="6" t="s">
        <v>786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79">
        <v>135</v>
      </c>
      <c r="B273" s="178">
        <v>43285</v>
      </c>
      <c r="C273" s="178"/>
      <c r="D273" s="179" t="s">
        <v>58</v>
      </c>
      <c r="E273" s="180" t="s">
        <v>591</v>
      </c>
      <c r="F273" s="180">
        <f>127.5-5.53</f>
        <v>121.97</v>
      </c>
      <c r="G273" s="181"/>
      <c r="H273" s="181">
        <v>122.5</v>
      </c>
      <c r="I273" s="181">
        <v>170</v>
      </c>
      <c r="J273" s="182" t="s">
        <v>798</v>
      </c>
      <c r="K273" s="183">
        <f t="shared" si="102"/>
        <v>0.53000000000000114</v>
      </c>
      <c r="L273" s="184">
        <f t="shared" si="103"/>
        <v>4.3453308190538747E-3</v>
      </c>
      <c r="M273" s="180" t="s">
        <v>612</v>
      </c>
      <c r="N273" s="178">
        <v>44431</v>
      </c>
      <c r="O273" s="1"/>
      <c r="P273" s="1"/>
      <c r="Q273" s="244"/>
      <c r="R273" s="1"/>
      <c r="S273" s="6" t="s">
        <v>782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98">
        <v>136</v>
      </c>
      <c r="B274" s="199">
        <v>43294</v>
      </c>
      <c r="C274" s="199"/>
      <c r="D274" s="200" t="s">
        <v>799</v>
      </c>
      <c r="E274" s="201" t="s">
        <v>591</v>
      </c>
      <c r="F274" s="196">
        <v>46.5</v>
      </c>
      <c r="G274" s="201"/>
      <c r="H274" s="201">
        <v>17</v>
      </c>
      <c r="I274" s="202">
        <v>59</v>
      </c>
      <c r="J274" s="170" t="s">
        <v>800</v>
      </c>
      <c r="K274" s="171">
        <f t="shared" si="102"/>
        <v>-29.5</v>
      </c>
      <c r="L274" s="172">
        <f t="shared" si="103"/>
        <v>-0.63440860215053763</v>
      </c>
      <c r="M274" s="168" t="s">
        <v>604</v>
      </c>
      <c r="N274" s="165">
        <v>43887</v>
      </c>
      <c r="O274" s="1"/>
      <c r="P274" s="1"/>
      <c r="Q274" s="244"/>
      <c r="R274" s="1"/>
      <c r="S274" s="6" t="s">
        <v>782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85">
        <v>137</v>
      </c>
      <c r="B275" s="186">
        <v>43396</v>
      </c>
      <c r="C275" s="186"/>
      <c r="D275" s="187" t="s">
        <v>427</v>
      </c>
      <c r="E275" s="188" t="s">
        <v>591</v>
      </c>
      <c r="F275" s="188">
        <v>156.5</v>
      </c>
      <c r="G275" s="188"/>
      <c r="H275" s="188">
        <v>207.5</v>
      </c>
      <c r="I275" s="190">
        <v>191</v>
      </c>
      <c r="J275" s="160" t="s">
        <v>679</v>
      </c>
      <c r="K275" s="161">
        <f t="shared" si="102"/>
        <v>51</v>
      </c>
      <c r="L275" s="162">
        <f t="shared" si="103"/>
        <v>0.32587859424920129</v>
      </c>
      <c r="M275" s="157" t="s">
        <v>594</v>
      </c>
      <c r="N275" s="163">
        <v>44369</v>
      </c>
      <c r="O275" s="1"/>
      <c r="P275" s="1"/>
      <c r="Q275" s="244"/>
      <c r="R275" s="1"/>
      <c r="S275" s="6" t="s">
        <v>782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5">
        <v>138</v>
      </c>
      <c r="B276" s="186">
        <v>43439</v>
      </c>
      <c r="C276" s="186"/>
      <c r="D276" s="187" t="s">
        <v>346</v>
      </c>
      <c r="E276" s="188" t="s">
        <v>591</v>
      </c>
      <c r="F276" s="188">
        <v>259.5</v>
      </c>
      <c r="G276" s="188"/>
      <c r="H276" s="188">
        <v>320</v>
      </c>
      <c r="I276" s="190">
        <v>320</v>
      </c>
      <c r="J276" s="160" t="s">
        <v>679</v>
      </c>
      <c r="K276" s="161">
        <f t="shared" si="102"/>
        <v>60.5</v>
      </c>
      <c r="L276" s="162">
        <f t="shared" si="103"/>
        <v>0.23314065510597304</v>
      </c>
      <c r="M276" s="157" t="s">
        <v>594</v>
      </c>
      <c r="N276" s="163">
        <v>44323</v>
      </c>
      <c r="O276" s="1"/>
      <c r="P276" s="1"/>
      <c r="Q276" s="244"/>
      <c r="R276" s="1"/>
      <c r="S276" s="6" t="s">
        <v>782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98">
        <v>139</v>
      </c>
      <c r="B277" s="199">
        <v>43439</v>
      </c>
      <c r="C277" s="199"/>
      <c r="D277" s="200" t="s">
        <v>801</v>
      </c>
      <c r="E277" s="201" t="s">
        <v>591</v>
      </c>
      <c r="F277" s="201">
        <v>715</v>
      </c>
      <c r="G277" s="201"/>
      <c r="H277" s="201">
        <v>445</v>
      </c>
      <c r="I277" s="202">
        <v>840</v>
      </c>
      <c r="J277" s="170" t="s">
        <v>802</v>
      </c>
      <c r="K277" s="171">
        <f t="shared" si="102"/>
        <v>-270</v>
      </c>
      <c r="L277" s="172">
        <f t="shared" si="103"/>
        <v>-0.3776223776223776</v>
      </c>
      <c r="M277" s="168" t="s">
        <v>604</v>
      </c>
      <c r="N277" s="165">
        <v>43800</v>
      </c>
      <c r="O277" s="1"/>
      <c r="P277" s="1"/>
      <c r="Q277" s="244"/>
      <c r="R277" s="1"/>
      <c r="S277" s="6" t="s">
        <v>782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5">
        <v>140</v>
      </c>
      <c r="B278" s="186">
        <v>43469</v>
      </c>
      <c r="C278" s="186"/>
      <c r="D278" s="187" t="s">
        <v>180</v>
      </c>
      <c r="E278" s="188" t="s">
        <v>591</v>
      </c>
      <c r="F278" s="188">
        <v>875</v>
      </c>
      <c r="G278" s="188"/>
      <c r="H278" s="188">
        <v>1165</v>
      </c>
      <c r="I278" s="190">
        <v>1185</v>
      </c>
      <c r="J278" s="160" t="s">
        <v>803</v>
      </c>
      <c r="K278" s="161">
        <f t="shared" si="102"/>
        <v>290</v>
      </c>
      <c r="L278" s="162">
        <f t="shared" si="103"/>
        <v>0.33142857142857141</v>
      </c>
      <c r="M278" s="157" t="s">
        <v>594</v>
      </c>
      <c r="N278" s="163">
        <v>43847</v>
      </c>
      <c r="O278" s="1"/>
      <c r="P278" s="1"/>
      <c r="Q278" s="244"/>
      <c r="R278" s="1"/>
      <c r="S278" s="6" t="s">
        <v>782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5">
        <v>141</v>
      </c>
      <c r="B279" s="186">
        <v>43559</v>
      </c>
      <c r="C279" s="186"/>
      <c r="D279" s="187" t="s">
        <v>364</v>
      </c>
      <c r="E279" s="188" t="s">
        <v>591</v>
      </c>
      <c r="F279" s="188">
        <f>387-14.63</f>
        <v>372.37</v>
      </c>
      <c r="G279" s="188"/>
      <c r="H279" s="188">
        <v>490</v>
      </c>
      <c r="I279" s="190">
        <v>490</v>
      </c>
      <c r="J279" s="160" t="s">
        <v>679</v>
      </c>
      <c r="K279" s="161">
        <f t="shared" si="102"/>
        <v>117.63</v>
      </c>
      <c r="L279" s="162">
        <f t="shared" si="103"/>
        <v>0.31589548030185027</v>
      </c>
      <c r="M279" s="157" t="s">
        <v>594</v>
      </c>
      <c r="N279" s="163">
        <v>43850</v>
      </c>
      <c r="O279" s="1"/>
      <c r="P279" s="1"/>
      <c r="Q279" s="244"/>
      <c r="R279" s="1"/>
      <c r="S279" s="6" t="s">
        <v>782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98">
        <v>142</v>
      </c>
      <c r="B280" s="199">
        <v>43578</v>
      </c>
      <c r="C280" s="199"/>
      <c r="D280" s="200" t="s">
        <v>804</v>
      </c>
      <c r="E280" s="201" t="s">
        <v>603</v>
      </c>
      <c r="F280" s="201">
        <v>220</v>
      </c>
      <c r="G280" s="201"/>
      <c r="H280" s="201">
        <v>127.5</v>
      </c>
      <c r="I280" s="202">
        <v>284</v>
      </c>
      <c r="J280" s="170" t="s">
        <v>805</v>
      </c>
      <c r="K280" s="171">
        <f t="shared" si="102"/>
        <v>-92.5</v>
      </c>
      <c r="L280" s="172">
        <f t="shared" si="103"/>
        <v>-0.42045454545454547</v>
      </c>
      <c r="M280" s="168" t="s">
        <v>604</v>
      </c>
      <c r="N280" s="165">
        <v>43896</v>
      </c>
      <c r="O280" s="1"/>
      <c r="P280" s="1"/>
      <c r="Q280" s="244"/>
      <c r="R280" s="1"/>
      <c r="S280" s="6" t="s">
        <v>782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5">
        <v>143</v>
      </c>
      <c r="B281" s="186">
        <v>43622</v>
      </c>
      <c r="C281" s="186"/>
      <c r="D281" s="187" t="s">
        <v>489</v>
      </c>
      <c r="E281" s="188" t="s">
        <v>603</v>
      </c>
      <c r="F281" s="188">
        <v>332.8</v>
      </c>
      <c r="G281" s="188"/>
      <c r="H281" s="188">
        <v>405</v>
      </c>
      <c r="I281" s="190">
        <v>419</v>
      </c>
      <c r="J281" s="160" t="s">
        <v>806</v>
      </c>
      <c r="K281" s="161">
        <f t="shared" si="102"/>
        <v>72.199999999999989</v>
      </c>
      <c r="L281" s="162">
        <f t="shared" si="103"/>
        <v>0.21694711538461534</v>
      </c>
      <c r="M281" s="157" t="s">
        <v>594</v>
      </c>
      <c r="N281" s="163">
        <v>43860</v>
      </c>
      <c r="O281" s="1"/>
      <c r="P281" s="1"/>
      <c r="Q281" s="244"/>
      <c r="R281" s="1"/>
      <c r="S281" s="6" t="s">
        <v>786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79">
        <v>144</v>
      </c>
      <c r="B282" s="178">
        <v>43641</v>
      </c>
      <c r="C282" s="178"/>
      <c r="D282" s="179" t="s">
        <v>172</v>
      </c>
      <c r="E282" s="180" t="s">
        <v>591</v>
      </c>
      <c r="F282" s="180">
        <v>386</v>
      </c>
      <c r="G282" s="181"/>
      <c r="H282" s="181">
        <v>395</v>
      </c>
      <c r="I282" s="181">
        <v>452</v>
      </c>
      <c r="J282" s="182" t="s">
        <v>807</v>
      </c>
      <c r="K282" s="183">
        <f t="shared" si="102"/>
        <v>9</v>
      </c>
      <c r="L282" s="184">
        <f t="shared" si="103"/>
        <v>2.3316062176165803E-2</v>
      </c>
      <c r="M282" s="180" t="s">
        <v>612</v>
      </c>
      <c r="N282" s="178">
        <v>43868</v>
      </c>
      <c r="O282" s="1"/>
      <c r="P282" s="1"/>
      <c r="Q282" s="244"/>
      <c r="R282" s="1"/>
      <c r="S282" s="6" t="s">
        <v>786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79">
        <v>145</v>
      </c>
      <c r="B283" s="178">
        <v>43707</v>
      </c>
      <c r="C283" s="178"/>
      <c r="D283" s="179" t="s">
        <v>146</v>
      </c>
      <c r="E283" s="180" t="s">
        <v>591</v>
      </c>
      <c r="F283" s="180">
        <v>137.5</v>
      </c>
      <c r="G283" s="181"/>
      <c r="H283" s="181">
        <v>138.5</v>
      </c>
      <c r="I283" s="181">
        <v>190</v>
      </c>
      <c r="J283" s="182" t="s">
        <v>808</v>
      </c>
      <c r="K283" s="183">
        <f t="shared" si="102"/>
        <v>1</v>
      </c>
      <c r="L283" s="184">
        <f t="shared" si="103"/>
        <v>7.2727272727272727E-3</v>
      </c>
      <c r="M283" s="180" t="s">
        <v>612</v>
      </c>
      <c r="N283" s="178">
        <v>44432</v>
      </c>
      <c r="O283" s="1"/>
      <c r="P283" s="1"/>
      <c r="Q283" s="244"/>
      <c r="R283" s="1"/>
      <c r="S283" s="6" t="s">
        <v>782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85">
        <v>146</v>
      </c>
      <c r="B284" s="186">
        <v>43731</v>
      </c>
      <c r="C284" s="186"/>
      <c r="D284" s="187" t="s">
        <v>437</v>
      </c>
      <c r="E284" s="188" t="s">
        <v>591</v>
      </c>
      <c r="F284" s="188">
        <v>235</v>
      </c>
      <c r="G284" s="188"/>
      <c r="H284" s="188">
        <v>295</v>
      </c>
      <c r="I284" s="190">
        <v>296</v>
      </c>
      <c r="J284" s="160" t="s">
        <v>809</v>
      </c>
      <c r="K284" s="161">
        <f t="shared" si="102"/>
        <v>60</v>
      </c>
      <c r="L284" s="162">
        <f t="shared" si="103"/>
        <v>0.25531914893617019</v>
      </c>
      <c r="M284" s="157" t="s">
        <v>594</v>
      </c>
      <c r="N284" s="163">
        <v>43844</v>
      </c>
      <c r="O284" s="1"/>
      <c r="P284" s="1"/>
      <c r="Q284" s="244"/>
      <c r="R284" s="1"/>
      <c r="S284" s="6" t="s">
        <v>786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85">
        <v>147</v>
      </c>
      <c r="B285" s="186">
        <v>43752</v>
      </c>
      <c r="C285" s="186"/>
      <c r="D285" s="187" t="s">
        <v>810</v>
      </c>
      <c r="E285" s="188" t="s">
        <v>591</v>
      </c>
      <c r="F285" s="188">
        <v>277.5</v>
      </c>
      <c r="G285" s="188"/>
      <c r="H285" s="188">
        <v>333</v>
      </c>
      <c r="I285" s="190">
        <v>333</v>
      </c>
      <c r="J285" s="160" t="s">
        <v>811</v>
      </c>
      <c r="K285" s="161">
        <f t="shared" si="102"/>
        <v>55.5</v>
      </c>
      <c r="L285" s="162">
        <f t="shared" si="103"/>
        <v>0.2</v>
      </c>
      <c r="M285" s="157" t="s">
        <v>594</v>
      </c>
      <c r="N285" s="163">
        <v>43846</v>
      </c>
      <c r="O285" s="1"/>
      <c r="P285" s="1"/>
      <c r="Q285" s="244"/>
      <c r="R285" s="1"/>
      <c r="S285" s="6" t="s">
        <v>782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85">
        <v>148</v>
      </c>
      <c r="B286" s="186">
        <v>43752</v>
      </c>
      <c r="C286" s="186"/>
      <c r="D286" s="187" t="s">
        <v>812</v>
      </c>
      <c r="E286" s="188" t="s">
        <v>591</v>
      </c>
      <c r="F286" s="188">
        <v>930</v>
      </c>
      <c r="G286" s="188"/>
      <c r="H286" s="188">
        <v>1165</v>
      </c>
      <c r="I286" s="190">
        <v>1200</v>
      </c>
      <c r="J286" s="160" t="s">
        <v>813</v>
      </c>
      <c r="K286" s="161">
        <f t="shared" si="102"/>
        <v>235</v>
      </c>
      <c r="L286" s="162">
        <f t="shared" si="103"/>
        <v>0.25268817204301075</v>
      </c>
      <c r="M286" s="157" t="s">
        <v>594</v>
      </c>
      <c r="N286" s="163">
        <v>43847</v>
      </c>
      <c r="O286" s="1"/>
      <c r="P286" s="1"/>
      <c r="Q286" s="244"/>
      <c r="R286" s="1"/>
      <c r="S286" s="6" t="s">
        <v>786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85">
        <v>149</v>
      </c>
      <c r="B287" s="186">
        <v>43753</v>
      </c>
      <c r="C287" s="186"/>
      <c r="D287" s="187" t="s">
        <v>814</v>
      </c>
      <c r="E287" s="188" t="s">
        <v>591</v>
      </c>
      <c r="F287" s="158">
        <v>111</v>
      </c>
      <c r="G287" s="188"/>
      <c r="H287" s="188">
        <v>141</v>
      </c>
      <c r="I287" s="190">
        <v>141</v>
      </c>
      <c r="J287" s="160" t="s">
        <v>815</v>
      </c>
      <c r="K287" s="161">
        <f t="shared" si="102"/>
        <v>30</v>
      </c>
      <c r="L287" s="162">
        <f t="shared" si="103"/>
        <v>0.27027027027027029</v>
      </c>
      <c r="M287" s="157" t="s">
        <v>594</v>
      </c>
      <c r="N287" s="163">
        <v>44328</v>
      </c>
      <c r="O287" s="1"/>
      <c r="P287" s="1"/>
      <c r="Q287" s="244"/>
      <c r="R287" s="1"/>
      <c r="S287" s="6" t="s">
        <v>786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85">
        <v>150</v>
      </c>
      <c r="B288" s="186">
        <v>43753</v>
      </c>
      <c r="C288" s="186"/>
      <c r="D288" s="187" t="s">
        <v>816</v>
      </c>
      <c r="E288" s="188" t="s">
        <v>591</v>
      </c>
      <c r="F288" s="158">
        <v>296</v>
      </c>
      <c r="G288" s="188"/>
      <c r="H288" s="188">
        <v>370</v>
      </c>
      <c r="I288" s="190">
        <v>370</v>
      </c>
      <c r="J288" s="160" t="s">
        <v>679</v>
      </c>
      <c r="K288" s="161">
        <f t="shared" si="102"/>
        <v>74</v>
      </c>
      <c r="L288" s="162">
        <f t="shared" si="103"/>
        <v>0.25</v>
      </c>
      <c r="M288" s="157" t="s">
        <v>594</v>
      </c>
      <c r="N288" s="163">
        <v>43853</v>
      </c>
      <c r="O288" s="1"/>
      <c r="P288" s="1"/>
      <c r="Q288" s="244"/>
      <c r="R288" s="1"/>
      <c r="S288" s="6" t="s">
        <v>786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85">
        <v>151</v>
      </c>
      <c r="B289" s="186">
        <v>43754</v>
      </c>
      <c r="C289" s="186"/>
      <c r="D289" s="187" t="s">
        <v>817</v>
      </c>
      <c r="E289" s="188" t="s">
        <v>591</v>
      </c>
      <c r="F289" s="158">
        <v>300</v>
      </c>
      <c r="G289" s="188"/>
      <c r="H289" s="188">
        <v>382.5</v>
      </c>
      <c r="I289" s="190">
        <v>344</v>
      </c>
      <c r="J289" s="160" t="s">
        <v>818</v>
      </c>
      <c r="K289" s="161">
        <f t="shared" si="102"/>
        <v>82.5</v>
      </c>
      <c r="L289" s="162">
        <f t="shared" si="103"/>
        <v>0.27500000000000002</v>
      </c>
      <c r="M289" s="157" t="s">
        <v>594</v>
      </c>
      <c r="N289" s="163">
        <v>44238</v>
      </c>
      <c r="O289" s="1"/>
      <c r="P289" s="1"/>
      <c r="Q289" s="244"/>
      <c r="R289" s="1"/>
      <c r="S289" s="6" t="s">
        <v>786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85">
        <v>152</v>
      </c>
      <c r="B290" s="186">
        <v>43832</v>
      </c>
      <c r="C290" s="186"/>
      <c r="D290" s="187" t="s">
        <v>819</v>
      </c>
      <c r="E290" s="188" t="s">
        <v>591</v>
      </c>
      <c r="F290" s="158">
        <v>495</v>
      </c>
      <c r="G290" s="188"/>
      <c r="H290" s="188">
        <v>595</v>
      </c>
      <c r="I290" s="190">
        <v>590</v>
      </c>
      <c r="J290" s="160" t="s">
        <v>615</v>
      </c>
      <c r="K290" s="161">
        <f t="shared" si="102"/>
        <v>100</v>
      </c>
      <c r="L290" s="162">
        <f t="shared" si="103"/>
        <v>0.20202020202020202</v>
      </c>
      <c r="M290" s="157" t="s">
        <v>594</v>
      </c>
      <c r="N290" s="163">
        <v>44589</v>
      </c>
      <c r="O290" s="1"/>
      <c r="P290" s="1"/>
      <c r="Q290" s="244"/>
      <c r="R290" s="1"/>
      <c r="S290" s="6" t="s">
        <v>786</v>
      </c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185">
        <v>153</v>
      </c>
      <c r="B291" s="186">
        <v>43966</v>
      </c>
      <c r="C291" s="186"/>
      <c r="D291" s="187" t="s">
        <v>76</v>
      </c>
      <c r="E291" s="188" t="s">
        <v>591</v>
      </c>
      <c r="F291" s="158">
        <v>67.5</v>
      </c>
      <c r="G291" s="188"/>
      <c r="H291" s="188">
        <v>86</v>
      </c>
      <c r="I291" s="190">
        <v>86</v>
      </c>
      <c r="J291" s="160" t="s">
        <v>820</v>
      </c>
      <c r="K291" s="161">
        <f t="shared" si="102"/>
        <v>18.5</v>
      </c>
      <c r="L291" s="162">
        <f t="shared" si="103"/>
        <v>0.27407407407407408</v>
      </c>
      <c r="M291" s="157" t="s">
        <v>594</v>
      </c>
      <c r="N291" s="163">
        <v>44008</v>
      </c>
      <c r="O291" s="1"/>
      <c r="P291" s="1"/>
      <c r="Q291" s="244"/>
      <c r="R291" s="1"/>
      <c r="S291" s="6" t="s">
        <v>786</v>
      </c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85">
        <v>154</v>
      </c>
      <c r="B292" s="186">
        <v>44035</v>
      </c>
      <c r="C292" s="186"/>
      <c r="D292" s="187" t="s">
        <v>488</v>
      </c>
      <c r="E292" s="188" t="s">
        <v>591</v>
      </c>
      <c r="F292" s="158">
        <v>231</v>
      </c>
      <c r="G292" s="188"/>
      <c r="H292" s="188">
        <v>281</v>
      </c>
      <c r="I292" s="190">
        <v>281</v>
      </c>
      <c r="J292" s="160" t="s">
        <v>679</v>
      </c>
      <c r="K292" s="161">
        <f t="shared" si="102"/>
        <v>50</v>
      </c>
      <c r="L292" s="162">
        <f t="shared" si="103"/>
        <v>0.21645021645021645</v>
      </c>
      <c r="M292" s="157" t="s">
        <v>594</v>
      </c>
      <c r="N292" s="163">
        <v>44358</v>
      </c>
      <c r="O292" s="1"/>
      <c r="P292" s="1"/>
      <c r="Q292" s="244"/>
      <c r="R292" s="1"/>
      <c r="S292" s="6" t="s">
        <v>786</v>
      </c>
      <c r="T292" s="1"/>
      <c r="U292" s="1"/>
      <c r="V292" s="1"/>
      <c r="W292" s="1"/>
      <c r="X292" s="1"/>
      <c r="Y292" s="1"/>
      <c r="Z292" s="1"/>
      <c r="AA292" s="1"/>
    </row>
    <row r="293" spans="1:27" ht="12.75" customHeight="1">
      <c r="A293" s="185">
        <v>155</v>
      </c>
      <c r="B293" s="186">
        <v>44092</v>
      </c>
      <c r="C293" s="186"/>
      <c r="D293" s="187" t="s">
        <v>144</v>
      </c>
      <c r="E293" s="188" t="s">
        <v>591</v>
      </c>
      <c r="F293" s="188">
        <v>206</v>
      </c>
      <c r="G293" s="188"/>
      <c r="H293" s="188">
        <v>248</v>
      </c>
      <c r="I293" s="190">
        <v>248</v>
      </c>
      <c r="J293" s="160" t="s">
        <v>679</v>
      </c>
      <c r="K293" s="161">
        <f t="shared" si="102"/>
        <v>42</v>
      </c>
      <c r="L293" s="162">
        <f t="shared" si="103"/>
        <v>0.20388349514563106</v>
      </c>
      <c r="M293" s="157" t="s">
        <v>594</v>
      </c>
      <c r="N293" s="163">
        <v>44214</v>
      </c>
      <c r="O293" s="1"/>
      <c r="P293" s="1"/>
      <c r="Q293" s="244"/>
      <c r="R293" s="1"/>
      <c r="S293" s="6" t="s">
        <v>786</v>
      </c>
      <c r="T293" s="1"/>
      <c r="U293" s="1"/>
      <c r="V293" s="1"/>
      <c r="W293" s="1"/>
      <c r="X293" s="1"/>
      <c r="Y293" s="1"/>
      <c r="Z293" s="1"/>
      <c r="AA293" s="1"/>
    </row>
    <row r="294" spans="1:27" ht="12.75" customHeight="1">
      <c r="A294" s="185">
        <v>156</v>
      </c>
      <c r="B294" s="186">
        <v>44140</v>
      </c>
      <c r="C294" s="186"/>
      <c r="D294" s="187" t="s">
        <v>144</v>
      </c>
      <c r="E294" s="188" t="s">
        <v>591</v>
      </c>
      <c r="F294" s="188">
        <v>182.5</v>
      </c>
      <c r="G294" s="188"/>
      <c r="H294" s="188">
        <v>248</v>
      </c>
      <c r="I294" s="190">
        <v>248</v>
      </c>
      <c r="J294" s="160" t="s">
        <v>679</v>
      </c>
      <c r="K294" s="161">
        <f t="shared" si="102"/>
        <v>65.5</v>
      </c>
      <c r="L294" s="162">
        <f t="shared" si="103"/>
        <v>0.35890410958904112</v>
      </c>
      <c r="M294" s="157" t="s">
        <v>594</v>
      </c>
      <c r="N294" s="163">
        <v>44214</v>
      </c>
      <c r="O294" s="1"/>
      <c r="P294" s="1"/>
      <c r="Q294" s="244"/>
      <c r="R294" s="1"/>
      <c r="S294" s="6" t="s">
        <v>786</v>
      </c>
      <c r="T294" s="1"/>
      <c r="U294" s="1"/>
      <c r="V294" s="1"/>
      <c r="W294" s="1"/>
      <c r="X294" s="1"/>
      <c r="Y294" s="1"/>
      <c r="Z294" s="1"/>
      <c r="AA294" s="1"/>
    </row>
    <row r="295" spans="1:27" ht="12.75" customHeight="1">
      <c r="A295" s="185">
        <v>157</v>
      </c>
      <c r="B295" s="186">
        <v>44140</v>
      </c>
      <c r="C295" s="186"/>
      <c r="D295" s="187" t="s">
        <v>346</v>
      </c>
      <c r="E295" s="188" t="s">
        <v>591</v>
      </c>
      <c r="F295" s="188">
        <v>247.5</v>
      </c>
      <c r="G295" s="188"/>
      <c r="H295" s="188">
        <v>320</v>
      </c>
      <c r="I295" s="190">
        <v>320</v>
      </c>
      <c r="J295" s="160" t="s">
        <v>679</v>
      </c>
      <c r="K295" s="161">
        <f t="shared" si="102"/>
        <v>72.5</v>
      </c>
      <c r="L295" s="162">
        <f t="shared" si="103"/>
        <v>0.29292929292929293</v>
      </c>
      <c r="M295" s="157" t="s">
        <v>594</v>
      </c>
      <c r="N295" s="163">
        <v>44323</v>
      </c>
      <c r="O295" s="1"/>
      <c r="P295" s="1"/>
      <c r="Q295" s="244"/>
      <c r="R295" s="1"/>
      <c r="S295" s="6" t="s">
        <v>786</v>
      </c>
      <c r="T295" s="1"/>
      <c r="U295" s="1"/>
      <c r="V295" s="1"/>
      <c r="W295" s="1"/>
      <c r="X295" s="1"/>
      <c r="Y295" s="1"/>
      <c r="Z295" s="1"/>
      <c r="AA295" s="1"/>
    </row>
    <row r="296" spans="1:27" ht="12.75" customHeight="1">
      <c r="A296" s="185">
        <v>158</v>
      </c>
      <c r="B296" s="186">
        <v>44140</v>
      </c>
      <c r="C296" s="186"/>
      <c r="D296" s="187" t="s">
        <v>203</v>
      </c>
      <c r="E296" s="188" t="s">
        <v>591</v>
      </c>
      <c r="F296" s="158">
        <v>925</v>
      </c>
      <c r="G296" s="188"/>
      <c r="H296" s="188">
        <v>1095</v>
      </c>
      <c r="I296" s="190">
        <v>1093</v>
      </c>
      <c r="J296" s="160" t="s">
        <v>821</v>
      </c>
      <c r="K296" s="161">
        <f t="shared" si="102"/>
        <v>170</v>
      </c>
      <c r="L296" s="162">
        <f t="shared" si="103"/>
        <v>0.18378378378378379</v>
      </c>
      <c r="M296" s="157" t="s">
        <v>594</v>
      </c>
      <c r="N296" s="163">
        <v>44201</v>
      </c>
      <c r="O296" s="1"/>
      <c r="P296" s="1"/>
      <c r="Q296" s="244"/>
      <c r="R296" s="1"/>
      <c r="S296" s="6" t="s">
        <v>786</v>
      </c>
      <c r="T296" s="1"/>
      <c r="U296" s="1"/>
      <c r="V296" s="1"/>
      <c r="W296" s="1"/>
      <c r="X296" s="1"/>
      <c r="Y296" s="1"/>
      <c r="Z296" s="1"/>
      <c r="AA296" s="1"/>
    </row>
    <row r="297" spans="1:27" ht="12.75" customHeight="1">
      <c r="A297" s="185">
        <v>159</v>
      </c>
      <c r="B297" s="186">
        <v>44140</v>
      </c>
      <c r="C297" s="186"/>
      <c r="D297" s="187" t="s">
        <v>364</v>
      </c>
      <c r="E297" s="188" t="s">
        <v>591</v>
      </c>
      <c r="F297" s="158">
        <v>332.5</v>
      </c>
      <c r="G297" s="188"/>
      <c r="H297" s="188">
        <v>393</v>
      </c>
      <c r="I297" s="190">
        <v>406</v>
      </c>
      <c r="J297" s="160" t="s">
        <v>822</v>
      </c>
      <c r="K297" s="161">
        <f t="shared" si="102"/>
        <v>60.5</v>
      </c>
      <c r="L297" s="162">
        <f t="shared" si="103"/>
        <v>0.18195488721804512</v>
      </c>
      <c r="M297" s="157" t="s">
        <v>594</v>
      </c>
      <c r="N297" s="163">
        <v>44256</v>
      </c>
      <c r="O297" s="1"/>
      <c r="P297" s="1"/>
      <c r="Q297" s="244"/>
      <c r="R297" s="1"/>
      <c r="S297" s="6" t="s">
        <v>786</v>
      </c>
      <c r="T297" s="1"/>
      <c r="U297" s="1"/>
      <c r="V297" s="1"/>
      <c r="W297" s="1"/>
      <c r="X297" s="1"/>
      <c r="Y297" s="1"/>
      <c r="Z297" s="1"/>
      <c r="AA297" s="1"/>
    </row>
    <row r="298" spans="1:27" ht="12.75" customHeight="1">
      <c r="A298" s="185">
        <v>160</v>
      </c>
      <c r="B298" s="186">
        <v>44141</v>
      </c>
      <c r="C298" s="186"/>
      <c r="D298" s="187" t="s">
        <v>488</v>
      </c>
      <c r="E298" s="188" t="s">
        <v>591</v>
      </c>
      <c r="F298" s="158">
        <v>231</v>
      </c>
      <c r="G298" s="188"/>
      <c r="H298" s="188">
        <v>281</v>
      </c>
      <c r="I298" s="190">
        <v>281</v>
      </c>
      <c r="J298" s="160" t="s">
        <v>679</v>
      </c>
      <c r="K298" s="161">
        <f t="shared" si="102"/>
        <v>50</v>
      </c>
      <c r="L298" s="162">
        <f t="shared" si="103"/>
        <v>0.21645021645021645</v>
      </c>
      <c r="M298" s="157" t="s">
        <v>594</v>
      </c>
      <c r="N298" s="163">
        <v>44358</v>
      </c>
      <c r="O298" s="1"/>
      <c r="P298" s="1"/>
      <c r="Q298" s="244"/>
      <c r="R298" s="1"/>
      <c r="S298" s="6" t="s">
        <v>786</v>
      </c>
      <c r="T298" s="1"/>
      <c r="U298" s="1"/>
      <c r="V298" s="1"/>
      <c r="W298" s="1"/>
      <c r="X298" s="1"/>
      <c r="Y298" s="1"/>
      <c r="Z298" s="1"/>
      <c r="AA298" s="1"/>
    </row>
    <row r="299" spans="1:27" ht="12.75" customHeight="1">
      <c r="A299" s="185">
        <v>161</v>
      </c>
      <c r="B299" s="186">
        <v>44187</v>
      </c>
      <c r="C299" s="186"/>
      <c r="D299" s="187" t="s">
        <v>823</v>
      </c>
      <c r="E299" s="188" t="s">
        <v>591</v>
      </c>
      <c r="F299" s="158">
        <v>190</v>
      </c>
      <c r="G299" s="188"/>
      <c r="H299" s="188">
        <v>239</v>
      </c>
      <c r="I299" s="190">
        <v>239</v>
      </c>
      <c r="J299" s="160" t="s">
        <v>824</v>
      </c>
      <c r="K299" s="161">
        <f t="shared" si="102"/>
        <v>49</v>
      </c>
      <c r="L299" s="162">
        <f t="shared" si="103"/>
        <v>0.25789473684210529</v>
      </c>
      <c r="M299" s="157" t="s">
        <v>594</v>
      </c>
      <c r="N299" s="163">
        <v>44844</v>
      </c>
      <c r="O299" s="1"/>
      <c r="P299" s="1"/>
      <c r="Q299" s="244"/>
      <c r="R299" s="1"/>
      <c r="S299" s="6" t="s">
        <v>786</v>
      </c>
    </row>
    <row r="300" spans="1:27" ht="12.75" customHeight="1">
      <c r="A300" s="185">
        <v>162</v>
      </c>
      <c r="B300" s="186">
        <v>44258</v>
      </c>
      <c r="C300" s="186"/>
      <c r="D300" s="187" t="s">
        <v>819</v>
      </c>
      <c r="E300" s="188" t="s">
        <v>591</v>
      </c>
      <c r="F300" s="158">
        <v>495</v>
      </c>
      <c r="G300" s="188"/>
      <c r="H300" s="188">
        <v>595</v>
      </c>
      <c r="I300" s="190">
        <v>590</v>
      </c>
      <c r="J300" s="160" t="s">
        <v>615</v>
      </c>
      <c r="K300" s="161">
        <f t="shared" si="102"/>
        <v>100</v>
      </c>
      <c r="L300" s="162">
        <f t="shared" si="103"/>
        <v>0.20202020202020202</v>
      </c>
      <c r="M300" s="157" t="s">
        <v>594</v>
      </c>
      <c r="N300" s="163">
        <v>44589</v>
      </c>
      <c r="O300" s="1"/>
      <c r="P300" s="1"/>
      <c r="Q300" s="244"/>
      <c r="S300" s="6" t="s">
        <v>786</v>
      </c>
    </row>
    <row r="301" spans="1:27" ht="12.75" customHeight="1">
      <c r="A301" s="185">
        <v>163</v>
      </c>
      <c r="B301" s="186">
        <v>44274</v>
      </c>
      <c r="C301" s="186"/>
      <c r="D301" s="187" t="s">
        <v>364</v>
      </c>
      <c r="E301" s="188" t="s">
        <v>591</v>
      </c>
      <c r="F301" s="158">
        <v>355</v>
      </c>
      <c r="G301" s="188"/>
      <c r="H301" s="188">
        <v>422.5</v>
      </c>
      <c r="I301" s="190">
        <v>420</v>
      </c>
      <c r="J301" s="160" t="s">
        <v>825</v>
      </c>
      <c r="K301" s="161">
        <f t="shared" si="102"/>
        <v>67.5</v>
      </c>
      <c r="L301" s="162">
        <f t="shared" si="103"/>
        <v>0.19014084507042253</v>
      </c>
      <c r="M301" s="157" t="s">
        <v>594</v>
      </c>
      <c r="N301" s="163">
        <v>44361</v>
      </c>
      <c r="O301" s="1"/>
      <c r="S301" s="203" t="s">
        <v>786</v>
      </c>
      <c r="T301" s="1"/>
      <c r="U301" s="1"/>
      <c r="V301" s="1"/>
      <c r="W301" s="1"/>
      <c r="X301" s="1"/>
      <c r="Y301" s="1"/>
      <c r="Z301" s="1"/>
      <c r="AA301" s="1"/>
    </row>
    <row r="302" spans="1:27" ht="12.75" customHeight="1">
      <c r="A302" s="185">
        <v>164</v>
      </c>
      <c r="B302" s="186">
        <v>44295</v>
      </c>
      <c r="C302" s="186"/>
      <c r="D302" s="187" t="s">
        <v>326</v>
      </c>
      <c r="E302" s="188" t="s">
        <v>591</v>
      </c>
      <c r="F302" s="158">
        <v>555</v>
      </c>
      <c r="G302" s="188"/>
      <c r="H302" s="188">
        <v>663</v>
      </c>
      <c r="I302" s="190">
        <v>663</v>
      </c>
      <c r="J302" s="160" t="s">
        <v>826</v>
      </c>
      <c r="K302" s="161">
        <f t="shared" si="102"/>
        <v>108</v>
      </c>
      <c r="L302" s="162">
        <f t="shared" si="103"/>
        <v>0.19459459459459461</v>
      </c>
      <c r="M302" s="157" t="s">
        <v>594</v>
      </c>
      <c r="N302" s="163">
        <v>44321</v>
      </c>
      <c r="O302" s="1"/>
      <c r="P302" s="1"/>
      <c r="Q302" s="244"/>
      <c r="R302" s="1"/>
      <c r="S302" s="203" t="s">
        <v>786</v>
      </c>
    </row>
    <row r="303" spans="1:27" ht="12.75" customHeight="1">
      <c r="A303" s="185">
        <v>165</v>
      </c>
      <c r="B303" s="186">
        <v>44308</v>
      </c>
      <c r="C303" s="186"/>
      <c r="D303" s="187" t="s">
        <v>790</v>
      </c>
      <c r="E303" s="188" t="s">
        <v>591</v>
      </c>
      <c r="F303" s="158">
        <v>126.5</v>
      </c>
      <c r="G303" s="188"/>
      <c r="H303" s="188">
        <v>155</v>
      </c>
      <c r="I303" s="190">
        <v>155</v>
      </c>
      <c r="J303" s="160" t="s">
        <v>679</v>
      </c>
      <c r="K303" s="161">
        <f t="shared" si="102"/>
        <v>28.5</v>
      </c>
      <c r="L303" s="162">
        <f t="shared" si="103"/>
        <v>0.22529644268774704</v>
      </c>
      <c r="M303" s="157" t="s">
        <v>594</v>
      </c>
      <c r="N303" s="163">
        <v>44362</v>
      </c>
      <c r="O303" s="1"/>
      <c r="S303" s="203" t="s">
        <v>786</v>
      </c>
    </row>
    <row r="304" spans="1:27" ht="12.75" customHeight="1">
      <c r="A304" s="164">
        <v>166</v>
      </c>
      <c r="B304" s="195">
        <v>44368</v>
      </c>
      <c r="C304" s="195"/>
      <c r="D304" s="166" t="s">
        <v>827</v>
      </c>
      <c r="E304" s="168" t="s">
        <v>591</v>
      </c>
      <c r="F304" s="196">
        <v>287.5</v>
      </c>
      <c r="G304" s="168"/>
      <c r="H304" s="168">
        <v>245</v>
      </c>
      <c r="I304" s="169">
        <v>344</v>
      </c>
      <c r="J304" s="170" t="s">
        <v>828</v>
      </c>
      <c r="K304" s="171">
        <f t="shared" si="102"/>
        <v>-42.5</v>
      </c>
      <c r="L304" s="172">
        <f t="shared" si="103"/>
        <v>-0.14782608695652175</v>
      </c>
      <c r="M304" s="168" t="s">
        <v>604</v>
      </c>
      <c r="N304" s="165">
        <v>44508</v>
      </c>
      <c r="O304" s="1"/>
      <c r="S304" s="203" t="s">
        <v>786</v>
      </c>
    </row>
    <row r="305" spans="1:19" ht="12.75" customHeight="1">
      <c r="A305" s="185">
        <v>167</v>
      </c>
      <c r="B305" s="186">
        <v>44368</v>
      </c>
      <c r="C305" s="186"/>
      <c r="D305" s="187" t="s">
        <v>488</v>
      </c>
      <c r="E305" s="188" t="s">
        <v>591</v>
      </c>
      <c r="F305" s="158">
        <v>241</v>
      </c>
      <c r="G305" s="188"/>
      <c r="H305" s="188">
        <v>298</v>
      </c>
      <c r="I305" s="190">
        <v>320</v>
      </c>
      <c r="J305" s="160" t="s">
        <v>679</v>
      </c>
      <c r="K305" s="161">
        <f t="shared" si="102"/>
        <v>57</v>
      </c>
      <c r="L305" s="162">
        <f t="shared" si="103"/>
        <v>0.23651452282157676</v>
      </c>
      <c r="M305" s="157" t="s">
        <v>594</v>
      </c>
      <c r="N305" s="163">
        <v>44802</v>
      </c>
      <c r="O305" s="37"/>
      <c r="S305" s="203" t="s">
        <v>786</v>
      </c>
    </row>
    <row r="306" spans="1:19" ht="12.75" customHeight="1">
      <c r="A306" s="185">
        <v>168</v>
      </c>
      <c r="B306" s="186">
        <v>44406</v>
      </c>
      <c r="C306" s="186"/>
      <c r="D306" s="187" t="s">
        <v>790</v>
      </c>
      <c r="E306" s="188" t="s">
        <v>591</v>
      </c>
      <c r="F306" s="158">
        <v>162.5</v>
      </c>
      <c r="G306" s="188"/>
      <c r="H306" s="188">
        <v>200</v>
      </c>
      <c r="I306" s="190">
        <v>200</v>
      </c>
      <c r="J306" s="160" t="s">
        <v>679</v>
      </c>
      <c r="K306" s="161">
        <f t="shared" si="102"/>
        <v>37.5</v>
      </c>
      <c r="L306" s="162">
        <f t="shared" si="103"/>
        <v>0.23076923076923078</v>
      </c>
      <c r="M306" s="157" t="s">
        <v>594</v>
      </c>
      <c r="N306" s="163">
        <v>44802</v>
      </c>
      <c r="O306" s="1"/>
      <c r="S306" s="203" t="s">
        <v>786</v>
      </c>
    </row>
    <row r="307" spans="1:19" ht="12.75" customHeight="1">
      <c r="A307" s="185">
        <v>169</v>
      </c>
      <c r="B307" s="186">
        <v>44462</v>
      </c>
      <c r="C307" s="186"/>
      <c r="D307" s="187" t="s">
        <v>445</v>
      </c>
      <c r="E307" s="188" t="s">
        <v>591</v>
      </c>
      <c r="F307" s="158">
        <v>1235</v>
      </c>
      <c r="G307" s="188"/>
      <c r="H307" s="188">
        <v>1505</v>
      </c>
      <c r="I307" s="190">
        <v>1500</v>
      </c>
      <c r="J307" s="160" t="s">
        <v>679</v>
      </c>
      <c r="K307" s="161">
        <f t="shared" si="102"/>
        <v>270</v>
      </c>
      <c r="L307" s="162">
        <f t="shared" si="103"/>
        <v>0.21862348178137653</v>
      </c>
      <c r="M307" s="157" t="s">
        <v>594</v>
      </c>
      <c r="N307" s="163">
        <v>44564</v>
      </c>
      <c r="O307" s="1"/>
      <c r="S307" s="203" t="s">
        <v>786</v>
      </c>
    </row>
    <row r="308" spans="1:19" ht="12.75" customHeight="1">
      <c r="A308" s="204">
        <v>170</v>
      </c>
      <c r="B308" s="205">
        <v>44480</v>
      </c>
      <c r="C308" s="205"/>
      <c r="D308" s="206" t="s">
        <v>829</v>
      </c>
      <c r="E308" s="207" t="s">
        <v>591</v>
      </c>
      <c r="F308" s="55">
        <v>58.75</v>
      </c>
      <c r="G308" s="207"/>
      <c r="H308" s="208"/>
      <c r="I308" s="51"/>
      <c r="J308" s="209" t="s">
        <v>592</v>
      </c>
      <c r="K308" s="204"/>
      <c r="L308" s="205"/>
      <c r="M308" s="205"/>
      <c r="N308" s="206"/>
      <c r="O308" s="37"/>
      <c r="S308" s="203" t="s">
        <v>786</v>
      </c>
    </row>
    <row r="309" spans="1:19" ht="12.75" customHeight="1">
      <c r="A309" s="210">
        <v>171</v>
      </c>
      <c r="B309" s="211">
        <v>44481</v>
      </c>
      <c r="C309" s="211"/>
      <c r="D309" s="212" t="s">
        <v>278</v>
      </c>
      <c r="E309" s="51" t="s">
        <v>591</v>
      </c>
      <c r="F309" s="213" t="s">
        <v>830</v>
      </c>
      <c r="G309" s="51"/>
      <c r="H309" s="51"/>
      <c r="I309" s="51">
        <v>380</v>
      </c>
      <c r="J309" s="214" t="s">
        <v>592</v>
      </c>
      <c r="K309" s="210"/>
      <c r="L309" s="211"/>
      <c r="M309" s="211"/>
      <c r="N309" s="212"/>
      <c r="O309" s="37"/>
      <c r="S309" s="203" t="s">
        <v>786</v>
      </c>
    </row>
    <row r="310" spans="1:19" ht="12.75" customHeight="1">
      <c r="A310" s="185">
        <v>172</v>
      </c>
      <c r="B310" s="186">
        <v>44481</v>
      </c>
      <c r="C310" s="186"/>
      <c r="D310" s="187" t="s">
        <v>831</v>
      </c>
      <c r="E310" s="188" t="s">
        <v>591</v>
      </c>
      <c r="F310" s="158">
        <v>45.5</v>
      </c>
      <c r="G310" s="188"/>
      <c r="H310" s="188">
        <v>56.5</v>
      </c>
      <c r="I310" s="190">
        <v>56</v>
      </c>
      <c r="J310" s="160" t="s">
        <v>679</v>
      </c>
      <c r="K310" s="161">
        <f t="shared" ref="K310:K311" si="104">H310-F310</f>
        <v>11</v>
      </c>
      <c r="L310" s="162">
        <f t="shared" ref="L310:L311" si="105">K310/F310</f>
        <v>0.24175824175824176</v>
      </c>
      <c r="M310" s="157" t="s">
        <v>594</v>
      </c>
      <c r="N310" s="163">
        <v>44881</v>
      </c>
      <c r="O310" s="37"/>
      <c r="S310" s="203"/>
    </row>
    <row r="311" spans="1:19" ht="12.75" customHeight="1">
      <c r="A311" s="185">
        <v>173</v>
      </c>
      <c r="B311" s="186">
        <v>44551</v>
      </c>
      <c r="C311" s="186"/>
      <c r="D311" s="187" t="s">
        <v>131</v>
      </c>
      <c r="E311" s="188" t="s">
        <v>591</v>
      </c>
      <c r="F311" s="158">
        <v>2300</v>
      </c>
      <c r="G311" s="188"/>
      <c r="H311" s="188">
        <f>(2820+2200)/2</f>
        <v>2510</v>
      </c>
      <c r="I311" s="190">
        <v>3000</v>
      </c>
      <c r="J311" s="160" t="s">
        <v>832</v>
      </c>
      <c r="K311" s="161">
        <f t="shared" si="104"/>
        <v>210</v>
      </c>
      <c r="L311" s="162">
        <f t="shared" si="105"/>
        <v>9.1304347826086957E-2</v>
      </c>
      <c r="M311" s="157" t="s">
        <v>594</v>
      </c>
      <c r="N311" s="163">
        <v>44649</v>
      </c>
      <c r="O311" s="1"/>
      <c r="S311" s="203"/>
    </row>
    <row r="312" spans="1:19" ht="12.75" customHeight="1">
      <c r="A312" s="185">
        <v>174</v>
      </c>
      <c r="B312" s="186">
        <v>44606</v>
      </c>
      <c r="C312" s="186"/>
      <c r="D312" s="187" t="s">
        <v>435</v>
      </c>
      <c r="E312" s="188" t="s">
        <v>591</v>
      </c>
      <c r="F312" s="158">
        <v>635</v>
      </c>
      <c r="G312" s="188"/>
      <c r="H312" s="188">
        <v>700</v>
      </c>
      <c r="I312" s="190">
        <v>764</v>
      </c>
      <c r="J312" s="160" t="s">
        <v>866</v>
      </c>
      <c r="K312" s="161">
        <f t="shared" ref="K312" si="106">H312-F312</f>
        <v>65</v>
      </c>
      <c r="L312" s="162">
        <f t="shared" ref="L312" si="107">K312/F312</f>
        <v>0.10236220472440945</v>
      </c>
      <c r="M312" s="157" t="s">
        <v>594</v>
      </c>
      <c r="N312" s="163">
        <v>45159</v>
      </c>
      <c r="O312" s="37"/>
      <c r="S312" s="203"/>
    </row>
    <row r="313" spans="1:19" ht="12.75" customHeight="1">
      <c r="A313" s="185">
        <v>175</v>
      </c>
      <c r="B313" s="186">
        <v>44613</v>
      </c>
      <c r="C313" s="186"/>
      <c r="D313" s="187" t="s">
        <v>445</v>
      </c>
      <c r="E313" s="188" t="s">
        <v>591</v>
      </c>
      <c r="F313" s="158">
        <v>1255</v>
      </c>
      <c r="G313" s="188"/>
      <c r="H313" s="188">
        <v>1515</v>
      </c>
      <c r="I313" s="190">
        <v>1510</v>
      </c>
      <c r="J313" s="160" t="s">
        <v>679</v>
      </c>
      <c r="K313" s="161">
        <f>H313-F313</f>
        <v>260</v>
      </c>
      <c r="L313" s="162">
        <f>K313/F313</f>
        <v>0.20717131474103587</v>
      </c>
      <c r="M313" s="157" t="s">
        <v>594</v>
      </c>
      <c r="N313" s="163">
        <v>44834</v>
      </c>
      <c r="O313" s="37"/>
      <c r="S313" s="203"/>
    </row>
    <row r="314" spans="1:19" ht="12.75" customHeight="1">
      <c r="A314">
        <v>176</v>
      </c>
      <c r="B314" s="211">
        <v>44670</v>
      </c>
      <c r="C314" s="211"/>
      <c r="D314" s="53" t="s">
        <v>551</v>
      </c>
      <c r="E314" s="215" t="s">
        <v>591</v>
      </c>
      <c r="F314" s="51" t="s">
        <v>833</v>
      </c>
      <c r="G314" s="51"/>
      <c r="H314" s="51"/>
      <c r="I314" s="51">
        <v>553</v>
      </c>
      <c r="J314" s="51" t="s">
        <v>592</v>
      </c>
      <c r="K314" s="51"/>
      <c r="L314" s="51"/>
      <c r="M314" s="51"/>
      <c r="N314" s="51"/>
      <c r="O314" s="37"/>
      <c r="S314" s="203"/>
    </row>
    <row r="315" spans="1:19" ht="12.75" customHeight="1">
      <c r="A315" s="185">
        <v>177</v>
      </c>
      <c r="B315" s="186">
        <v>44746</v>
      </c>
      <c r="C315" s="186"/>
      <c r="D315" s="187" t="s">
        <v>834</v>
      </c>
      <c r="E315" s="188" t="s">
        <v>591</v>
      </c>
      <c r="F315" s="158">
        <v>207.5</v>
      </c>
      <c r="G315" s="188"/>
      <c r="H315" s="188">
        <v>254</v>
      </c>
      <c r="I315" s="190">
        <v>254</v>
      </c>
      <c r="J315" s="160" t="s">
        <v>679</v>
      </c>
      <c r="K315" s="161">
        <f t="shared" ref="K315:K317" si="108">H315-F315</f>
        <v>46.5</v>
      </c>
      <c r="L315" s="162">
        <f t="shared" ref="L315:L317" si="109">K315/F315</f>
        <v>0.22409638554216868</v>
      </c>
      <c r="M315" s="157" t="s">
        <v>594</v>
      </c>
      <c r="N315" s="163">
        <v>44792</v>
      </c>
      <c r="O315" s="1"/>
      <c r="S315" s="203"/>
    </row>
    <row r="316" spans="1:19" ht="12.75" customHeight="1">
      <c r="A316" s="185">
        <v>178</v>
      </c>
      <c r="B316" s="186">
        <v>44775</v>
      </c>
      <c r="C316" s="186"/>
      <c r="D316" s="187" t="s">
        <v>490</v>
      </c>
      <c r="E316" s="188" t="s">
        <v>591</v>
      </c>
      <c r="F316" s="158">
        <v>31.25</v>
      </c>
      <c r="G316" s="188"/>
      <c r="H316" s="188">
        <v>38.75</v>
      </c>
      <c r="I316" s="190">
        <v>38</v>
      </c>
      <c r="J316" s="160" t="s">
        <v>679</v>
      </c>
      <c r="K316" s="161">
        <f t="shared" si="108"/>
        <v>7.5</v>
      </c>
      <c r="L316" s="162">
        <f t="shared" si="109"/>
        <v>0.24</v>
      </c>
      <c r="M316" s="157" t="s">
        <v>594</v>
      </c>
      <c r="N316" s="163">
        <v>44844</v>
      </c>
      <c r="O316" s="37"/>
      <c r="S316" s="55"/>
    </row>
    <row r="317" spans="1:19" ht="12.75" customHeight="1">
      <c r="A317" s="185">
        <v>179</v>
      </c>
      <c r="B317" s="186">
        <v>44841</v>
      </c>
      <c r="C317" s="186"/>
      <c r="D317" s="187" t="s">
        <v>835</v>
      </c>
      <c r="E317" s="188" t="s">
        <v>591</v>
      </c>
      <c r="F317" s="158">
        <v>665</v>
      </c>
      <c r="G317" s="188"/>
      <c r="H317" s="188">
        <v>807.5</v>
      </c>
      <c r="I317" s="190">
        <v>840</v>
      </c>
      <c r="J317" s="160" t="s">
        <v>832</v>
      </c>
      <c r="K317" s="161">
        <f t="shared" si="108"/>
        <v>142.5</v>
      </c>
      <c r="L317" s="162">
        <f t="shared" si="109"/>
        <v>0.21428571428571427</v>
      </c>
      <c r="M317" s="157" t="s">
        <v>594</v>
      </c>
      <c r="N317" s="163">
        <v>45097</v>
      </c>
      <c r="O317" s="37"/>
      <c r="S317" s="55"/>
    </row>
    <row r="318" spans="1:19" ht="12.75" customHeight="1">
      <c r="A318" s="185">
        <v>180</v>
      </c>
      <c r="B318" s="186">
        <v>44844</v>
      </c>
      <c r="C318" s="186"/>
      <c r="D318" s="187" t="s">
        <v>437</v>
      </c>
      <c r="E318" s="188" t="s">
        <v>591</v>
      </c>
      <c r="F318" s="158">
        <v>227.5</v>
      </c>
      <c r="G318" s="188"/>
      <c r="H318" s="188">
        <v>270</v>
      </c>
      <c r="I318" s="190">
        <v>291</v>
      </c>
      <c r="J318" s="160" t="s">
        <v>868</v>
      </c>
      <c r="K318" s="161">
        <f t="shared" ref="K318" si="110">H318-F318</f>
        <v>42.5</v>
      </c>
      <c r="L318" s="162">
        <f t="shared" ref="L318" si="111">K318/F318</f>
        <v>0.18681318681318682</v>
      </c>
      <c r="M318" s="157" t="s">
        <v>594</v>
      </c>
      <c r="N318" s="163">
        <v>45160</v>
      </c>
      <c r="O318" s="37"/>
      <c r="R318" s="37"/>
      <c r="S318" s="55"/>
    </row>
    <row r="319" spans="1:19" ht="12.75" customHeight="1">
      <c r="A319" s="185">
        <v>181</v>
      </c>
      <c r="B319" s="186">
        <v>44845</v>
      </c>
      <c r="C319" s="186"/>
      <c r="D319" s="187" t="s">
        <v>435</v>
      </c>
      <c r="E319" s="188" t="s">
        <v>591</v>
      </c>
      <c r="F319" s="158">
        <v>555</v>
      </c>
      <c r="G319" s="188"/>
      <c r="H319" s="188">
        <v>700</v>
      </c>
      <c r="I319" s="190">
        <v>765</v>
      </c>
      <c r="J319" s="160" t="s">
        <v>867</v>
      </c>
      <c r="K319" s="161">
        <f t="shared" ref="K319" si="112">H319-F319</f>
        <v>145</v>
      </c>
      <c r="L319" s="162">
        <f t="shared" ref="L319" si="113">K319/F319</f>
        <v>0.26126126126126126</v>
      </c>
      <c r="M319" s="157" t="s">
        <v>594</v>
      </c>
      <c r="N319" s="163">
        <v>45159</v>
      </c>
      <c r="O319" s="37"/>
      <c r="R319" s="37"/>
      <c r="S319" s="55"/>
    </row>
    <row r="320" spans="1:19" ht="12.75" customHeight="1">
      <c r="A320" s="185">
        <v>182</v>
      </c>
      <c r="B320" s="186">
        <v>44981</v>
      </c>
      <c r="C320" s="186"/>
      <c r="D320" s="187" t="s">
        <v>452</v>
      </c>
      <c r="E320" s="188" t="s">
        <v>591</v>
      </c>
      <c r="F320" s="158">
        <v>1675</v>
      </c>
      <c r="G320" s="188"/>
      <c r="H320" s="188">
        <v>2080</v>
      </c>
      <c r="I320" s="190">
        <v>2080</v>
      </c>
      <c r="J320" s="160" t="s">
        <v>679</v>
      </c>
      <c r="K320" s="161">
        <f>H320-F320</f>
        <v>405</v>
      </c>
      <c r="L320" s="162">
        <f>K320/F320</f>
        <v>0.2417910447761194</v>
      </c>
      <c r="M320" s="157" t="s">
        <v>594</v>
      </c>
      <c r="N320" s="163">
        <v>45119</v>
      </c>
      <c r="O320" s="37"/>
      <c r="S320" s="55" t="s">
        <v>864</v>
      </c>
    </row>
    <row r="321" spans="1:39" ht="12.75" customHeight="1">
      <c r="A321" s="185">
        <v>183</v>
      </c>
      <c r="B321" s="186">
        <v>44986</v>
      </c>
      <c r="C321" s="186"/>
      <c r="D321" s="187" t="s">
        <v>490</v>
      </c>
      <c r="E321" s="188" t="s">
        <v>591</v>
      </c>
      <c r="F321" s="158">
        <v>57.5</v>
      </c>
      <c r="G321" s="188"/>
      <c r="H321" s="188">
        <v>120</v>
      </c>
      <c r="I321" s="190">
        <v>120</v>
      </c>
      <c r="J321" s="160" t="s">
        <v>679</v>
      </c>
      <c r="K321" s="161">
        <f>H321-F321</f>
        <v>62.5</v>
      </c>
      <c r="L321" s="162">
        <f>K321/F321</f>
        <v>1.0869565217391304</v>
      </c>
      <c r="M321" s="157" t="s">
        <v>594</v>
      </c>
      <c r="N321" s="163">
        <v>45049</v>
      </c>
      <c r="O321" s="37"/>
      <c r="S321" s="55" t="s">
        <v>864</v>
      </c>
    </row>
    <row r="322" spans="1:39" ht="12.75" customHeight="1">
      <c r="A322" s="185">
        <v>184</v>
      </c>
      <c r="B322" s="186">
        <v>45008</v>
      </c>
      <c r="C322" s="186"/>
      <c r="D322" s="187" t="s">
        <v>507</v>
      </c>
      <c r="E322" s="188" t="s">
        <v>591</v>
      </c>
      <c r="F322" s="158">
        <v>2765</v>
      </c>
      <c r="G322" s="188"/>
      <c r="H322" s="188">
        <v>3547.5</v>
      </c>
      <c r="I322" s="190">
        <v>3523</v>
      </c>
      <c r="J322" s="160" t="s">
        <v>679</v>
      </c>
      <c r="K322" s="161">
        <f>H322-F322</f>
        <v>782.5</v>
      </c>
      <c r="L322" s="162">
        <f>K322/F322</f>
        <v>0.28300180831826399</v>
      </c>
      <c r="M322" s="157" t="s">
        <v>594</v>
      </c>
      <c r="N322" s="163">
        <v>45177</v>
      </c>
      <c r="O322" s="37"/>
      <c r="S322" s="55" t="s">
        <v>864</v>
      </c>
    </row>
    <row r="323" spans="1:39" ht="12.75" customHeight="1">
      <c r="A323" s="185">
        <v>185</v>
      </c>
      <c r="B323" s="186">
        <v>45027</v>
      </c>
      <c r="C323" s="186"/>
      <c r="D323" s="187" t="s">
        <v>836</v>
      </c>
      <c r="E323" s="188" t="s">
        <v>591</v>
      </c>
      <c r="F323" s="158">
        <v>460</v>
      </c>
      <c r="G323" s="188"/>
      <c r="H323" s="188">
        <v>825</v>
      </c>
      <c r="I323" s="190">
        <v>810</v>
      </c>
      <c r="J323" s="160" t="s">
        <v>679</v>
      </c>
      <c r="K323" s="161">
        <f>H323-F323</f>
        <v>365</v>
      </c>
      <c r="L323" s="162">
        <f>K323/F323</f>
        <v>0.79347826086956519</v>
      </c>
      <c r="M323" s="157" t="s">
        <v>594</v>
      </c>
      <c r="N323" s="163">
        <v>45155</v>
      </c>
      <c r="O323" s="37"/>
      <c r="S323" s="55" t="s">
        <v>864</v>
      </c>
    </row>
    <row r="324" spans="1:39" ht="12.75" customHeight="1">
      <c r="A324" s="210">
        <v>186</v>
      </c>
      <c r="B324" s="211">
        <v>45050</v>
      </c>
      <c r="C324" s="53"/>
      <c r="D324" s="53" t="s">
        <v>42</v>
      </c>
      <c r="E324" s="215" t="s">
        <v>591</v>
      </c>
      <c r="F324" s="51" t="s">
        <v>837</v>
      </c>
      <c r="G324" s="51"/>
      <c r="H324" s="51"/>
      <c r="I324" s="51">
        <v>5040</v>
      </c>
      <c r="J324" s="51" t="s">
        <v>592</v>
      </c>
      <c r="K324" s="51"/>
      <c r="L324" s="51"/>
      <c r="M324" s="51"/>
      <c r="N324" s="51"/>
      <c r="O324" s="37"/>
      <c r="S324" s="55" t="s">
        <v>864</v>
      </c>
    </row>
    <row r="325" spans="1:39" ht="12.75" customHeight="1">
      <c r="A325" s="185">
        <v>187</v>
      </c>
      <c r="B325" s="186">
        <v>45075</v>
      </c>
      <c r="C325" s="186"/>
      <c r="D325" s="187" t="s">
        <v>838</v>
      </c>
      <c r="E325" s="188" t="s">
        <v>591</v>
      </c>
      <c r="F325" s="158">
        <v>585</v>
      </c>
      <c r="G325" s="188"/>
      <c r="H325" s="188">
        <v>732</v>
      </c>
      <c r="I325" s="190">
        <v>732</v>
      </c>
      <c r="J325" s="160" t="s">
        <v>679</v>
      </c>
      <c r="K325" s="161">
        <f>H325-F325</f>
        <v>147</v>
      </c>
      <c r="L325" s="162">
        <f>K325/F325</f>
        <v>0.25128205128205128</v>
      </c>
      <c r="M325" s="157" t="s">
        <v>594</v>
      </c>
      <c r="N325" s="163">
        <v>45152</v>
      </c>
      <c r="O325" s="37"/>
      <c r="R325" s="37"/>
      <c r="S325" s="55" t="s">
        <v>864</v>
      </c>
      <c r="U325" s="37"/>
      <c r="W325" s="37"/>
      <c r="X325" s="55"/>
      <c r="Z325" s="37"/>
      <c r="AB325" s="37"/>
      <c r="AC325" s="55"/>
      <c r="AE325" s="37"/>
      <c r="AG325" s="37"/>
      <c r="AH325" s="55"/>
      <c r="AJ325" s="37"/>
      <c r="AL325" s="37"/>
      <c r="AM325" s="55"/>
    </row>
    <row r="326" spans="1:39" ht="12.75" customHeight="1">
      <c r="A326" s="210">
        <v>188</v>
      </c>
      <c r="B326" s="211">
        <v>45078</v>
      </c>
      <c r="C326" s="53"/>
      <c r="D326" s="53" t="s">
        <v>539</v>
      </c>
      <c r="E326" s="215" t="s">
        <v>591</v>
      </c>
      <c r="F326" s="51" t="s">
        <v>839</v>
      </c>
      <c r="G326" s="51"/>
      <c r="H326" s="51"/>
      <c r="I326" s="51">
        <v>4300</v>
      </c>
      <c r="J326" s="51" t="s">
        <v>592</v>
      </c>
      <c r="K326" s="51"/>
      <c r="L326" s="51"/>
      <c r="M326" s="51"/>
      <c r="N326" s="51"/>
      <c r="O326" s="37"/>
      <c r="R326" s="37"/>
      <c r="S326" s="55" t="s">
        <v>864</v>
      </c>
      <c r="U326" s="37"/>
      <c r="W326" s="37"/>
      <c r="X326" s="55"/>
      <c r="Z326" s="37"/>
      <c r="AB326" s="37"/>
      <c r="AC326" s="55"/>
      <c r="AE326" s="37"/>
      <c r="AG326" s="37"/>
      <c r="AH326" s="55"/>
      <c r="AJ326" s="37"/>
      <c r="AL326" s="37"/>
      <c r="AM326" s="55"/>
    </row>
    <row r="327" spans="1:39" ht="12.75" customHeight="1">
      <c r="A327" s="210">
        <v>189</v>
      </c>
      <c r="B327" s="211">
        <v>45103</v>
      </c>
      <c r="C327" s="53"/>
      <c r="D327" s="53" t="s">
        <v>861</v>
      </c>
      <c r="E327" s="215" t="s">
        <v>591</v>
      </c>
      <c r="F327" s="51" t="s">
        <v>659</v>
      </c>
      <c r="G327" s="51"/>
      <c r="H327" s="51"/>
      <c r="I327" s="51">
        <v>383</v>
      </c>
      <c r="J327" s="51" t="s">
        <v>592</v>
      </c>
      <c r="K327" s="51"/>
      <c r="L327" s="51"/>
      <c r="M327" s="51"/>
      <c r="N327" s="51"/>
      <c r="O327" s="37"/>
      <c r="R327" s="37"/>
      <c r="S327" s="55" t="s">
        <v>864</v>
      </c>
      <c r="U327" s="37"/>
      <c r="W327" s="37"/>
      <c r="X327" s="55"/>
      <c r="Z327" s="37"/>
      <c r="AB327" s="37"/>
      <c r="AC327" s="55"/>
      <c r="AE327" s="37"/>
      <c r="AG327" s="37"/>
      <c r="AH327" s="55"/>
      <c r="AJ327" s="37"/>
      <c r="AL327" s="37"/>
      <c r="AM327" s="55"/>
    </row>
    <row r="328" spans="1:39" ht="12.75" customHeight="1">
      <c r="A328" s="185">
        <v>190</v>
      </c>
      <c r="B328" s="186">
        <v>45120</v>
      </c>
      <c r="C328" s="186"/>
      <c r="D328" s="187" t="s">
        <v>538</v>
      </c>
      <c r="E328" s="188" t="s">
        <v>591</v>
      </c>
      <c r="F328" s="158">
        <v>2312.5</v>
      </c>
      <c r="G328" s="188"/>
      <c r="H328" s="188">
        <v>2935</v>
      </c>
      <c r="I328" s="190">
        <v>2935</v>
      </c>
      <c r="J328" s="160" t="s">
        <v>679</v>
      </c>
      <c r="K328" s="161">
        <f>H328-F328</f>
        <v>622.5</v>
      </c>
      <c r="L328" s="162">
        <f>K328/F328</f>
        <v>0.26918918918918922</v>
      </c>
      <c r="M328" s="157" t="s">
        <v>594</v>
      </c>
      <c r="N328" s="163">
        <v>45177</v>
      </c>
      <c r="O328" s="37"/>
      <c r="R328" s="37"/>
      <c r="S328" s="55" t="s">
        <v>864</v>
      </c>
      <c r="U328" s="37"/>
      <c r="W328" s="37"/>
      <c r="X328" s="55"/>
      <c r="Z328" s="37"/>
      <c r="AB328" s="37"/>
      <c r="AC328" s="55"/>
      <c r="AE328" s="37"/>
      <c r="AG328" s="37"/>
      <c r="AH328" s="55"/>
      <c r="AJ328" s="37"/>
      <c r="AL328" s="37"/>
      <c r="AM328" s="55"/>
    </row>
    <row r="329" spans="1:39" ht="12.75" customHeight="1">
      <c r="A329" s="185">
        <v>191</v>
      </c>
      <c r="B329" s="186">
        <v>45125</v>
      </c>
      <c r="C329" s="186"/>
      <c r="D329" s="187" t="s">
        <v>203</v>
      </c>
      <c r="E329" s="188" t="s">
        <v>591</v>
      </c>
      <c r="F329" s="158">
        <v>3980</v>
      </c>
      <c r="G329" s="188"/>
      <c r="H329" s="188">
        <v>4895</v>
      </c>
      <c r="I329" s="190">
        <v>4895</v>
      </c>
      <c r="J329" s="160" t="s">
        <v>679</v>
      </c>
      <c r="K329" s="161">
        <f>H329-F329</f>
        <v>915</v>
      </c>
      <c r="L329" s="162">
        <f>K329/F329</f>
        <v>0.22989949748743718</v>
      </c>
      <c r="M329" s="157" t="s">
        <v>594</v>
      </c>
      <c r="N329" s="163">
        <v>45155</v>
      </c>
      <c r="O329" s="37"/>
      <c r="S329" s="55" t="s">
        <v>864</v>
      </c>
      <c r="U329" s="37"/>
      <c r="X329" s="55"/>
      <c r="Z329" s="37"/>
      <c r="AC329" s="55"/>
      <c r="AE329" s="37"/>
      <c r="AH329" s="55"/>
      <c r="AJ329" s="37"/>
      <c r="AM329" s="55"/>
    </row>
    <row r="330" spans="1:39" ht="12.75" customHeight="1">
      <c r="A330" s="185">
        <v>192</v>
      </c>
      <c r="B330" s="186">
        <v>45145</v>
      </c>
      <c r="C330" s="186"/>
      <c r="D330" s="187" t="s">
        <v>865</v>
      </c>
      <c r="E330" s="188" t="s">
        <v>591</v>
      </c>
      <c r="F330" s="158">
        <v>565</v>
      </c>
      <c r="G330" s="188"/>
      <c r="H330" s="188">
        <v>725</v>
      </c>
      <c r="I330" s="190">
        <v>725</v>
      </c>
      <c r="J330" s="160" t="s">
        <v>679</v>
      </c>
      <c r="K330" s="161">
        <f>H330-F330</f>
        <v>160</v>
      </c>
      <c r="L330" s="162">
        <f>K330/F330</f>
        <v>0.2831858407079646</v>
      </c>
      <c r="M330" s="157" t="s">
        <v>594</v>
      </c>
      <c r="N330" s="163">
        <v>45169</v>
      </c>
      <c r="O330" s="37"/>
      <c r="S330" s="55" t="s">
        <v>864</v>
      </c>
      <c r="U330" s="37"/>
      <c r="X330" s="55"/>
      <c r="Z330" s="37"/>
      <c r="AC330" s="55"/>
      <c r="AE330" s="37"/>
      <c r="AH330" s="55"/>
      <c r="AJ330" s="37"/>
      <c r="AM330" s="55"/>
    </row>
    <row r="331" spans="1:39" ht="12.75" customHeight="1">
      <c r="A331" s="210">
        <v>193</v>
      </c>
      <c r="B331" s="211">
        <v>45167</v>
      </c>
      <c r="C331" s="53"/>
      <c r="D331" s="53" t="s">
        <v>869</v>
      </c>
      <c r="E331" s="215" t="s">
        <v>591</v>
      </c>
      <c r="F331" s="51" t="s">
        <v>870</v>
      </c>
      <c r="G331" s="51"/>
      <c r="H331" s="51"/>
      <c r="I331" s="51">
        <v>950</v>
      </c>
      <c r="J331" s="51" t="s">
        <v>592</v>
      </c>
      <c r="K331" s="51"/>
      <c r="L331" s="51"/>
      <c r="M331" s="51"/>
      <c r="N331" s="51"/>
      <c r="O331" s="37"/>
      <c r="S331" s="55" t="s">
        <v>864</v>
      </c>
      <c r="U331" s="37"/>
      <c r="X331" s="55"/>
      <c r="Z331" s="37"/>
      <c r="AC331" s="55"/>
      <c r="AE331" s="37"/>
      <c r="AH331" s="55"/>
      <c r="AJ331" s="37"/>
      <c r="AM331" s="55"/>
    </row>
    <row r="332" spans="1:39" ht="12.75" customHeight="1">
      <c r="A332" s="210">
        <v>194</v>
      </c>
      <c r="B332" s="211">
        <v>45184</v>
      </c>
      <c r="C332" s="53"/>
      <c r="D332" s="53" t="s">
        <v>541</v>
      </c>
      <c r="E332" s="215" t="s">
        <v>591</v>
      </c>
      <c r="F332" s="51" t="s">
        <v>876</v>
      </c>
      <c r="G332" s="51"/>
      <c r="H332" s="51"/>
      <c r="I332" s="51">
        <v>480</v>
      </c>
      <c r="J332" s="51" t="s">
        <v>592</v>
      </c>
      <c r="K332" s="51"/>
      <c r="L332" s="51"/>
      <c r="M332" s="51"/>
      <c r="N332" s="51"/>
      <c r="O332" s="37"/>
      <c r="S332" s="55" t="s">
        <v>864</v>
      </c>
      <c r="U332" s="37"/>
      <c r="X332" s="55"/>
      <c r="Z332" s="37"/>
      <c r="AC332" s="55"/>
      <c r="AE332" s="37"/>
      <c r="AH332" s="55"/>
      <c r="AJ332" s="37"/>
      <c r="AM332" s="55"/>
    </row>
    <row r="333" spans="1:39" ht="12.75" customHeight="1">
      <c r="A333" s="210">
        <v>195</v>
      </c>
      <c r="B333" s="211">
        <v>45203</v>
      </c>
      <c r="C333" s="53"/>
      <c r="D333" s="53" t="s">
        <v>176</v>
      </c>
      <c r="E333" s="215" t="s">
        <v>591</v>
      </c>
      <c r="F333" s="51" t="s">
        <v>882</v>
      </c>
      <c r="G333" s="51"/>
      <c r="H333" s="51"/>
      <c r="I333" s="51">
        <v>1198</v>
      </c>
      <c r="J333" s="51" t="s">
        <v>592</v>
      </c>
      <c r="K333" s="51"/>
      <c r="L333" s="51"/>
      <c r="M333" s="51"/>
      <c r="N333" s="51"/>
      <c r="O333" s="37"/>
      <c r="S333" s="55" t="s">
        <v>904</v>
      </c>
      <c r="U333" s="37"/>
      <c r="X333" s="55"/>
      <c r="Z333" s="37"/>
      <c r="AC333" s="55"/>
      <c r="AE333" s="37"/>
      <c r="AH333" s="55"/>
      <c r="AJ333" s="37"/>
      <c r="AM333" s="55"/>
    </row>
    <row r="334" spans="1:39" ht="12.75" customHeight="1">
      <c r="A334" s="210">
        <v>196</v>
      </c>
      <c r="B334" s="211">
        <v>45216</v>
      </c>
      <c r="C334" s="53"/>
      <c r="D334" s="53" t="s">
        <v>107</v>
      </c>
      <c r="E334" s="215" t="s">
        <v>591</v>
      </c>
      <c r="F334" s="51" t="s">
        <v>885</v>
      </c>
      <c r="G334" s="51"/>
      <c r="H334" s="51"/>
      <c r="I334" s="51">
        <v>6870</v>
      </c>
      <c r="J334" s="51" t="s">
        <v>592</v>
      </c>
      <c r="K334" s="51"/>
      <c r="L334" s="51"/>
      <c r="M334" s="51"/>
      <c r="N334" s="51"/>
      <c r="O334" s="37"/>
      <c r="S334" s="55" t="s">
        <v>904</v>
      </c>
      <c r="U334" s="37"/>
      <c r="X334" s="55"/>
      <c r="Z334" s="37"/>
      <c r="AC334" s="55"/>
      <c r="AE334" s="37"/>
      <c r="AH334" s="55"/>
      <c r="AJ334" s="37"/>
      <c r="AM334" s="55"/>
    </row>
    <row r="335" spans="1:39" ht="12.75" customHeight="1">
      <c r="A335" s="210">
        <v>197</v>
      </c>
      <c r="B335" s="211">
        <v>45216</v>
      </c>
      <c r="C335" s="53"/>
      <c r="D335" s="53" t="s">
        <v>886</v>
      </c>
      <c r="E335" s="215" t="s">
        <v>591</v>
      </c>
      <c r="F335" s="51" t="s">
        <v>887</v>
      </c>
      <c r="G335" s="51"/>
      <c r="H335" s="51"/>
      <c r="I335" s="51">
        <v>1415</v>
      </c>
      <c r="J335" s="51" t="s">
        <v>592</v>
      </c>
      <c r="K335" s="51"/>
      <c r="L335" s="51"/>
      <c r="M335" s="51"/>
      <c r="N335" s="51"/>
      <c r="O335" s="37"/>
      <c r="S335" s="55" t="s">
        <v>864</v>
      </c>
      <c r="U335" s="37"/>
      <c r="X335" s="55"/>
      <c r="Z335" s="37"/>
      <c r="AC335" s="55"/>
      <c r="AE335" s="37"/>
      <c r="AH335" s="55"/>
      <c r="AJ335" s="37"/>
      <c r="AM335" s="55"/>
    </row>
    <row r="336" spans="1:39" ht="12.75" customHeight="1">
      <c r="A336" s="362">
        <v>198</v>
      </c>
      <c r="B336" s="363">
        <v>45236</v>
      </c>
      <c r="C336" s="364"/>
      <c r="D336" s="364" t="s">
        <v>934</v>
      </c>
      <c r="E336" s="365" t="s">
        <v>591</v>
      </c>
      <c r="F336" s="366">
        <v>1270</v>
      </c>
      <c r="G336" s="366"/>
      <c r="H336" s="366">
        <v>1613</v>
      </c>
      <c r="I336" s="366">
        <v>1613</v>
      </c>
      <c r="J336" s="367" t="s">
        <v>679</v>
      </c>
      <c r="K336" s="368">
        <f>H336-F336</f>
        <v>343</v>
      </c>
      <c r="L336" s="369">
        <f>K336/F336</f>
        <v>0.27007874015748029</v>
      </c>
      <c r="M336" s="370" t="s">
        <v>594</v>
      </c>
      <c r="N336" s="371">
        <v>45246</v>
      </c>
      <c r="O336" s="37"/>
      <c r="S336" s="55" t="s">
        <v>904</v>
      </c>
      <c r="U336" s="37"/>
      <c r="X336" s="55"/>
      <c r="Z336" s="37"/>
      <c r="AC336" s="55"/>
      <c r="AE336" s="37"/>
      <c r="AH336" s="55"/>
      <c r="AJ336" s="37"/>
      <c r="AM336" s="55"/>
    </row>
    <row r="337" spans="1:39" ht="12.75" customHeight="1">
      <c r="A337" s="210">
        <v>199</v>
      </c>
      <c r="B337" s="211">
        <v>45251</v>
      </c>
      <c r="C337" s="53"/>
      <c r="D337" s="53" t="s">
        <v>1058</v>
      </c>
      <c r="E337" s="215" t="s">
        <v>591</v>
      </c>
      <c r="F337" s="51" t="s">
        <v>1059</v>
      </c>
      <c r="G337" s="51"/>
      <c r="H337" s="51"/>
      <c r="I337" s="51">
        <v>1490</v>
      </c>
      <c r="J337" s="51"/>
      <c r="K337" s="51"/>
      <c r="L337" s="51"/>
      <c r="M337" s="51"/>
      <c r="N337" s="51"/>
      <c r="O337" s="37"/>
      <c r="S337" s="55" t="s">
        <v>864</v>
      </c>
      <c r="U337" s="37"/>
      <c r="X337" s="55"/>
      <c r="Z337" s="37"/>
      <c r="AC337" s="55"/>
      <c r="AE337" s="37"/>
      <c r="AH337" s="55"/>
      <c r="AJ337" s="37"/>
      <c r="AM337" s="55"/>
    </row>
    <row r="338" spans="1:39" ht="12.75" customHeight="1">
      <c r="A338" s="210"/>
      <c r="B338" s="211"/>
      <c r="C338" s="53"/>
      <c r="D338" s="53"/>
      <c r="E338" s="215"/>
      <c r="F338" s="51"/>
      <c r="G338" s="51"/>
      <c r="H338" s="51"/>
      <c r="I338" s="51"/>
      <c r="J338" s="51"/>
      <c r="K338" s="51"/>
      <c r="L338" s="51"/>
      <c r="M338" s="51"/>
      <c r="N338" s="51"/>
      <c r="O338" s="37"/>
      <c r="S338" s="55"/>
      <c r="U338" s="37"/>
      <c r="X338" s="55"/>
      <c r="Z338" s="37"/>
      <c r="AC338" s="55"/>
      <c r="AE338" s="37"/>
      <c r="AH338" s="55"/>
      <c r="AJ338" s="37"/>
      <c r="AM338" s="55"/>
    </row>
    <row r="339" spans="1:39" ht="12.75" customHeight="1">
      <c r="A339" s="53"/>
      <c r="B339" s="53"/>
      <c r="C339" s="53"/>
      <c r="D339" s="53"/>
      <c r="E339" s="53"/>
      <c r="F339" s="51"/>
      <c r="G339" s="51"/>
      <c r="H339" s="51"/>
      <c r="I339" s="51"/>
      <c r="J339" s="31"/>
      <c r="K339" s="51"/>
      <c r="L339" s="51"/>
      <c r="M339" s="51"/>
      <c r="N339" s="53"/>
      <c r="O339" s="37"/>
      <c r="S339" s="55"/>
      <c r="U339" s="37"/>
      <c r="X339" s="55"/>
      <c r="Z339" s="37"/>
      <c r="AC339" s="55"/>
      <c r="AE339" s="37"/>
      <c r="AH339" s="55"/>
      <c r="AJ339" s="37"/>
      <c r="AM339" s="55"/>
    </row>
    <row r="340" spans="1:39" ht="12.75" customHeight="1">
      <c r="B340" s="216" t="s">
        <v>840</v>
      </c>
      <c r="F340" s="55"/>
      <c r="G340" s="55"/>
      <c r="H340" s="55"/>
      <c r="I340" s="55"/>
      <c r="J340" s="37"/>
      <c r="K340" s="55"/>
      <c r="L340" s="55"/>
      <c r="M340" s="55"/>
      <c r="O340" s="37"/>
      <c r="S340" s="55"/>
      <c r="U340" s="37"/>
      <c r="X340" s="55"/>
      <c r="Z340" s="37"/>
      <c r="AC340" s="55"/>
      <c r="AE340" s="37"/>
      <c r="AH340" s="55"/>
      <c r="AJ340" s="37"/>
      <c r="AM340" s="55"/>
    </row>
    <row r="341" spans="1:39" ht="12.75" customHeight="1">
      <c r="A341" s="217"/>
      <c r="F341" s="55"/>
      <c r="G341" s="55"/>
      <c r="H341" s="55"/>
      <c r="I341" s="55"/>
      <c r="J341" s="37"/>
      <c r="K341" s="55"/>
      <c r="L341" s="55"/>
      <c r="M341" s="55"/>
      <c r="O341" s="37"/>
      <c r="S341" s="55"/>
      <c r="U341" s="37"/>
      <c r="X341" s="55"/>
      <c r="Z341" s="37"/>
      <c r="AC341" s="55"/>
      <c r="AE341" s="37"/>
      <c r="AH341" s="55"/>
      <c r="AJ341" s="37"/>
      <c r="AM341" s="55"/>
    </row>
    <row r="342" spans="1:39" ht="12.75" customHeight="1">
      <c r="A342" s="217"/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1:39" ht="12.75" customHeight="1">
      <c r="A343" s="51"/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1:3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1:3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1:3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1:3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1:3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1:3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1:3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1:3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1:3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  <row r="485" spans="6:19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S485" s="55"/>
    </row>
    <row r="486" spans="6:19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S486" s="55"/>
    </row>
    <row r="487" spans="6:19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S487" s="55"/>
    </row>
    <row r="488" spans="6:19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S488" s="55"/>
    </row>
    <row r="489" spans="6:19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S489" s="55"/>
    </row>
    <row r="490" spans="6:19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S490" s="55"/>
    </row>
    <row r="491" spans="6:19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S491" s="55"/>
    </row>
    <row r="492" spans="6:19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S492" s="55"/>
    </row>
    <row r="493" spans="6:19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S493" s="55"/>
    </row>
    <row r="494" spans="6:19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S494" s="55"/>
    </row>
    <row r="495" spans="6:19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S495" s="55"/>
    </row>
    <row r="496" spans="6:19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S496" s="55"/>
    </row>
    <row r="497" spans="6:19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S497" s="55"/>
    </row>
    <row r="498" spans="6:19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S498" s="55"/>
    </row>
    <row r="499" spans="6:19" ht="12.75" customHeight="1">
      <c r="F499" s="55"/>
      <c r="G499" s="55"/>
      <c r="H499" s="55"/>
      <c r="I499" s="55"/>
      <c r="J499" s="37"/>
      <c r="K499" s="55"/>
      <c r="L499" s="55"/>
      <c r="M499" s="55"/>
      <c r="O499" s="37"/>
      <c r="S499" s="55"/>
    </row>
    <row r="500" spans="6:19" ht="12.75" customHeight="1">
      <c r="F500" s="55"/>
      <c r="G500" s="55"/>
      <c r="H500" s="55"/>
      <c r="I500" s="55"/>
      <c r="J500" s="37"/>
      <c r="K500" s="55"/>
      <c r="L500" s="55"/>
      <c r="M500" s="55"/>
      <c r="O500" s="37"/>
      <c r="S500" s="55"/>
    </row>
    <row r="501" spans="6:19" ht="12.75" customHeight="1">
      <c r="F501" s="55"/>
      <c r="G501" s="55"/>
      <c r="H501" s="55"/>
      <c r="I501" s="55"/>
      <c r="J501" s="37"/>
      <c r="K501" s="55"/>
      <c r="L501" s="55"/>
      <c r="M501" s="55"/>
      <c r="O501" s="37"/>
      <c r="S501" s="55"/>
    </row>
    <row r="502" spans="6:19" ht="12.75" customHeight="1">
      <c r="F502" s="55"/>
      <c r="G502" s="55"/>
      <c r="H502" s="55"/>
      <c r="I502" s="55"/>
      <c r="J502" s="37"/>
      <c r="K502" s="55"/>
      <c r="L502" s="55"/>
      <c r="M502" s="55"/>
      <c r="O502" s="37"/>
      <c r="S502" s="55"/>
    </row>
    <row r="503" spans="6:19" ht="12.75" customHeight="1">
      <c r="F503" s="55"/>
      <c r="G503" s="55"/>
      <c r="H503" s="55"/>
      <c r="I503" s="55"/>
      <c r="J503" s="37"/>
      <c r="K503" s="55"/>
      <c r="L503" s="55"/>
      <c r="M503" s="55"/>
      <c r="O503" s="37"/>
      <c r="S503" s="55"/>
    </row>
    <row r="504" spans="6:19" ht="12.75" customHeight="1">
      <c r="F504" s="55"/>
      <c r="G504" s="55"/>
      <c r="H504" s="55"/>
      <c r="I504" s="55"/>
      <c r="J504" s="37"/>
      <c r="K504" s="55"/>
      <c r="L504" s="55"/>
      <c r="M504" s="55"/>
      <c r="O504" s="37"/>
      <c r="S504" s="55"/>
    </row>
    <row r="505" spans="6:19" ht="12.75" customHeight="1">
      <c r="F505" s="55"/>
      <c r="G505" s="55"/>
      <c r="H505" s="55"/>
      <c r="I505" s="55"/>
      <c r="J505" s="37"/>
      <c r="K505" s="55"/>
      <c r="L505" s="55"/>
      <c r="M505" s="55"/>
      <c r="O505" s="37"/>
      <c r="S505" s="55"/>
    </row>
    <row r="506" spans="6:19" ht="12.75" customHeight="1">
      <c r="F506" s="55"/>
      <c r="G506" s="55"/>
      <c r="H506" s="55"/>
      <c r="I506" s="55"/>
      <c r="J506" s="37"/>
      <c r="K506" s="55"/>
      <c r="L506" s="55"/>
      <c r="M506" s="55"/>
      <c r="O506" s="37"/>
      <c r="S506" s="55"/>
    </row>
    <row r="507" spans="6:19" ht="12.75" customHeight="1">
      <c r="F507" s="55"/>
      <c r="G507" s="55"/>
      <c r="H507" s="55"/>
      <c r="I507" s="55"/>
      <c r="J507" s="37"/>
      <c r="K507" s="55"/>
      <c r="L507" s="55"/>
      <c r="M507" s="55"/>
      <c r="O507" s="37"/>
      <c r="S507" s="55"/>
    </row>
    <row r="508" spans="6:19" ht="12.75" customHeight="1">
      <c r="F508" s="55"/>
      <c r="G508" s="55"/>
      <c r="H508" s="55"/>
      <c r="I508" s="55"/>
      <c r="J508" s="37"/>
      <c r="K508" s="55"/>
      <c r="L508" s="55"/>
      <c r="M508" s="55"/>
      <c r="O508" s="37"/>
      <c r="S508" s="55"/>
    </row>
    <row r="509" spans="6:19" ht="12.75" customHeight="1">
      <c r="F509" s="55"/>
      <c r="G509" s="55"/>
      <c r="H509" s="55"/>
      <c r="I509" s="55"/>
      <c r="J509" s="37"/>
      <c r="K509" s="55"/>
      <c r="L509" s="55"/>
      <c r="M509" s="55"/>
      <c r="O509" s="37"/>
      <c r="S509" s="55"/>
    </row>
    <row r="510" spans="6:19" ht="12.75" customHeight="1">
      <c r="F510" s="55"/>
      <c r="G510" s="55"/>
      <c r="H510" s="55"/>
      <c r="I510" s="55"/>
      <c r="J510" s="37"/>
      <c r="K510" s="55"/>
      <c r="L510" s="55"/>
      <c r="M510" s="55"/>
      <c r="O510" s="37"/>
      <c r="S510" s="55"/>
    </row>
    <row r="511" spans="6:19" ht="12.75" customHeight="1">
      <c r="F511" s="55"/>
      <c r="G511" s="55"/>
      <c r="H511" s="55"/>
      <c r="I511" s="55"/>
      <c r="J511" s="37"/>
      <c r="K511" s="55"/>
      <c r="L511" s="55"/>
      <c r="M511" s="55"/>
      <c r="O511" s="37"/>
      <c r="S511" s="55"/>
    </row>
    <row r="512" spans="6:19" ht="12.75" customHeight="1">
      <c r="F512" s="55"/>
      <c r="G512" s="55"/>
      <c r="H512" s="55"/>
      <c r="I512" s="55"/>
      <c r="J512" s="37"/>
      <c r="K512" s="55"/>
      <c r="L512" s="55"/>
      <c r="M512" s="55"/>
      <c r="O512" s="37"/>
      <c r="S512" s="55"/>
    </row>
    <row r="513" spans="6:19" ht="12.75" customHeight="1">
      <c r="F513" s="55"/>
      <c r="G513" s="55"/>
      <c r="H513" s="55"/>
      <c r="I513" s="55"/>
      <c r="J513" s="37"/>
      <c r="K513" s="55"/>
      <c r="L513" s="55"/>
      <c r="M513" s="55"/>
      <c r="O513" s="37"/>
      <c r="S513" s="55"/>
    </row>
    <row r="514" spans="6:19" ht="12.75" customHeight="1">
      <c r="F514" s="55"/>
      <c r="G514" s="55"/>
      <c r="H514" s="55"/>
      <c r="I514" s="55"/>
      <c r="J514" s="37"/>
      <c r="K514" s="55"/>
      <c r="L514" s="55"/>
      <c r="M514" s="55"/>
      <c r="O514" s="37"/>
      <c r="S514" s="55"/>
    </row>
    <row r="515" spans="6:19" ht="12.75" customHeight="1">
      <c r="F515" s="55"/>
      <c r="G515" s="55"/>
      <c r="H515" s="55"/>
      <c r="I515" s="55"/>
      <c r="J515" s="37"/>
      <c r="K515" s="55"/>
      <c r="L515" s="55"/>
      <c r="M515" s="55"/>
      <c r="O515" s="37"/>
      <c r="S515" s="55"/>
    </row>
    <row r="516" spans="6:19" ht="15" customHeight="1">
      <c r="F516" s="55"/>
      <c r="G516" s="55"/>
      <c r="H516" s="55"/>
      <c r="I516" s="55"/>
      <c r="J516" s="37"/>
      <c r="K516" s="55"/>
      <c r="L516" s="55"/>
      <c r="M516" s="55"/>
      <c r="O516" s="37"/>
      <c r="S516" s="55"/>
    </row>
  </sheetData>
  <autoFilter ref="S1:S339" xr:uid="{00000000-0009-0000-0000-000005000000}"/>
  <mergeCells count="91">
    <mergeCell ref="J108:J109"/>
    <mergeCell ref="O108:O109"/>
    <mergeCell ref="P108:P109"/>
    <mergeCell ref="A108:A109"/>
    <mergeCell ref="B108:B109"/>
    <mergeCell ref="P106:P107"/>
    <mergeCell ref="M106:M107"/>
    <mergeCell ref="A106:A107"/>
    <mergeCell ref="B106:B107"/>
    <mergeCell ref="M82:M83"/>
    <mergeCell ref="O82:O83"/>
    <mergeCell ref="J106:J107"/>
    <mergeCell ref="O106:O107"/>
    <mergeCell ref="J95:J96"/>
    <mergeCell ref="P95:P96"/>
    <mergeCell ref="A90:A91"/>
    <mergeCell ref="B90:B91"/>
    <mergeCell ref="J90:J91"/>
    <mergeCell ref="J92:J93"/>
    <mergeCell ref="O95:O96"/>
    <mergeCell ref="A95:A96"/>
    <mergeCell ref="B95:B96"/>
    <mergeCell ref="M95:M96"/>
    <mergeCell ref="B92:B93"/>
    <mergeCell ref="A92:A93"/>
    <mergeCell ref="M90:M91"/>
    <mergeCell ref="M43:M44"/>
    <mergeCell ref="P43:P44"/>
    <mergeCell ref="P88:P89"/>
    <mergeCell ref="M80:M81"/>
    <mergeCell ref="O80:O81"/>
    <mergeCell ref="O43:O44"/>
    <mergeCell ref="P82:P83"/>
    <mergeCell ref="M85:M86"/>
    <mergeCell ref="M88:M89"/>
    <mergeCell ref="O88:O89"/>
    <mergeCell ref="P85:P86"/>
    <mergeCell ref="O85:O86"/>
    <mergeCell ref="O64:O65"/>
    <mergeCell ref="P64:P65"/>
    <mergeCell ref="M64:M65"/>
    <mergeCell ref="N64:N65"/>
    <mergeCell ref="J82:J83"/>
    <mergeCell ref="A43:A44"/>
    <mergeCell ref="B43:B44"/>
    <mergeCell ref="J80:J81"/>
    <mergeCell ref="A80:A81"/>
    <mergeCell ref="B80:B81"/>
    <mergeCell ref="J43:J44"/>
    <mergeCell ref="A64:A65"/>
    <mergeCell ref="B64:B65"/>
    <mergeCell ref="G64:G65"/>
    <mergeCell ref="I64:I65"/>
    <mergeCell ref="J64:J65"/>
    <mergeCell ref="P90:P91"/>
    <mergeCell ref="M101:M102"/>
    <mergeCell ref="O101:O102"/>
    <mergeCell ref="J98:J99"/>
    <mergeCell ref="O98:O99"/>
    <mergeCell ref="P98:P99"/>
    <mergeCell ref="M98:M99"/>
    <mergeCell ref="J101:J102"/>
    <mergeCell ref="P101:P102"/>
    <mergeCell ref="M92:M93"/>
    <mergeCell ref="P92:P93"/>
    <mergeCell ref="O92:O93"/>
    <mergeCell ref="O90:O91"/>
    <mergeCell ref="N43:N44"/>
    <mergeCell ref="A110:A111"/>
    <mergeCell ref="B110:B111"/>
    <mergeCell ref="J110:J111"/>
    <mergeCell ref="A98:A99"/>
    <mergeCell ref="B98:B99"/>
    <mergeCell ref="A101:A102"/>
    <mergeCell ref="B101:B102"/>
    <mergeCell ref="A88:A89"/>
    <mergeCell ref="B88:B89"/>
    <mergeCell ref="J88:J89"/>
    <mergeCell ref="A82:A83"/>
    <mergeCell ref="B82:B83"/>
    <mergeCell ref="J85:J86"/>
    <mergeCell ref="A85:A86"/>
    <mergeCell ref="B85:B86"/>
    <mergeCell ref="A112:A113"/>
    <mergeCell ref="B112:B113"/>
    <mergeCell ref="P110:P111"/>
    <mergeCell ref="O110:O111"/>
    <mergeCell ref="J112:J113"/>
    <mergeCell ref="O112:O113"/>
    <mergeCell ref="P112:P113"/>
    <mergeCell ref="M112:M113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F44" numberStoredAsText="1"/>
    <ignoredError sqref="K44 K85:K87 K55 K90 K96:K100 K6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2023-11-23T13:49:03Z</dcterms:modified>
</cp:coreProperties>
</file>