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110" i="7"/>
  <c r="K110"/>
  <c r="L109"/>
  <c r="K109"/>
  <c r="L61"/>
  <c r="K61"/>
  <c r="L60"/>
  <c r="K60"/>
  <c r="M60" s="1"/>
  <c r="M110" l="1"/>
  <c r="M109"/>
  <c r="M61"/>
  <c r="K124"/>
  <c r="M124" s="1"/>
  <c r="L69" l="1"/>
  <c r="K69"/>
  <c r="L64"/>
  <c r="K64"/>
  <c r="M64" s="1"/>
  <c r="L108"/>
  <c r="K108"/>
  <c r="L107"/>
  <c r="K107"/>
  <c r="L104"/>
  <c r="K104"/>
  <c r="L21"/>
  <c r="M69" l="1"/>
  <c r="M107"/>
  <c r="M108"/>
  <c r="M104"/>
  <c r="L68"/>
  <c r="K68"/>
  <c r="M68" s="1"/>
  <c r="L65"/>
  <c r="K65"/>
  <c r="L106"/>
  <c r="K106"/>
  <c r="L105"/>
  <c r="K105"/>
  <c r="K128"/>
  <c r="M128" s="1"/>
  <c r="K127"/>
  <c r="M127" s="1"/>
  <c r="L100"/>
  <c r="K100"/>
  <c r="L101"/>
  <c r="K101"/>
  <c r="L44"/>
  <c r="K44"/>
  <c r="L56"/>
  <c r="K56"/>
  <c r="L57"/>
  <c r="K57"/>
  <c r="L26"/>
  <c r="K26"/>
  <c r="L103"/>
  <c r="K103"/>
  <c r="L94"/>
  <c r="K94"/>
  <c r="L102"/>
  <c r="K102"/>
  <c r="K99"/>
  <c r="L99"/>
  <c r="K126"/>
  <c r="M126" s="1"/>
  <c r="K125"/>
  <c r="M125" s="1"/>
  <c r="L98"/>
  <c r="K98"/>
  <c r="L97"/>
  <c r="K97"/>
  <c r="L53"/>
  <c r="K53"/>
  <c r="K59"/>
  <c r="L59"/>
  <c r="L13"/>
  <c r="K13"/>
  <c r="L96"/>
  <c r="K96"/>
  <c r="L58"/>
  <c r="K58"/>
  <c r="L92"/>
  <c r="K92"/>
  <c r="L93"/>
  <c r="K93"/>
  <c r="L95"/>
  <c r="K95"/>
  <c r="L91"/>
  <c r="K91"/>
  <c r="K90"/>
  <c r="L90"/>
  <c r="L89"/>
  <c r="K89"/>
  <c r="M89" s="1"/>
  <c r="L88"/>
  <c r="K88"/>
  <c r="K123"/>
  <c r="M123" s="1"/>
  <c r="L55"/>
  <c r="K55"/>
  <c r="L16"/>
  <c r="K16"/>
  <c r="L54"/>
  <c r="K54"/>
  <c r="M54" s="1"/>
  <c r="L87"/>
  <c r="K87"/>
  <c r="L51"/>
  <c r="K51"/>
  <c r="K21"/>
  <c r="L52"/>
  <c r="K52"/>
  <c r="M52" s="1"/>
  <c r="L86"/>
  <c r="K86"/>
  <c r="L85"/>
  <c r="K85"/>
  <c r="L82"/>
  <c r="K82"/>
  <c r="L23"/>
  <c r="K23"/>
  <c r="M23" s="1"/>
  <c r="L20"/>
  <c r="K20"/>
  <c r="L84"/>
  <c r="K84"/>
  <c r="L83"/>
  <c r="K83"/>
  <c r="K122"/>
  <c r="M122" s="1"/>
  <c r="L49"/>
  <c r="K49"/>
  <c r="L40"/>
  <c r="K40"/>
  <c r="L15"/>
  <c r="K15"/>
  <c r="K121"/>
  <c r="M121" s="1"/>
  <c r="L50"/>
  <c r="K50"/>
  <c r="L81"/>
  <c r="K81"/>
  <c r="L22"/>
  <c r="L47"/>
  <c r="K47"/>
  <c r="L46"/>
  <c r="K46"/>
  <c r="L48"/>
  <c r="K48"/>
  <c r="K22"/>
  <c r="L80"/>
  <c r="K80"/>
  <c r="N155"/>
  <c r="K155"/>
  <c r="L45"/>
  <c r="K45"/>
  <c r="K120"/>
  <c r="M120" s="1"/>
  <c r="N154"/>
  <c r="K154"/>
  <c r="N153"/>
  <c r="K153"/>
  <c r="K119"/>
  <c r="M119" s="1"/>
  <c r="K79"/>
  <c r="L79"/>
  <c r="M95" l="1"/>
  <c r="M102"/>
  <c r="M57"/>
  <c r="M91"/>
  <c r="M53"/>
  <c r="M105"/>
  <c r="M94"/>
  <c r="M100"/>
  <c r="M103"/>
  <c r="M44"/>
  <c r="M65"/>
  <c r="M106"/>
  <c r="M56"/>
  <c r="M85"/>
  <c r="M51"/>
  <c r="M101"/>
  <c r="M26"/>
  <c r="M99"/>
  <c r="M98"/>
  <c r="M97"/>
  <c r="M59"/>
  <c r="M82"/>
  <c r="M21"/>
  <c r="M13"/>
  <c r="M58"/>
  <c r="M93"/>
  <c r="M96"/>
  <c r="M92"/>
  <c r="M90"/>
  <c r="M88"/>
  <c r="M55"/>
  <c r="M16"/>
  <c r="M47"/>
  <c r="M48"/>
  <c r="M46"/>
  <c r="M79"/>
  <c r="M86"/>
  <c r="M87"/>
  <c r="M20"/>
  <c r="M80"/>
  <c r="M50"/>
  <c r="M40"/>
  <c r="M49"/>
  <c r="M84"/>
  <c r="M83"/>
  <c r="M15"/>
  <c r="M81"/>
  <c r="M22"/>
  <c r="O155"/>
  <c r="M45"/>
  <c r="O154"/>
  <c r="O153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331" l="1"/>
  <c r="L331" s="1"/>
  <c r="M7" l="1"/>
  <c r="F319" l="1"/>
  <c r="K320"/>
  <c r="L320" s="1"/>
  <c r="K311"/>
  <c r="L311" s="1"/>
  <c r="K314"/>
  <c r="L314" s="1"/>
  <c r="K322" l="1"/>
  <c r="L322" s="1"/>
  <c r="F313"/>
  <c r="F312"/>
  <c r="F310"/>
  <c r="K310" s="1"/>
  <c r="L310" s="1"/>
  <c r="F290"/>
  <c r="F242"/>
  <c r="K321" l="1"/>
  <c r="L321" s="1"/>
  <c r="K319"/>
  <c r="L319" s="1"/>
  <c r="K325"/>
  <c r="L325" s="1"/>
  <c r="K326"/>
  <c r="L326" s="1"/>
  <c r="K318"/>
  <c r="L318" s="1"/>
  <c r="K328"/>
  <c r="L328" s="1"/>
  <c r="K324"/>
  <c r="L324" s="1"/>
  <c r="K317" l="1"/>
  <c r="L317" s="1"/>
  <c r="K306"/>
  <c r="L306" s="1"/>
  <c r="K308"/>
  <c r="L308" s="1"/>
  <c r="K305"/>
  <c r="L305" s="1"/>
  <c r="K307"/>
  <c r="L307" s="1"/>
  <c r="K236"/>
  <c r="L236" s="1"/>
  <c r="K289"/>
  <c r="L289" s="1"/>
  <c r="K303"/>
  <c r="L303" s="1"/>
  <c r="K304"/>
  <c r="L304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2"/>
  <c r="L292" s="1"/>
  <c r="K291"/>
  <c r="L291" s="1"/>
  <c r="K290"/>
  <c r="L290" s="1"/>
  <c r="K286"/>
  <c r="L286" s="1"/>
  <c r="K285"/>
  <c r="L285" s="1"/>
  <c r="K284"/>
  <c r="L284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0"/>
  <c r="L260" s="1"/>
  <c r="K258"/>
  <c r="L258" s="1"/>
  <c r="K257"/>
  <c r="L257" s="1"/>
  <c r="K256"/>
  <c r="L256" s="1"/>
  <c r="K254"/>
  <c r="L254" s="1"/>
  <c r="K253"/>
  <c r="L253" s="1"/>
  <c r="K252"/>
  <c r="L252" s="1"/>
  <c r="K251"/>
  <c r="K250"/>
  <c r="L250" s="1"/>
  <c r="K249"/>
  <c r="L249" s="1"/>
  <c r="K247"/>
  <c r="L247" s="1"/>
  <c r="K246"/>
  <c r="L246" s="1"/>
  <c r="K245"/>
  <c r="L245" s="1"/>
  <c r="K244"/>
  <c r="L244" s="1"/>
  <c r="K243"/>
  <c r="L243" s="1"/>
  <c r="K242"/>
  <c r="L242" s="1"/>
  <c r="H241"/>
  <c r="K241" s="1"/>
  <c r="L241" s="1"/>
  <c r="K238"/>
  <c r="L238" s="1"/>
  <c r="K237"/>
  <c r="L237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H207"/>
  <c r="K207" s="1"/>
  <c r="L207" s="1"/>
  <c r="F206"/>
  <c r="K206" s="1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D7" i="6"/>
  <c r="K6" i="4"/>
  <c r="K6" i="3"/>
  <c r="L6" i="2"/>
</calcChain>
</file>

<file path=xl/sharedStrings.xml><?xml version="1.0" encoding="utf-8"?>
<sst xmlns="http://schemas.openxmlformats.org/spreadsheetml/2006/main" count="7655" uniqueCount="3861">
  <si>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</si>
  <si>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</si>
  <si>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</si>
  <si>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</si>
  <si>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</si>
  <si>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</si>
  <si>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</si>
  <si>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</si>
  <si>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</si>
  <si>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</si>
  <si>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</si>
  <si>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</si>
  <si>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</si>
  <si>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</si>
  <si>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</si>
  <si>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</si>
  <si>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</si>
  <si>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</si>
  <si>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</si>
  <si>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</si>
  <si>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</si>
  <si>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</si>
  <si>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</si>
  <si>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</si>
  <si>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</si>
  <si>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</si>
  <si>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</si>
  <si>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</si>
  <si>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</si>
  <si>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</si>
  <si>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</si>
  <si>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</si>
  <si>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</si>
  <si>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</si>
  <si>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</si>
  <si>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</si>
  <si>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</si>
  <si>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</si>
  <si>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</si>
  <si>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</si>
  <si>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</si>
  <si>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</si>
  <si>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</si>
  <si>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</si>
  <si>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</si>
  <si>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</si>
  <si>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</si>
  <si>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</si>
  <si>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</si>
  <si>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</si>
  <si>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</si>
  <si>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</si>
  <si>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</si>
  <si>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</si>
  <si>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</si>
  <si>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</si>
  <si>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</si>
  <si>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</si>
  <si>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</si>
  <si>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</si>
  <si>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</si>
  <si>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</si>
  <si>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</si>
  <si>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</si>
  <si>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</si>
  <si>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</si>
  <si>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</si>
  <si>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</si>
  <si>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</si>
  <si>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</si>
  <si>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</si>
  <si>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</si>
  <si>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</si>
  <si>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</si>
  <si>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</si>
  <si>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</si>
  <si>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</si>
  <si>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</si>
  <si>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</si>
  <si>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</si>
  <si>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</si>
  <si>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</si>
  <si>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</si>
  <si>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</si>
  <si>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</si>
  <si>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</si>
  <si>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</si>
  <si>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</si>
  <si>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</si>
  <si>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</si>
  <si>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</si>
  <si>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</si>
  <si>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</si>
  <si>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</si>
  <si>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</si>
  <si>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</si>
  <si>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</si>
  <si>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</si>
  <si>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</si>
  <si>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</si>
  <si>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</si>
  <si>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</si>
  <si>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</si>
  <si>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</si>
  <si>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</si>
  <si>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</si>
  <si>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</si>
  <si>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</si>
  <si>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</si>
  <si>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</si>
  <si>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</si>
  <si>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</si>
  <si>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</si>
  <si>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</si>
  <si>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</si>
  <si>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</si>
  <si>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</si>
  <si>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</si>
  <si>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</si>
  <si>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</si>
  <si>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</si>
  <si>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</si>
  <si>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</si>
  <si>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</si>
  <si>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</si>
  <si>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</si>
  <si>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</si>
  <si>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</si>
  <si>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</si>
  <si>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</si>
  <si>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</si>
  <si>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</si>
  <si>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</si>
  <si>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</si>
  <si>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</si>
  <si>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</si>
  <si>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</si>
  <si>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</si>
  <si>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</si>
  <si>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</si>
  <si>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</si>
  <si>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</si>
  <si>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</si>
  <si>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</si>
  <si>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</si>
  <si>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</si>
  <si>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</si>
  <si>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</si>
  <si>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</si>
  <si>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</si>
  <si>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</si>
  <si>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</si>
  <si>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</si>
  <si>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</si>
  <si>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</si>
  <si>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</si>
  <si>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</si>
  <si>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</si>
  <si>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</si>
  <si>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</si>
  <si>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</si>
  <si>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</si>
  <si>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</si>
  <si>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</si>
  <si>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</si>
  <si>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</si>
  <si>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</si>
  <si>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</si>
  <si>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</si>
  <si>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</si>
  <si>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</si>
  <si>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</si>
  <si>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</si>
  <si>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</si>
  <si>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</si>
  <si>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</si>
  <si>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</si>
  <si>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</si>
  <si>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</si>
  <si>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</si>
  <si>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</si>
  <si>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</si>
  <si>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</si>
  <si>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</si>
  <si>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</si>
  <si>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</si>
  <si>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</si>
  <si>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</si>
  <si>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</si>
  <si>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</si>
  <si>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</si>
  <si>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</si>
  <si>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</si>
  <si>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</si>
  <si>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</si>
  <si>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</si>
  <si>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</si>
  <si>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</si>
  <si>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</si>
  <si>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</si>
  <si>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</si>
  <si>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</si>
  <si>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</si>
  <si>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</si>
  <si>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</si>
  <si>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</si>
  <si>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</si>
  <si>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</si>
  <si>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</si>
  <si>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</si>
  <si>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</si>
  <si>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</si>
  <si>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</si>
  <si>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</si>
  <si>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</si>
  <si>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</si>
  <si>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</si>
  <si>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</si>
  <si>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</si>
  <si>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</si>
  <si>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</si>
  <si>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</si>
  <si>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</si>
  <si>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</si>
  <si>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</si>
  <si>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</si>
  <si>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</si>
  <si>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</si>
  <si>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</si>
  <si>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</si>
  <si>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</si>
  <si>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</si>
  <si>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</si>
  <si>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</si>
  <si>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</si>
  <si>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</si>
  <si>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</si>
  <si>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</si>
  <si>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</si>
  <si>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</si>
  <si>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</si>
  <si>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</si>
  <si>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</si>
  <si>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</si>
  <si>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</si>
  <si>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</si>
  <si>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</si>
  <si>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</si>
  <si>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</si>
  <si>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</si>
  <si>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</si>
  <si>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</si>
  <si>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</si>
  <si>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</si>
  <si>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</si>
  <si>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</si>
  <si>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</si>
  <si>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</si>
  <si>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</si>
  <si>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</si>
  <si>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</si>
  <si>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</si>
  <si>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</si>
  <si>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</si>
  <si>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</si>
  <si>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</si>
  <si>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</si>
  <si>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</si>
  <si>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</si>
  <si>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</si>
  <si>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</si>
  <si>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</si>
  <si>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</si>
  <si>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</si>
  <si>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</si>
  <si>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</si>
  <si>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</si>
  <si>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</si>
  <si>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</si>
  <si>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</si>
  <si>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</si>
  <si>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</si>
  <si>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</si>
  <si>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</si>
  <si>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</si>
  <si>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</si>
  <si>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</si>
  <si>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</si>
  <si>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</si>
  <si>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</si>
  <si>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</si>
  <si>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</si>
  <si>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</si>
  <si>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</si>
  <si>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</si>
  <si>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</si>
  <si>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</si>
  <si>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</si>
  <si>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</si>
  <si>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</si>
  <si>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</si>
  <si>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</si>
  <si>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</si>
  <si>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</si>
  <si>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</si>
  <si>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</si>
  <si>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</si>
  <si>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</si>
  <si>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</si>
  <si>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</si>
  <si>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</si>
  <si>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</si>
  <si>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</si>
  <si>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</si>
  <si>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</si>
  <si>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</si>
  <si>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</si>
  <si>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</si>
  <si>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</si>
  <si>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</si>
  <si>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</si>
  <si>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</si>
  <si>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</si>
  <si>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</si>
  <si>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</si>
  <si>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</si>
  <si>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</si>
  <si>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</si>
  <si>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</si>
  <si>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</si>
  <si>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</si>
  <si>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</si>
  <si>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</si>
  <si>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</si>
  <si>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</si>
  <si>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</si>
  <si>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</si>
  <si>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</si>
  <si>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</si>
  <si>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</si>
  <si>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</si>
  <si>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</si>
  <si>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</si>
  <si>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</si>
  <si>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</si>
  <si>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</si>
  <si>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</si>
  <si>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</si>
  <si>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</si>
  <si>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</si>
  <si>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</si>
  <si>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</si>
  <si>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</si>
  <si>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</si>
  <si>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</si>
  <si>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</si>
  <si>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</si>
  <si>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</si>
  <si>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</si>
  <si>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</si>
  <si>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</si>
  <si>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</si>
  <si>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</si>
  <si>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</si>
  <si>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</si>
  <si>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</si>
  <si>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</si>
  <si>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</si>
  <si>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</si>
  <si>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</si>
  <si>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</si>
  <si>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</si>
  <si>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</si>
  <si>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</si>
  <si>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</si>
  <si>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</si>
  <si>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</si>
  <si>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</si>
  <si>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</si>
  <si>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</si>
  <si>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</si>
  <si>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</si>
  <si>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</si>
  <si>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</si>
  <si>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</si>
  <si>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</si>
  <si>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</si>
  <si>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</si>
  <si>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</si>
  <si>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</si>
  <si>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</si>
  <si>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</si>
  <si>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</si>
  <si>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</si>
  <si>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</si>
  <si>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</si>
  <si>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</si>
  <si>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</si>
  <si>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</si>
  <si>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</si>
  <si>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</si>
  <si>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</si>
  <si>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</si>
  <si>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</si>
  <si>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</si>
  <si>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</si>
  <si>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</si>
  <si>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</si>
  <si>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</si>
  <si>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</si>
  <si>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</si>
  <si>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</si>
  <si>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</si>
  <si>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</si>
  <si>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</si>
  <si>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</si>
  <si>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</si>
  <si>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</si>
  <si>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</si>
  <si>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</si>
  <si>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</si>
  <si>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</si>
  <si>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</si>
  <si>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</si>
  <si>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</si>
  <si>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</si>
  <si>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</si>
  <si>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</si>
  <si>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</si>
  <si>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</si>
  <si>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</si>
  <si>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</si>
  <si>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</si>
  <si>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</si>
  <si>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</si>
  <si>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</si>
  <si>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</si>
  <si>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</si>
  <si>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</si>
  <si>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</si>
  <si>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</si>
  <si>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</si>
  <si>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</si>
  <si>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</si>
  <si>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</si>
  <si>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</si>
  <si>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</si>
  <si>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</si>
  <si>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</si>
  <si>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</si>
  <si>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</si>
  <si>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</si>
  <si>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</si>
  <si>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</si>
  <si>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</si>
  <si>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</si>
  <si>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</si>
  <si>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</si>
  <si>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</si>
  <si>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</si>
  <si>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</si>
  <si>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</si>
  <si>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</si>
  <si>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</si>
  <si>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</si>
  <si>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</si>
  <si>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</si>
  <si>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</si>
  <si>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</si>
  <si>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</si>
  <si>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</si>
  <si>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</si>
  <si>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</si>
  <si>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</si>
  <si>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</si>
  <si>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</si>
  <si>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</si>
  <si>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</si>
  <si>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</si>
  <si>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</si>
  <si>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</si>
  <si>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</si>
  <si>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</si>
  <si>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</si>
  <si>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</si>
  <si>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</si>
  <si>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</si>
  <si>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</si>
  <si>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</si>
  <si>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</si>
  <si>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</si>
  <si>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</si>
  <si>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</si>
  <si>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</si>
  <si>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</si>
  <si>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</si>
  <si>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</si>
  <si>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</si>
  <si>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</si>
  <si>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</si>
  <si>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</si>
  <si>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</si>
  <si>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</si>
  <si>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</si>
  <si>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</si>
  <si>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</si>
  <si>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</si>
  <si>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</si>
  <si>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</si>
  <si>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</si>
  <si>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</si>
  <si>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</si>
  <si>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</si>
  <si>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</si>
  <si>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</si>
  <si>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</si>
  <si>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</si>
  <si>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</si>
  <si>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</si>
  <si>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</si>
  <si>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</si>
  <si>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</si>
  <si>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</si>
  <si>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</si>
  <si>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</si>
  <si>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</si>
  <si>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</si>
  <si>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</si>
  <si>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</si>
  <si>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</si>
  <si>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</si>
  <si>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</si>
  <si>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</si>
  <si>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</si>
  <si>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</si>
  <si>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</si>
  <si>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</si>
  <si>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</si>
  <si>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</si>
  <si>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</si>
  <si>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</si>
  <si>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</si>
  <si>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</si>
  <si>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</si>
  <si>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</si>
  <si>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</si>
  <si>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</si>
  <si>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</si>
  <si>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</si>
  <si>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</si>
  <si>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</si>
  <si>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</si>
  <si>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</si>
  <si>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</si>
  <si>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</si>
  <si>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</si>
  <si>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</si>
  <si>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</si>
  <si>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</si>
  <si>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</si>
  <si>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</si>
  <si>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</si>
  <si>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</si>
  <si>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</si>
  <si>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</si>
  <si>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</si>
  <si>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</si>
  <si>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</si>
  <si>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</si>
  <si>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</si>
  <si>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</si>
  <si>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</si>
  <si>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</si>
  <si>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</si>
  <si>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</si>
  <si>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</si>
  <si>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</si>
  <si>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</si>
  <si>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</si>
  <si>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</si>
  <si>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</si>
  <si>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</si>
  <si>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</si>
  <si>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</si>
  <si>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</si>
  <si>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</si>
  <si>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</si>
  <si>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</si>
  <si>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</si>
  <si>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</si>
  <si>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</si>
  <si>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</si>
  <si>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</si>
  <si>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</si>
  <si>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</si>
  <si>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</si>
  <si>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</si>
  <si>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</si>
  <si>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</si>
  <si>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</si>
  <si>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</si>
  <si>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</si>
  <si>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</si>
  <si>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</si>
  <si>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</si>
  <si>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</si>
  <si>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</si>
  <si>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</si>
  <si>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</si>
  <si>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</si>
  <si>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</si>
  <si>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</si>
  <si>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</si>
  <si>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</si>
  <si>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</si>
  <si>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</si>
  <si>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</si>
  <si>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</si>
  <si>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</si>
  <si>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</si>
  <si>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</si>
  <si>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</si>
  <si>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</si>
  <si>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</si>
  <si>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</si>
  <si>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</si>
  <si>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</si>
  <si>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</si>
  <si>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</si>
  <si>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</si>
  <si>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</si>
  <si>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</si>
  <si>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</si>
  <si>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</si>
  <si>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</si>
  <si>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</si>
  <si>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</si>
  <si>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</si>
  <si>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</si>
  <si>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</si>
  <si>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</si>
  <si>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</si>
  <si>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</si>
  <si>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</si>
  <si>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</si>
  <si>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</si>
  <si>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</si>
  <si>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</si>
  <si>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</si>
  <si>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</si>
  <si>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</si>
  <si>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</si>
  <si>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</si>
  <si>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</si>
  <si>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</si>
  <si>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</si>
  <si>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</si>
  <si>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</si>
  <si>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</si>
  <si>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</si>
  <si>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</si>
  <si>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</si>
  <si>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</si>
  <si>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</si>
  <si>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</si>
  <si>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</si>
  <si>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</si>
  <si>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</si>
  <si>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</si>
  <si>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</si>
  <si>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</si>
  <si>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</si>
  <si>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</si>
  <si>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</si>
  <si>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</si>
  <si>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</si>
  <si>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</si>
  <si>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</si>
  <si>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</si>
  <si>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</si>
  <si>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</si>
  <si>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</si>
  <si>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</si>
  <si>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</si>
  <si>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</si>
  <si>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</si>
  <si>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</si>
  <si>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</si>
  <si>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</si>
  <si>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</si>
  <si>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</si>
  <si>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</si>
  <si>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</si>
  <si>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</si>
  <si>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</si>
  <si>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</si>
  <si>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</si>
  <si>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</si>
  <si>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</si>
  <si>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</si>
  <si>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</si>
  <si>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</si>
  <si>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</si>
  <si>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</si>
  <si>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</si>
  <si>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</si>
  <si>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</si>
  <si>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</si>
  <si>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</si>
  <si>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</si>
  <si>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</si>
  <si>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</si>
  <si>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</si>
  <si>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</si>
  <si>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</si>
  <si>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</si>
  <si>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</si>
  <si>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</si>
  <si>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</si>
  <si>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</si>
  <si>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</si>
  <si>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</si>
  <si>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</si>
  <si>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</si>
  <si>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</si>
  <si>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</si>
  <si>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</si>
  <si>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</si>
  <si>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</si>
  <si>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</si>
  <si>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</si>
  <si>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</si>
  <si>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</si>
  <si>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</si>
  <si>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</si>
  <si>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</si>
  <si>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</si>
  <si>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</si>
  <si>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</si>
  <si>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</si>
  <si>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</si>
  <si>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</si>
  <si>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</si>
  <si>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</si>
  <si>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</si>
  <si>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</si>
  <si>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</si>
  <si>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</si>
  <si>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</si>
  <si>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</si>
  <si>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</si>
  <si>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</si>
  <si>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</si>
  <si>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</si>
  <si>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</si>
  <si>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</si>
  <si>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</si>
  <si>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</si>
  <si>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</si>
  <si>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</si>
  <si>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</si>
  <si>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</si>
  <si>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</si>
  <si>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</si>
  <si>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</si>
  <si>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</si>
  <si>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</si>
  <si>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</si>
  <si>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</si>
  <si>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</si>
  <si>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</si>
  <si>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</si>
  <si>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</si>
  <si>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</si>
  <si>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</si>
  <si>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</si>
  <si>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</si>
  <si>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</si>
  <si>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</si>
  <si>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</si>
  <si>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</si>
  <si>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</si>
  <si>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</si>
  <si>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</si>
  <si>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</si>
  <si>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</si>
  <si>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</si>
  <si>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</si>
  <si>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</si>
  <si>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</si>
  <si>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</si>
  <si>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</si>
  <si>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</si>
  <si>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</si>
  <si>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</si>
  <si>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</si>
  <si>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</si>
  <si>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</si>
  <si>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</si>
  <si>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</si>
  <si>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</si>
  <si>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</si>
  <si>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</si>
  <si>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</si>
  <si>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</si>
  <si>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</si>
  <si>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</si>
  <si>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</si>
  <si>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</si>
  <si>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</si>
  <si>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</si>
  <si>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</si>
  <si>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</si>
  <si>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</si>
  <si>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</si>
  <si>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</si>
  <si>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</si>
  <si>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</si>
  <si>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</si>
  <si>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</si>
  <si>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</si>
  <si>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</si>
  <si>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</si>
  <si>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</si>
  <si>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</si>
  <si>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</si>
  <si>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</si>
  <si>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</si>
  <si>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</si>
  <si>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</si>
  <si>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</si>
  <si>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</si>
  <si>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</si>
  <si>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</si>
  <si>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</si>
  <si>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</si>
  <si>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</si>
  <si>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</si>
  <si>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</si>
  <si>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</si>
  <si>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</si>
  <si>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</si>
  <si>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</si>
  <si>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</si>
  <si>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</si>
  <si>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</si>
  <si>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</si>
  <si>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</si>
  <si>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</si>
  <si>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</si>
  <si>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</si>
  <si>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</si>
  <si>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</si>
  <si>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</si>
  <si>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</si>
  <si>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</si>
  <si>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</si>
  <si>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</si>
  <si>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</si>
  <si>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</si>
  <si>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</si>
  <si>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</si>
  <si>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</si>
  <si>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</si>
  <si>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</si>
  <si>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</si>
  <si>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</si>
  <si>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</si>
  <si>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</si>
  <si>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</si>
  <si>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</si>
  <si>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</si>
  <si>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</si>
  <si>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</si>
  <si>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</si>
  <si>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</si>
  <si>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</si>
  <si>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</si>
  <si>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</si>
  <si>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</si>
  <si>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</si>
  <si>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</si>
  <si>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</si>
  <si>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</si>
  <si>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</si>
  <si>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</si>
  <si>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</si>
  <si>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</si>
  <si>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</si>
  <si>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</si>
  <si>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</si>
  <si>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</si>
  <si>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</si>
  <si>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</si>
  <si>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</si>
  <si>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</si>
  <si>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</si>
  <si>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</si>
  <si>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</si>
  <si>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</si>
  <si>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</si>
  <si>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</si>
  <si>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</si>
  <si>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</si>
  <si>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</si>
  <si>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</si>
  <si>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</si>
  <si>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</si>
  <si>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</si>
  <si>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</si>
  <si>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</si>
  <si>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</si>
  <si>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</si>
  <si>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</si>
  <si>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</si>
  <si>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</si>
  <si>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</si>
  <si>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</si>
  <si>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</si>
  <si>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</si>
  <si>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</si>
  <si>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</si>
  <si>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</si>
  <si>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</si>
  <si>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</si>
  <si>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</si>
  <si>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</si>
  <si>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</si>
  <si>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</si>
  <si>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</si>
  <si>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</si>
  <si>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</si>
  <si>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</si>
  <si>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</si>
  <si>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</si>
  <si>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</si>
  <si>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</si>
  <si>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</si>
  <si>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</si>
  <si>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</si>
  <si>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</si>
  <si>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</si>
  <si>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</si>
  <si>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</si>
  <si>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</si>
  <si>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</si>
  <si>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</si>
  <si>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</si>
  <si>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</si>
  <si>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</si>
  <si>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</si>
  <si>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</si>
  <si>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</si>
  <si>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</si>
  <si>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</si>
  <si>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</si>
  <si>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</si>
  <si>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</si>
  <si>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</si>
  <si>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</si>
  <si>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</si>
  <si>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</si>
  <si>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</si>
  <si>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</si>
  <si>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</si>
  <si>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</si>
  <si>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</si>
  <si>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</si>
  <si>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</si>
  <si>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</si>
  <si>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</si>
  <si>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</si>
  <si>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</si>
  <si>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</si>
  <si>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</si>
  <si>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</si>
  <si>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</si>
  <si>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</si>
  <si>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</si>
  <si>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</si>
  <si>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</si>
  <si>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</si>
  <si>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</si>
  <si>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</si>
  <si>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</si>
  <si>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</si>
  <si>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</si>
  <si>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</si>
  <si>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</si>
  <si>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</si>
  <si>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</si>
  <si>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</si>
  <si>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</si>
  <si>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</si>
  <si>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</si>
  <si>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</si>
  <si>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</si>
  <si>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</si>
  <si>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</si>
  <si>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</si>
  <si>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</si>
  <si>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</si>
  <si>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</si>
  <si>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</si>
  <si>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</si>
  <si>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</si>
  <si>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</si>
  <si>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</si>
  <si>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</si>
  <si>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</si>
  <si>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</si>
  <si>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</si>
  <si>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</si>
  <si>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</si>
  <si>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</si>
  <si>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</si>
  <si>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</si>
  <si>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</si>
  <si>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</si>
  <si>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</si>
  <si>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</si>
  <si>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</si>
  <si>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</si>
  <si>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</si>
  <si>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</si>
  <si>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</si>
  <si>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</si>
  <si>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</si>
  <si>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</si>
  <si>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</si>
  <si>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</si>
  <si>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</si>
  <si>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</si>
  <si>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</si>
  <si>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</si>
  <si>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</si>
  <si>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</si>
  <si>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</si>
  <si>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</si>
  <si>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</si>
  <si>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</si>
  <si>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</si>
  <si>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</si>
  <si>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</si>
  <si>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</si>
  <si>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</si>
  <si>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</si>
  <si>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</si>
  <si>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</si>
  <si>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</si>
  <si>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</si>
  <si>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</si>
  <si>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</si>
  <si>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</si>
  <si>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</si>
  <si>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</si>
  <si>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</si>
  <si>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</si>
  <si>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</si>
  <si>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</si>
  <si>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</si>
  <si>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</si>
  <si>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</si>
  <si>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</si>
  <si>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</si>
  <si>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</si>
  <si>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</si>
  <si>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</si>
  <si>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</si>
  <si>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</si>
  <si>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</si>
  <si>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</si>
  <si>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</si>
  <si>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</si>
  <si>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</si>
  <si>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</si>
  <si>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</si>
  <si>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</si>
  <si>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</si>
  <si>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</si>
  <si>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</si>
  <si>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</si>
  <si>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</si>
  <si>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</si>
  <si>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</si>
  <si>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</si>
  <si>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</si>
  <si>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</si>
  <si>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</si>
  <si>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</si>
  <si>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</si>
  <si>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</si>
  <si>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</si>
  <si>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</si>
  <si>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</si>
  <si>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</si>
  <si>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</si>
  <si>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</si>
  <si>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</si>
  <si>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</si>
  <si>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</si>
  <si>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</si>
  <si>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</si>
  <si>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</si>
  <si>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</si>
  <si>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</si>
  <si>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</si>
  <si>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</si>
  <si>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</si>
  <si>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</si>
  <si>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</si>
  <si>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</si>
  <si>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</si>
  <si>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</si>
  <si>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</si>
  <si>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</si>
  <si>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</si>
  <si>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</si>
  <si>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</si>
  <si>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</si>
  <si>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</si>
  <si>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</si>
  <si>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</si>
  <si>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</si>
  <si>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</si>
  <si>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</si>
  <si>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</si>
  <si>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</si>
  <si>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</si>
  <si>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</si>
  <si>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</si>
  <si>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</si>
  <si>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</si>
  <si>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</si>
  <si>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</si>
  <si>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</si>
  <si>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</si>
  <si>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</si>
  <si>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</si>
  <si>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</si>
  <si>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</si>
  <si>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</si>
  <si>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</si>
  <si>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</si>
  <si>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</si>
  <si>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</si>
  <si>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</si>
  <si>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</si>
  <si>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</si>
  <si>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</si>
  <si>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</si>
  <si>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</si>
  <si>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</si>
  <si>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</si>
  <si>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</si>
  <si>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</si>
  <si>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</si>
  <si>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</si>
  <si>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</si>
  <si>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</si>
  <si>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</si>
  <si>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</si>
  <si>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</si>
  <si>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</si>
  <si>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</si>
  <si>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</si>
  <si>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</si>
  <si>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</si>
  <si>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</si>
  <si>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</si>
  <si>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</si>
  <si>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</si>
  <si>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</si>
  <si>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</si>
  <si>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</si>
  <si>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</si>
  <si>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</si>
  <si>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</si>
  <si>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</si>
  <si>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</si>
  <si>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</si>
  <si>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</si>
  <si>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</si>
  <si>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</si>
  <si>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</si>
  <si>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</si>
  <si>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</si>
  <si>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</si>
  <si>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</si>
  <si>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</si>
  <si>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</si>
  <si>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</si>
  <si>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</si>
  <si>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</si>
  <si>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</si>
  <si>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</si>
  <si>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</si>
  <si>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</si>
  <si>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</si>
  <si>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</si>
  <si>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</si>
  <si>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</si>
  <si>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</si>
  <si>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</si>
  <si>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</si>
  <si>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</si>
  <si>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</si>
  <si>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</si>
  <si>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</si>
  <si>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</si>
  <si>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</si>
  <si>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</si>
  <si>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</si>
  <si>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</si>
  <si>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</si>
  <si>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</si>
  <si>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</si>
  <si>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</si>
  <si>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</si>
  <si>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</si>
  <si>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</si>
  <si>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</si>
  <si>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</si>
  <si>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</si>
  <si>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</si>
  <si>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</si>
  <si>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</si>
  <si>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</si>
  <si>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</si>
  <si>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</si>
  <si>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</si>
  <si>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</si>
  <si>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</si>
  <si>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</si>
  <si>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</si>
  <si>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</si>
  <si>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</si>
  <si>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</si>
  <si>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</si>
  <si>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</si>
  <si>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</si>
  <si>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</si>
  <si>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</si>
  <si>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</si>
  <si>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</si>
  <si>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</si>
  <si>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</si>
  <si>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</si>
  <si>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</si>
  <si>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</si>
  <si>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</si>
  <si>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</si>
  <si>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</si>
  <si>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</si>
  <si>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</si>
  <si>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</si>
  <si>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</si>
  <si>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</si>
  <si>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</si>
  <si>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</si>
  <si>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</si>
  <si>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</si>
  <si>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</si>
  <si>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</si>
  <si>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</si>
  <si>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</si>
  <si>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</si>
  <si>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</si>
  <si>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</si>
  <si>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</si>
  <si>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</si>
  <si>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</si>
  <si>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</si>
  <si>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</si>
  <si>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</si>
  <si>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</si>
  <si>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</si>
  <si>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</si>
  <si>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</si>
  <si>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</si>
  <si>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</si>
  <si>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</si>
  <si>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</si>
  <si>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</si>
  <si>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</si>
  <si>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</si>
  <si>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</si>
  <si>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</si>
  <si>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</si>
  <si>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</si>
  <si>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</si>
  <si>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</si>
  <si>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</si>
  <si>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</si>
  <si>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</si>
  <si>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</si>
  <si>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</si>
  <si>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</si>
  <si>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</si>
  <si>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</si>
  <si>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</si>
  <si>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</si>
  <si>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</si>
  <si>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</si>
  <si>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</si>
  <si>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</si>
  <si>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</si>
  <si>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</si>
  <si>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</si>
  <si>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</si>
  <si>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</si>
  <si>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</si>
  <si>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</si>
  <si>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</si>
  <si>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</si>
  <si>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</si>
  <si>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</si>
  <si>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</si>
  <si>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</si>
  <si>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</si>
  <si>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</si>
  <si>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</si>
  <si>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</si>
  <si>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</si>
  <si>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</si>
  <si>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</si>
  <si>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</si>
  <si>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</si>
  <si>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</si>
  <si>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</si>
  <si>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</si>
  <si>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</si>
  <si>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</si>
  <si>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</si>
  <si>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</si>
  <si>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</si>
  <si>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</si>
  <si>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</si>
  <si>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</si>
  <si>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</si>
  <si>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</si>
  <si>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</si>
  <si>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</si>
  <si>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</si>
  <si>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</si>
  <si>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</si>
  <si>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</si>
  <si>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</si>
  <si>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</si>
  <si>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</si>
  <si>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</si>
  <si>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</si>
  <si>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</si>
  <si>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</si>
  <si>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</si>
  <si>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</si>
  <si>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</si>
  <si>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</si>
  <si>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</si>
  <si>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</si>
  <si>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</si>
  <si>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</si>
  <si>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</si>
  <si>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</si>
  <si>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</si>
  <si>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</si>
  <si>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</si>
  <si>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</si>
  <si>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</si>
  <si>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</si>
  <si>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</si>
  <si>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</si>
  <si>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</si>
  <si>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</si>
  <si>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</si>
  <si>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</si>
  <si>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</si>
  <si>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</si>
  <si>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</si>
  <si>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</si>
  <si>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</si>
  <si>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</si>
  <si>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</si>
  <si>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</si>
  <si>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</si>
  <si>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</si>
  <si>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</si>
  <si>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</si>
  <si>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</si>
  <si>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</si>
  <si>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</si>
  <si>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</si>
  <si>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</si>
  <si>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</si>
  <si>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</si>
  <si>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</si>
  <si>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</si>
  <si>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</si>
  <si>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</si>
  <si>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</si>
  <si>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</si>
  <si>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</si>
  <si>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</si>
  <si>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</si>
  <si>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</si>
  <si>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</si>
  <si>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</si>
  <si>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</si>
  <si>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</si>
  <si>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</si>
  <si>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</si>
  <si>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</si>
  <si>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</si>
  <si>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</si>
  <si>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</si>
  <si>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</si>
  <si>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</si>
  <si>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</si>
  <si>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</si>
  <si>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</si>
  <si>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</si>
  <si>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</si>
  <si>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</si>
  <si>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</si>
  <si>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</si>
  <si>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</si>
  <si>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</si>
  <si>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</si>
  <si>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</si>
  <si>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</si>
  <si>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</si>
  <si>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</si>
  <si>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</si>
  <si>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</si>
  <si>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</si>
  <si>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</si>
  <si>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</si>
  <si>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</si>
  <si>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</si>
  <si>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</si>
  <si>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</si>
  <si>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</si>
  <si>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</si>
  <si>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</si>
  <si>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</si>
  <si>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</si>
  <si>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</si>
  <si>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</si>
  <si>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</si>
  <si>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</si>
  <si>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</si>
  <si>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</si>
  <si>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</si>
  <si>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</si>
  <si>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</si>
  <si>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</si>
  <si>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</si>
  <si>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</si>
  <si>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</si>
  <si>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</si>
  <si>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</si>
  <si>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</si>
  <si>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</si>
  <si>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</si>
  <si>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</si>
  <si>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</si>
  <si>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</si>
  <si>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</si>
  <si>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</si>
  <si>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</si>
  <si>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</si>
  <si>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</si>
  <si>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</si>
  <si>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</si>
  <si>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</si>
  <si>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</si>
  <si>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</si>
  <si>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</si>
  <si>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</si>
  <si>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</si>
  <si>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</si>
  <si>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</si>
  <si>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</si>
  <si>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</si>
  <si>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</si>
  <si>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</si>
  <si>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</si>
  <si>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</si>
  <si>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</si>
  <si>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</si>
  <si>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</si>
  <si>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</si>
  <si>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</si>
  <si>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</si>
  <si>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</si>
  <si>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</si>
  <si>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</si>
  <si>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</si>
  <si>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</si>
  <si>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</si>
  <si>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</si>
  <si>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</si>
  <si>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</si>
  <si>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</si>
  <si>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</si>
  <si>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</si>
  <si>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</si>
  <si>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</si>
  <si>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</si>
  <si>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</si>
  <si>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</si>
  <si>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</si>
  <si>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</si>
  <si>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</si>
  <si>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</si>
  <si>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</si>
  <si>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</si>
  <si>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</si>
  <si>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</si>
  <si>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</si>
  <si>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</si>
  <si>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</si>
  <si>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</si>
  <si>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</si>
  <si>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</si>
  <si>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</si>
  <si>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</si>
  <si>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</si>
  <si>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</si>
  <si>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</si>
  <si>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</si>
  <si>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</si>
  <si>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</si>
  <si>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</si>
  <si>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</si>
  <si>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</si>
  <si>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</si>
  <si>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</si>
  <si>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</si>
  <si>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</si>
  <si>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</si>
  <si>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</si>
  <si>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</si>
  <si>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</si>
  <si>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</si>
  <si>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</si>
  <si>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</si>
  <si>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</si>
  <si>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</si>
  <si>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</si>
  <si>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</si>
  <si>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</si>
  <si>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</si>
  <si>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</si>
  <si>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</si>
  <si>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</si>
  <si>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</si>
  <si>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</si>
  <si>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</si>
  <si>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</si>
  <si>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</si>
  <si>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</si>
  <si>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</si>
  <si>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</si>
  <si>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</si>
  <si>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</si>
  <si>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</si>
  <si>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</si>
  <si>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</si>
  <si>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</si>
  <si>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</si>
  <si>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</si>
  <si>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</si>
  <si>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</si>
  <si>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</si>
  <si>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</si>
  <si>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</si>
  <si>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</si>
  <si>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</si>
  <si>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</si>
  <si>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</si>
  <si>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</si>
  <si>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</si>
  <si>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</si>
  <si>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</si>
  <si>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</si>
  <si>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</si>
  <si>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</si>
  <si>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</si>
  <si>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</si>
  <si>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</si>
  <si>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</si>
  <si>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</si>
  <si>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</si>
  <si>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</si>
  <si>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</si>
  <si>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</si>
  <si>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</si>
  <si>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</si>
  <si>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</si>
  <si>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</si>
  <si>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</si>
  <si>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</si>
  <si>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</si>
  <si>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</si>
  <si>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</si>
  <si>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</si>
  <si>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</si>
  <si>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</si>
  <si>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</si>
  <si>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</si>
  <si>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</si>
  <si>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</si>
  <si>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</si>
  <si>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</si>
  <si>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</si>
  <si>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</si>
  <si>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</si>
  <si>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</si>
  <si>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</si>
  <si>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</si>
  <si>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</si>
  <si>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</si>
  <si>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</si>
  <si>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</si>
  <si>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</si>
  <si>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</si>
  <si>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</si>
  <si>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</si>
  <si>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</si>
  <si>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</si>
  <si>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</si>
  <si>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</si>
  <si>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</si>
  <si>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</si>
  <si>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</si>
  <si>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</si>
  <si>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</si>
  <si>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</si>
  <si>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</si>
  <si>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</si>
  <si>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</si>
  <si>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</si>
  <si>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</si>
  <si>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</si>
  <si>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</si>
  <si>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</si>
  <si>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</si>
  <si>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</si>
  <si>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</si>
  <si>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</si>
  <si>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</si>
  <si>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</si>
  <si>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</si>
  <si>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</si>
  <si>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</si>
  <si>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</si>
  <si>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</si>
  <si>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</si>
  <si>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</si>
  <si>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</si>
  <si>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</si>
  <si>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</si>
  <si>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</si>
  <si>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</si>
  <si>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</si>
  <si>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</si>
  <si>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</si>
  <si>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</si>
  <si>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</si>
  <si>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</si>
  <si>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</si>
  <si>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</si>
  <si>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</si>
  <si>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</si>
  <si>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</si>
  <si>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</si>
  <si>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</si>
  <si>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</si>
  <si>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</si>
  <si>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</si>
  <si>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</si>
  <si>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</si>
  <si>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</si>
  <si>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</si>
  <si>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</si>
  <si>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</si>
  <si>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</si>
  <si>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</si>
  <si>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</si>
  <si>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</si>
  <si>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</si>
  <si>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</si>
  <si>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</si>
  <si>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</si>
  <si>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</si>
  <si>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</si>
  <si>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</si>
  <si>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</si>
  <si>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</si>
  <si>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</si>
  <si>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</si>
  <si>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</si>
  <si>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</si>
  <si>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</si>
  <si>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</si>
  <si>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</si>
  <si>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</si>
  <si>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</si>
  <si>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</si>
  <si>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</si>
  <si>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</si>
  <si>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</si>
  <si>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</si>
  <si>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</si>
  <si>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</si>
  <si>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</si>
  <si>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</si>
  <si>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</si>
  <si>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</si>
  <si>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</si>
  <si>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</si>
  <si>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</si>
  <si>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</si>
  <si>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</si>
  <si>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</si>
  <si>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</si>
  <si>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</si>
  <si>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</si>
  <si>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</si>
  <si>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</si>
  <si>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</si>
  <si>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</si>
  <si>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</si>
  <si>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</si>
  <si>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</si>
  <si>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</si>
  <si>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</si>
  <si>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</si>
  <si>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</si>
  <si>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</si>
  <si>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</si>
  <si>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</si>
  <si>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</si>
  <si>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</si>
  <si>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</si>
  <si>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</si>
  <si>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</si>
  <si>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</si>
  <si>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</si>
  <si>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</si>
  <si>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</si>
  <si>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</si>
  <si>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</si>
  <si>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</si>
  <si>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</si>
  <si>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</si>
  <si>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</si>
  <si>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</si>
  <si>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</si>
  <si>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</si>
  <si>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</si>
  <si>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</si>
  <si>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</si>
  <si>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</si>
  <si>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</si>
  <si>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</si>
  <si>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</si>
  <si>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</si>
  <si>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</si>
  <si>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</si>
  <si>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</si>
  <si>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</si>
  <si>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</si>
  <si>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</si>
  <si>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</si>
  <si>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</si>
  <si>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</si>
  <si>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</si>
  <si>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</si>
  <si>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</si>
  <si>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</si>
  <si>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</si>
  <si>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</si>
  <si>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</si>
  <si>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</si>
  <si>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</si>
  <si>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</si>
  <si>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</si>
  <si>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</si>
  <si>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</si>
  <si>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</si>
  <si>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</si>
  <si>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</si>
  <si>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</si>
  <si>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</si>
  <si>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</si>
  <si>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</si>
  <si>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</si>
  <si>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</si>
  <si>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</si>
  <si>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</si>
  <si>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</si>
  <si>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</si>
  <si>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</si>
  <si>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</si>
  <si>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</si>
  <si>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</si>
  <si>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</si>
  <si>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</si>
  <si>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</si>
  <si>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</si>
  <si>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</si>
  <si>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</si>
  <si>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</si>
  <si>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</si>
  <si>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</si>
  <si>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</si>
  <si>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</si>
  <si>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</si>
  <si>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</si>
  <si>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</si>
  <si>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</si>
  <si>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</si>
  <si>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</si>
  <si>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</si>
  <si>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</si>
  <si>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</si>
  <si>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</si>
  <si>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</si>
  <si>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</si>
  <si>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</si>
  <si>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</si>
  <si>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</si>
  <si>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</si>
  <si>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</si>
  <si>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</si>
  <si>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</si>
  <si>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</si>
  <si>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</si>
  <si>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</si>
  <si>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</si>
  <si>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</si>
  <si>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</si>
  <si>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</si>
  <si>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</si>
  <si>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</si>
  <si>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</si>
  <si>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</si>
  <si>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</si>
  <si>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</si>
  <si>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</si>
  <si>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</si>
  <si>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</si>
  <si>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</si>
  <si>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</si>
  <si>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</si>
  <si>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</si>
  <si>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</si>
  <si>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</si>
  <si>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</si>
  <si>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</si>
  <si>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</si>
  <si>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</si>
  <si>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</si>
  <si>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</si>
  <si>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</si>
  <si>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</si>
  <si>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</si>
  <si>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</si>
  <si>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</si>
  <si>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</si>
  <si>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</si>
  <si>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</si>
  <si>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</si>
  <si>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</si>
  <si>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</si>
  <si>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</si>
  <si>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</si>
  <si>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</si>
  <si>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</si>
  <si>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</si>
  <si>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</si>
  <si>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</si>
  <si>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</si>
  <si>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</si>
  <si>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</si>
  <si>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</si>
  <si>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</si>
  <si>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</si>
  <si>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</si>
  <si>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</si>
  <si>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</si>
  <si>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</si>
  <si>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</si>
  <si>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</si>
  <si>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</si>
  <si>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</si>
  <si>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</si>
  <si>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</si>
  <si>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</si>
  <si>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</si>
  <si>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</si>
  <si>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</si>
  <si>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</si>
  <si>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</si>
  <si>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</si>
  <si>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</si>
  <si>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</si>
  <si>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</si>
  <si>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</si>
  <si>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</si>
  <si>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</si>
  <si>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</si>
  <si>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</si>
  <si>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</si>
  <si>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</si>
  <si>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</si>
  <si>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</si>
  <si>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</si>
  <si>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</si>
  <si>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</si>
  <si>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</si>
  <si>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</si>
  <si>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</si>
  <si>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</si>
  <si>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</si>
  <si>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</si>
  <si>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</si>
  <si>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</si>
  <si>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</si>
  <si>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</si>
  <si>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</si>
  <si>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</si>
  <si>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</si>
  <si>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</si>
  <si>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</si>
  <si>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</si>
  <si>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</si>
  <si>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</si>
  <si>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</si>
  <si>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</si>
  <si>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</si>
  <si>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</si>
  <si>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</si>
  <si>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</si>
  <si>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</si>
  <si>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</si>
  <si>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</si>
  <si>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</si>
  <si>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</si>
  <si>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</si>
  <si>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</si>
  <si>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</si>
  <si>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</si>
  <si>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</si>
  <si>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</si>
  <si>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</si>
  <si>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</si>
  <si>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</si>
  <si>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</si>
  <si>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</si>
  <si>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</si>
  <si>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</si>
  <si>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</si>
  <si>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</si>
  <si>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</si>
  <si>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</si>
  <si>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</si>
  <si>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</si>
  <si>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</si>
  <si>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</si>
  <si>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</si>
  <si>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</si>
  <si>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</si>
  <si>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</si>
  <si>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</si>
  <si>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</si>
  <si>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</si>
  <si>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</si>
  <si>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</si>
  <si>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</si>
  <si>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</si>
  <si>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</si>
  <si>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</si>
  <si>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</si>
  <si>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</si>
  <si>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</si>
  <si>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</si>
  <si>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</si>
  <si>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</si>
  <si>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</si>
  <si>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</si>
  <si>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</si>
  <si>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</si>
  <si>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</si>
  <si>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</si>
  <si>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</si>
  <si>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</si>
  <si>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</si>
  <si>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</si>
  <si>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</si>
  <si>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</si>
  <si>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</si>
  <si>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</si>
  <si>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</si>
  <si>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</si>
  <si>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</si>
  <si>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</si>
  <si>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</si>
  <si>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</si>
  <si>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</si>
  <si>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</si>
  <si>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</si>
  <si>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</si>
  <si>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</si>
  <si>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</si>
  <si>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</si>
  <si>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</si>
  <si>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</si>
  <si>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</si>
  <si>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</si>
  <si>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</si>
  <si>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</si>
  <si>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</si>
  <si>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</si>
  <si>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</si>
  <si>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</si>
  <si>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</si>
  <si>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</si>
  <si>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</si>
  <si>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</si>
  <si>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</si>
  <si>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</si>
  <si>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</si>
  <si>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</si>
  <si>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</si>
  <si>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</si>
  <si>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</si>
  <si>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</si>
  <si>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</si>
  <si>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</si>
  <si>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</si>
  <si>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</si>
  <si>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</si>
  <si>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</si>
  <si>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</si>
  <si>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</si>
  <si>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</si>
  <si>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</si>
  <si>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</si>
  <si>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</si>
  <si>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</si>
  <si>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</si>
  <si>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</si>
  <si>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</si>
  <si>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</si>
  <si>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</si>
  <si>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</si>
  <si>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</si>
  <si>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</si>
  <si>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</si>
  <si>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</si>
  <si>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</si>
  <si>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</si>
  <si>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</si>
  <si>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</si>
  <si>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</si>
  <si>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</si>
  <si>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</si>
  <si>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</si>
  <si>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</si>
  <si>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</si>
  <si>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</si>
  <si>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</si>
  <si>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</si>
  <si>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</si>
  <si>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</si>
  <si>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</si>
  <si>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</si>
  <si>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</si>
  <si>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</si>
  <si>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</si>
  <si>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</si>
  <si>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</si>
  <si>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</si>
  <si>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</si>
  <si>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</si>
  <si>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</si>
  <si>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</si>
  <si>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</si>
  <si>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</si>
  <si>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</si>
  <si>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</si>
  <si>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</si>
  <si>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</si>
  <si>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</si>
  <si>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</si>
  <si>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</si>
  <si>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</si>
  <si>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</si>
  <si>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</si>
  <si>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</si>
  <si>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</si>
  <si>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</si>
  <si>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</si>
  <si>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</si>
  <si>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</si>
  <si>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</si>
  <si>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</si>
  <si>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</si>
  <si>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</si>
  <si>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</si>
  <si>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</si>
  <si>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</si>
  <si>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</si>
  <si>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</si>
  <si>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</si>
  <si>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</si>
  <si>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</si>
  <si>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</si>
  <si>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</si>
  <si>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</si>
  <si>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</si>
  <si>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</si>
  <si>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</si>
  <si>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</si>
  <si>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</si>
  <si>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</si>
  <si>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</si>
  <si>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</si>
  <si>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</si>
  <si>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</si>
  <si>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</si>
  <si>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</si>
  <si>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</si>
  <si>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</si>
  <si>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</si>
  <si>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</si>
  <si>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</si>
  <si>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</si>
  <si>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</si>
  <si>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</si>
  <si>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</si>
  <si>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</si>
  <si>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</si>
  <si>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</si>
  <si>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</si>
  <si>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</si>
  <si>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</si>
  <si>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</si>
  <si>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</si>
  <si>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</si>
  <si>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</si>
  <si>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</si>
  <si>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</si>
  <si>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</si>
  <si>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</si>
  <si>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</si>
  <si>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</si>
  <si>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</si>
  <si>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</si>
  <si>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</si>
  <si>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</si>
  <si>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</si>
  <si>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</si>
  <si>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</si>
  <si>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</si>
  <si>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</si>
  <si>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</si>
  <si>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</si>
  <si>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</si>
  <si>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</si>
  <si>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</si>
  <si>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</si>
  <si>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</si>
  <si>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</si>
  <si>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</si>
  <si>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</si>
  <si>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</si>
  <si>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</si>
  <si>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</si>
  <si>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</si>
  <si>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</si>
  <si>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</si>
  <si>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</si>
  <si>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</si>
  <si>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</si>
  <si>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</si>
  <si>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</si>
  <si>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</si>
  <si>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</si>
  <si>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</si>
  <si>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</si>
  <si>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</si>
  <si>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</si>
  <si>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</si>
  <si>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</si>
  <si>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</si>
  <si>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</si>
  <si>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</si>
  <si>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</si>
  <si>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</si>
  <si>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</si>
  <si>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</si>
  <si>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</si>
  <si>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</si>
  <si>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</si>
  <si>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</si>
  <si>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</si>
  <si>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</si>
  <si>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</si>
  <si>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</si>
  <si>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</si>
  <si>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</si>
  <si>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</si>
  <si>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</si>
  <si>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</si>
  <si>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</si>
  <si>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</si>
  <si>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</si>
  <si>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</si>
  <si>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</si>
  <si>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</si>
  <si>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</si>
  <si>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</si>
  <si>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</si>
  <si>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</si>
  <si>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</si>
  <si>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</si>
  <si>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</si>
  <si>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</si>
  <si>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</si>
  <si>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</si>
  <si>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</si>
  <si>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</si>
  <si>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</si>
  <si>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</si>
  <si>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</si>
  <si>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</si>
  <si>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</si>
  <si>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</si>
  <si>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</si>
  <si>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</si>
  <si>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</si>
  <si>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</si>
  <si>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</si>
  <si>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</si>
  <si>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</si>
  <si>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</si>
  <si>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</si>
  <si>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</si>
  <si>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</si>
  <si>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</si>
  <si>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</si>
  <si>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</si>
  <si>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</si>
  <si>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</si>
  <si>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</si>
  <si>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</si>
  <si>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</si>
  <si>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</si>
  <si>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</si>
  <si>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</si>
  <si>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</si>
  <si>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</si>
  <si>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</si>
  <si>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</si>
  <si>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</si>
  <si>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</si>
  <si>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</si>
  <si>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</si>
  <si>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</si>
  <si>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</si>
  <si>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</si>
  <si>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</si>
  <si>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</si>
  <si>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</si>
  <si>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</si>
  <si>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</si>
  <si>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</si>
  <si>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</si>
  <si>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</si>
  <si>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</si>
  <si>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</si>
  <si>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</si>
  <si>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</si>
  <si>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</si>
  <si>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</si>
  <si>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</si>
  <si>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</si>
  <si>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</si>
  <si>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</si>
  <si>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</si>
  <si>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</si>
  <si>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</si>
  <si>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</si>
  <si>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</si>
  <si>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</si>
  <si>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</si>
  <si>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</si>
  <si>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</si>
  <si>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</si>
  <si>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</si>
  <si>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</si>
  <si>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</si>
  <si>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</si>
  <si>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</si>
  <si>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</si>
  <si>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</si>
  <si>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</si>
  <si>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</si>
  <si>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</si>
  <si>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</si>
  <si>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</si>
  <si>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</si>
  <si>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</si>
  <si>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</si>
  <si>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</si>
  <si>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</si>
  <si>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</si>
  <si>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</si>
  <si>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</si>
  <si>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</si>
  <si>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</si>
  <si>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</si>
  <si>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</si>
  <si>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</si>
  <si>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</si>
  <si>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</si>
  <si>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</si>
  <si>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</si>
  <si>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</si>
  <si>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</si>
  <si>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</si>
  <si>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</si>
  <si>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</si>
  <si>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</si>
  <si>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</si>
  <si>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</si>
  <si>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</si>
  <si>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</si>
  <si>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</si>
  <si>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</si>
  <si>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</si>
  <si>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</si>
  <si>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</si>
  <si>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</si>
  <si>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</si>
  <si>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</si>
  <si>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</si>
  <si>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</si>
  <si>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</si>
  <si>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</si>
  <si>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</si>
  <si>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</si>
  <si>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</si>
  <si>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</si>
  <si>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</si>
  <si>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</si>
  <si>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</si>
  <si>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</si>
  <si>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</si>
  <si>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</si>
  <si>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</si>
  <si>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</si>
  <si>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</si>
  <si>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</si>
  <si>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</si>
  <si>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</si>
  <si>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</si>
  <si>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</si>
  <si>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</si>
  <si>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</si>
  <si>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</si>
  <si>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</si>
  <si>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</si>
  <si>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</si>
  <si>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</si>
  <si>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</si>
  <si>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</si>
  <si>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</si>
  <si>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</si>
  <si>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</si>
  <si>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</si>
  <si>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</si>
  <si>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</si>
  <si>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</si>
  <si>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</si>
  <si>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</si>
  <si>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</si>
  <si>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</si>
  <si>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</si>
  <si>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</si>
  <si>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</si>
  <si>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</si>
  <si>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</si>
  <si>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</si>
  <si>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</si>
  <si>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</si>
  <si>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</si>
  <si>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</si>
  <si>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</si>
  <si>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</si>
  <si>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</si>
  <si>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</si>
  <si>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</si>
  <si>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</si>
  <si>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</si>
  <si>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</si>
  <si>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</si>
  <si>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</si>
  <si>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</si>
  <si>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</si>
  <si>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</si>
  <si>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</si>
  <si>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</si>
  <si>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</si>
  <si>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</si>
  <si>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</si>
  <si>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</si>
  <si>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</si>
  <si>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</si>
  <si>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</si>
  <si>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</si>
  <si>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</si>
  <si>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</si>
  <si>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</si>
  <si>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</si>
  <si>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</si>
  <si>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</si>
  <si>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</si>
  <si>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</si>
  <si>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</si>
  <si>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</si>
  <si>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</si>
  <si>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</si>
  <si>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</si>
  <si>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</si>
  <si>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</si>
  <si>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</si>
  <si>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</si>
  <si>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</si>
  <si>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</si>
  <si>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</si>
  <si>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</si>
  <si>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</si>
  <si>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</si>
  <si>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</si>
  <si>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</si>
  <si>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</si>
  <si>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</si>
  <si>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</si>
  <si>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</si>
  <si>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</si>
  <si>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</si>
  <si>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</si>
  <si>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</si>
  <si>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</si>
  <si>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</si>
  <si>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</si>
  <si>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</si>
  <si>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</si>
  <si>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</si>
  <si>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</si>
  <si>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</si>
  <si>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</si>
  <si>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</si>
  <si>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</si>
  <si>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</si>
  <si>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</si>
  <si>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</si>
  <si>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</si>
  <si>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</si>
  <si>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</si>
  <si>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</si>
  <si>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</si>
  <si>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</si>
  <si>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</si>
  <si>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</si>
  <si>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</si>
  <si>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</si>
  <si>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</si>
  <si>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</si>
  <si>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</si>
  <si>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</si>
  <si>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</si>
  <si>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</si>
  <si>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</si>
  <si>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</si>
  <si>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</si>
  <si>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</si>
  <si>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</si>
  <si>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</si>
  <si>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</si>
  <si>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</si>
  <si>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</si>
  <si>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</si>
  <si>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</si>
  <si>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</si>
  <si>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</si>
  <si>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</si>
  <si>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</si>
  <si>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</si>
  <si>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</si>
  <si>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</si>
  <si>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</si>
  <si>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</si>
  <si>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</si>
  <si>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</si>
  <si>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</si>
  <si>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</si>
  <si>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</si>
  <si>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</si>
  <si>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</si>
  <si>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</si>
  <si>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</si>
  <si>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</si>
  <si>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</si>
  <si>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</si>
  <si>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</si>
  <si>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</si>
  <si>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</si>
  <si>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</si>
  <si>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</si>
  <si>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</si>
  <si>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</si>
  <si>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</si>
  <si>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</si>
  <si>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</si>
  <si>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</si>
  <si>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</si>
  <si>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</si>
  <si>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</si>
  <si>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</si>
  <si>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</si>
  <si>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</si>
  <si>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</si>
  <si>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</si>
  <si>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</si>
  <si>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</si>
  <si>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</si>
  <si>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</si>
  <si>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</si>
  <si>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</si>
  <si>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</si>
  <si>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</si>
  <si>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</si>
  <si>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</si>
  <si>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</si>
  <si>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</si>
  <si>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</si>
  <si>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</si>
  <si>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</si>
  <si>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</si>
  <si>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</si>
  <si>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</si>
  <si>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</si>
  <si>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</si>
  <si>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</si>
  <si>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</si>
  <si>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</si>
  <si>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</si>
  <si>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</si>
  <si>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</si>
  <si>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</si>
  <si>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</si>
  <si>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</si>
  <si>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</si>
  <si>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</si>
  <si>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</si>
  <si>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</si>
  <si>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</si>
  <si>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</si>
  <si>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</si>
  <si>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</si>
  <si>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</si>
  <si>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</si>
  <si>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</si>
  <si>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</si>
  <si>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</si>
  <si>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</si>
  <si>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</si>
  <si>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</si>
  <si>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</si>
  <si>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</si>
  <si>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</si>
  <si>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</si>
  <si>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</si>
  <si>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</si>
  <si>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</si>
  <si>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</si>
  <si>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</si>
  <si>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</si>
  <si>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</si>
  <si>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</si>
  <si>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</si>
  <si>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</si>
  <si>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</si>
  <si>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</si>
  <si>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</si>
  <si>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</si>
  <si>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</si>
  <si>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</si>
  <si>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</si>
  <si>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</si>
  <si>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</si>
  <si>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</si>
  <si>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</si>
  <si>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</si>
  <si>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</si>
  <si>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</si>
  <si>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</si>
  <si>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</si>
  <si>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</si>
  <si>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</si>
  <si>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</si>
  <si>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</si>
  <si>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</si>
  <si>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</si>
  <si>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</si>
  <si>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</si>
  <si>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</si>
  <si>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</si>
  <si>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</si>
  <si>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</si>
  <si>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</si>
  <si>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</si>
  <si>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</si>
  <si>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</si>
  <si>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</si>
  <si>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</si>
  <si>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</si>
  <si>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</si>
  <si>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</si>
  <si>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</si>
  <si>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</si>
  <si>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</si>
  <si>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</si>
  <si>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</si>
  <si>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</si>
  <si>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</si>
  <si>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</si>
  <si>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</si>
  <si>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</si>
  <si>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</si>
  <si>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</si>
  <si>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</si>
  <si>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</si>
  <si>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</si>
  <si>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</si>
  <si>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</si>
  <si>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</si>
  <si>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</si>
  <si>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</si>
  <si>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</si>
  <si>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</si>
  <si>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</si>
  <si>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</si>
  <si>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</si>
  <si>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</si>
  <si>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</si>
  <si>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</si>
  <si>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</si>
  <si>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</si>
  <si>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</si>
  <si>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</si>
  <si>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</si>
  <si>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</si>
  <si>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</si>
  <si>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</si>
  <si>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</si>
  <si>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</si>
  <si>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</si>
  <si>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</si>
  <si>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</si>
  <si>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</si>
  <si>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</si>
  <si>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</si>
  <si>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</si>
  <si>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</si>
  <si>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</si>
  <si>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</si>
  <si>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</si>
  <si>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</si>
  <si>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</si>
  <si>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</si>
  <si>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</si>
  <si>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</si>
  <si>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</si>
  <si>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</si>
  <si>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</si>
  <si>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</si>
  <si>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</si>
  <si>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</si>
  <si>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</si>
  <si>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</si>
  <si>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</si>
  <si>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</si>
  <si>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</si>
  <si>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</si>
  <si>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</si>
  <si>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</si>
  <si>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</si>
  <si>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</si>
  <si>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</si>
  <si>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</si>
  <si>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</si>
  <si>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</si>
  <si>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</si>
  <si>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</si>
  <si>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</si>
  <si>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</si>
  <si>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</si>
  <si>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</si>
  <si>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</si>
  <si>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</si>
  <si>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</si>
  <si>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</si>
  <si>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</si>
  <si>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</si>
  <si>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</si>
  <si>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</si>
  <si>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</si>
  <si>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</si>
  <si>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</si>
  <si>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</si>
  <si>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</si>
  <si>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</si>
  <si>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</si>
  <si>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</si>
  <si>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</si>
  <si>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</si>
  <si>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</si>
  <si>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</si>
  <si>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</si>
  <si>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</si>
  <si>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</si>
  <si>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</si>
  <si>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</si>
  <si>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</si>
  <si>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</si>
  <si>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</si>
  <si>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</si>
  <si>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</si>
  <si>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</si>
  <si>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</si>
  <si>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</si>
  <si>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</si>
  <si>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</si>
  <si>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</si>
  <si>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</si>
  <si>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</si>
  <si>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</si>
  <si>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</si>
  <si>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</si>
  <si>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</si>
  <si>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</si>
  <si>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</si>
  <si>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</si>
  <si>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</si>
  <si>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</si>
  <si>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</si>
  <si>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</si>
  <si>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</si>
  <si>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</si>
  <si>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</si>
  <si>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</si>
  <si>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</si>
  <si>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</si>
  <si>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</si>
  <si>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</si>
  <si>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</si>
  <si>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</si>
  <si>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</si>
  <si>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</si>
  <si>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</si>
  <si>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</si>
  <si>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</si>
  <si>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</si>
  <si>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</si>
  <si>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</si>
  <si>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</si>
  <si>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</si>
  <si>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</si>
  <si>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</si>
  <si>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</si>
  <si>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</si>
  <si>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</si>
  <si>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</si>
  <si>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</si>
  <si>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</si>
  <si>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</si>
  <si>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</si>
  <si>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</si>
  <si>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</si>
  <si>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</si>
  <si>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</si>
  <si>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</si>
  <si>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</si>
  <si>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</si>
  <si>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</si>
  <si>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</si>
  <si>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</si>
  <si>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</si>
  <si>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</si>
  <si>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</si>
  <si>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</si>
  <si>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</si>
  <si>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</si>
  <si>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</si>
  <si>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</si>
  <si>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</si>
  <si>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</si>
  <si>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</si>
  <si>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</si>
  <si>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</si>
  <si>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</si>
  <si>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</si>
  <si>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</si>
  <si>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</si>
  <si>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</si>
  <si>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</si>
  <si>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</si>
  <si>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</si>
  <si>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</si>
  <si>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</si>
  <si>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</si>
  <si>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</si>
  <si>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</si>
  <si>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</si>
  <si>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</si>
  <si>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</si>
  <si>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</si>
  <si>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</si>
  <si>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</si>
  <si>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</si>
  <si>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</si>
  <si>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</si>
  <si>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</si>
  <si>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</si>
  <si>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</si>
  <si>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</si>
  <si>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</si>
  <si>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</si>
  <si>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</si>
  <si>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</si>
  <si>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</si>
  <si>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</si>
  <si>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</si>
  <si>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</si>
  <si>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</si>
  <si>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</si>
  <si>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</si>
  <si>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</si>
  <si>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</si>
  <si>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</si>
  <si>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</si>
  <si>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</si>
  <si>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</si>
  <si>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</si>
  <si>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</si>
  <si>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</si>
  <si>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</si>
  <si>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</si>
  <si>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</si>
  <si>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</si>
  <si>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</si>
  <si>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</si>
  <si>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</si>
  <si>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</si>
  <si>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</si>
  <si>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</si>
  <si>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</si>
  <si>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</si>
  <si>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</si>
  <si>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</si>
  <si>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</si>
  <si>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</si>
  <si>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</si>
  <si>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</si>
  <si>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</si>
  <si>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</si>
  <si>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</si>
  <si>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</si>
  <si>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</si>
  <si>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</si>
  <si>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</si>
  <si>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</si>
  <si>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</si>
  <si>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</si>
  <si>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</si>
  <si>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</si>
  <si>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</si>
  <si>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</si>
  <si>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</si>
  <si>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</si>
  <si>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</si>
  <si>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</si>
  <si>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</si>
  <si>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</si>
  <si>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</si>
  <si>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</si>
  <si>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</si>
  <si>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</si>
  <si>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</si>
  <si>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</si>
  <si>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</si>
  <si>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</si>
  <si>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</si>
  <si>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</si>
  <si>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</si>
  <si>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</si>
  <si>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</si>
  <si>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</si>
  <si>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</si>
  <si>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</si>
  <si>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</si>
  <si>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</si>
  <si>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</si>
  <si>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</si>
  <si>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</si>
  <si>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</si>
  <si>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</si>
  <si>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</si>
  <si>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</si>
  <si>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</si>
  <si>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</si>
  <si>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</si>
  <si>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</si>
  <si>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</si>
  <si>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</si>
  <si>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</si>
  <si>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</si>
  <si>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</si>
  <si>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</si>
  <si>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</si>
  <si>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</si>
  <si>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</si>
  <si>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</si>
  <si>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</si>
  <si>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</si>
  <si>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</si>
  <si>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</si>
  <si>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</si>
  <si>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</si>
  <si>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</si>
  <si>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</si>
  <si>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</si>
  <si>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</si>
  <si>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</si>
  <si>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</si>
  <si>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</si>
  <si>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</si>
  <si>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</si>
  <si>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</si>
  <si>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</si>
  <si>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</si>
  <si>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</si>
  <si>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</si>
  <si>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</si>
  <si>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</si>
  <si>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</si>
  <si>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</si>
  <si>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</si>
  <si>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</si>
  <si>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</si>
  <si>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</si>
  <si>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</si>
  <si>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</si>
  <si>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</si>
  <si>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</si>
  <si>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</si>
  <si>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</si>
  <si>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</si>
  <si>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</si>
  <si>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</si>
  <si>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</si>
  <si>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</si>
  <si>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</si>
  <si>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</si>
  <si>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</si>
  <si>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</si>
  <si>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</si>
  <si>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</si>
  <si>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</si>
  <si>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</si>
  <si>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</si>
  <si>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</si>
  <si>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</si>
  <si>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</si>
  <si>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</si>
  <si>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</si>
  <si>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</si>
  <si>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</si>
  <si>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</si>
  <si>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</si>
  <si>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</si>
  <si>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</si>
  <si>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</si>
  <si>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</si>
  <si>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</si>
  <si>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</si>
  <si>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</si>
  <si>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</si>
  <si>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</si>
  <si>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</si>
  <si>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</si>
  <si>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</si>
  <si>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</si>
  <si>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</si>
  <si>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</si>
  <si>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</si>
  <si>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</si>
  <si>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</si>
  <si>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</si>
  <si>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</si>
  <si>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</si>
  <si>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</si>
  <si>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</si>
  <si>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</si>
  <si>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</si>
  <si>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</si>
  <si>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</si>
  <si>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</si>
  <si>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</si>
  <si>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</si>
  <si>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</si>
  <si>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</si>
  <si>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</si>
  <si>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</si>
  <si>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</si>
  <si>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</si>
  <si>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</si>
  <si>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</si>
  <si>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</si>
  <si>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</si>
  <si>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</si>
  <si>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</si>
  <si>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</si>
  <si>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</si>
  <si>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</si>
  <si>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</si>
  <si>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</si>
  <si>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</si>
  <si>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</si>
  <si>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</si>
  <si>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</si>
  <si>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</si>
  <si>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</si>
  <si>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</si>
  <si>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</si>
  <si>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</si>
  <si>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</si>
  <si>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</si>
  <si>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</si>
  <si>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</si>
  <si>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</si>
  <si>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</si>
  <si>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</si>
  <si>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</si>
  <si>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</si>
  <si>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</si>
  <si>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</si>
  <si>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</si>
  <si>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</si>
  <si>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</si>
  <si>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</si>
  <si>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</si>
  <si>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</si>
  <si>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</si>
  <si>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</si>
  <si>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</si>
  <si>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</si>
  <si>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</si>
  <si>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</si>
  <si>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</si>
  <si>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</si>
  <si>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</si>
  <si>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</si>
  <si>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</si>
  <si>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</si>
  <si>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</si>
  <si>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</si>
  <si>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</si>
  <si>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</si>
  <si>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</si>
  <si>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</si>
  <si>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</si>
  <si>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</si>
  <si>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</si>
  <si>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</si>
  <si>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</si>
  <si>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</si>
  <si>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</si>
  <si>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</si>
  <si>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</si>
  <si>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</si>
  <si>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</si>
  <si>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</si>
  <si>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</si>
  <si>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</si>
  <si>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</si>
  <si>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</si>
  <si>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</si>
  <si>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</si>
  <si>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</si>
  <si>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</si>
  <si>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</si>
  <si>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</si>
  <si>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</si>
  <si>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</si>
  <si>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</si>
  <si>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</si>
  <si>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</si>
  <si>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</si>
  <si>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</si>
  <si>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</si>
  <si>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</si>
  <si>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</si>
  <si>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</si>
  <si>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</si>
  <si>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</si>
  <si>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</si>
  <si>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</si>
  <si>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</si>
  <si>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</si>
  <si>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</si>
  <si>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</si>
  <si>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</si>
  <si>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</si>
  <si>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</si>
  <si>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</si>
  <si>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</si>
  <si>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</si>
  <si>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</si>
  <si>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</si>
  <si>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</si>
  <si>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</si>
  <si>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</si>
  <si>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</si>
  <si>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</si>
  <si>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</si>
  <si>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</si>
  <si>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</si>
  <si>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</si>
  <si>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</si>
  <si>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</si>
  <si>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</si>
  <si>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</si>
  <si>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</si>
  <si>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</si>
  <si>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</si>
  <si>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</si>
  <si>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</si>
  <si>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</si>
  <si>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</si>
  <si>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</si>
  <si>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</si>
  <si>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</si>
  <si>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</si>
  <si>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</si>
  <si>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</si>
  <si>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</si>
  <si>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</si>
  <si>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</si>
  <si>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</si>
  <si>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</si>
  <si>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</si>
  <si>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</si>
  <si>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</si>
  <si>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</si>
  <si>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</si>
  <si>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</si>
  <si>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</si>
  <si>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</si>
  <si>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</si>
  <si>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</si>
  <si>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</si>
  <si>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</si>
  <si>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</si>
  <si>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</si>
  <si>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</si>
  <si>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</si>
  <si>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</si>
  <si>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</si>
  <si>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</si>
  <si>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</si>
  <si>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</si>
  <si>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</si>
  <si>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</si>
  <si>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</si>
  <si>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</si>
  <si>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</si>
  <si>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</si>
  <si>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</si>
  <si>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</si>
  <si>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</si>
  <si>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</si>
  <si>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</si>
  <si>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</si>
  <si>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</si>
  <si>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</si>
  <si>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</si>
  <si>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</si>
  <si>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</si>
  <si>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</si>
  <si>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</si>
  <si>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</si>
  <si>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</si>
  <si>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</si>
  <si>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</si>
  <si>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</si>
  <si>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</si>
  <si>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</si>
  <si>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</si>
  <si>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</si>
  <si>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</si>
  <si>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</si>
  <si>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</si>
  <si>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</si>
  <si>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</si>
  <si>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</si>
  <si>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</si>
  <si>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</si>
  <si>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</si>
  <si>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</si>
  <si>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</si>
  <si>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</si>
  <si>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</si>
  <si>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</si>
  <si>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</si>
  <si>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</si>
  <si>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</si>
  <si>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</si>
  <si>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</si>
  <si>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</si>
  <si>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</si>
  <si>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</si>
  <si>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</si>
  <si>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</si>
  <si>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</si>
  <si>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</si>
  <si>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</si>
  <si>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</si>
  <si>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</si>
  <si>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</si>
  <si>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</si>
  <si>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</si>
  <si>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</si>
  <si>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</si>
  <si>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</si>
  <si>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</si>
  <si>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</si>
  <si>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</si>
  <si>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</si>
  <si>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</si>
  <si>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</si>
  <si>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</si>
  <si>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</si>
  <si>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</si>
  <si>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</si>
  <si>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</si>
  <si>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</si>
  <si>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</si>
  <si>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</si>
  <si>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</si>
  <si>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</si>
  <si>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</si>
  <si>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</si>
  <si>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</si>
  <si>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</si>
  <si>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</si>
  <si>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</si>
  <si>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</si>
  <si>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</si>
  <si>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</si>
  <si>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</si>
  <si>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</si>
  <si>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</si>
  <si>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</si>
  <si>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</si>
  <si>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</si>
  <si>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</si>
  <si>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</si>
  <si>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</si>
  <si>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</si>
  <si>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</si>
  <si>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</si>
  <si>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</si>
  <si>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</si>
  <si>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</si>
  <si>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</si>
  <si>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</si>
  <si>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</si>
  <si>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</si>
  <si>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</si>
  <si>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</si>
  <si>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</si>
  <si>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</si>
  <si>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</si>
  <si>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</si>
  <si>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</si>
  <si>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</si>
  <si>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</si>
  <si>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</si>
  <si>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</si>
  <si>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</si>
  <si>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</si>
  <si>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</si>
  <si>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</si>
  <si>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</si>
  <si>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</si>
  <si>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</si>
  <si>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</si>
  <si>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</si>
  <si>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</si>
  <si>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</si>
  <si>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</si>
  <si>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</si>
  <si>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</si>
  <si>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</si>
  <si>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</si>
  <si>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</si>
  <si>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</si>
  <si>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</si>
  <si>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</si>
  <si>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</si>
  <si>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</si>
  <si>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</si>
  <si>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</si>
  <si>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</si>
  <si>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</si>
  <si>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</si>
  <si>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</si>
  <si>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</si>
  <si>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</si>
  <si>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</si>
  <si>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</si>
  <si>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</si>
  <si>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</si>
  <si>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</si>
  <si>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</si>
  <si>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</si>
  <si>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</si>
  <si>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</si>
  <si>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</si>
  <si>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</si>
  <si>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</si>
  <si>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</si>
  <si>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</si>
  <si>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</si>
  <si>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</si>
  <si>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</si>
  <si>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</si>
  <si>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</si>
  <si>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</si>
  <si>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</si>
  <si>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</si>
  <si>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</si>
  <si>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</si>
  <si>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</si>
  <si>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</si>
  <si>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</si>
  <si>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</si>
  <si>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</si>
  <si>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</si>
  <si>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</si>
  <si>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</si>
  <si>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</si>
  <si>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</si>
  <si>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</si>
  <si>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</si>
  <si>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</si>
  <si>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</si>
  <si>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</si>
  <si>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</si>
  <si>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</si>
  <si>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</si>
  <si>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</si>
  <si>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</si>
  <si>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</si>
  <si>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</si>
  <si>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</si>
  <si>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</si>
  <si>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</si>
  <si>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</si>
  <si>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</si>
  <si>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</si>
  <si>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</si>
  <si>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</si>
  <si>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</si>
  <si>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</si>
  <si>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</si>
  <si>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</si>
  <si>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</si>
  <si>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</si>
  <si>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</si>
  <si>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</si>
  <si>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</si>
  <si>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</si>
  <si>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</si>
  <si>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</si>
  <si>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</si>
  <si>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</si>
  <si>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</si>
  <si>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</si>
  <si>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</si>
  <si>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</si>
  <si>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</si>
  <si>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</si>
  <si>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</si>
  <si>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</si>
  <si>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</si>
  <si>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</si>
  <si>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</si>
  <si>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</si>
  <si>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</si>
  <si>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</si>
  <si>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</si>
  <si>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</si>
  <si>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</si>
  <si>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</si>
  <si>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</si>
  <si>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</si>
  <si>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</si>
  <si>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</si>
  <si>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</si>
  <si>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</si>
  <si>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</si>
  <si>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</si>
  <si>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</si>
  <si>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</si>
  <si>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</si>
  <si>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</si>
  <si>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</si>
  <si>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</si>
  <si>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</si>
  <si>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</si>
  <si>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</si>
  <si>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</si>
  <si>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</si>
  <si>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</si>
  <si>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</si>
  <si>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</si>
  <si>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</si>
  <si>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</si>
  <si>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</si>
  <si>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</si>
  <si>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</si>
  <si>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</si>
  <si>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</si>
  <si>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</si>
  <si>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</si>
  <si>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</si>
  <si>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</si>
  <si>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</si>
  <si>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</si>
  <si>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</si>
  <si>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</si>
  <si>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</si>
  <si>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</si>
  <si>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</si>
  <si>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</si>
  <si>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</si>
  <si>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</si>
  <si>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</si>
  <si>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</si>
  <si>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</si>
  <si>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</si>
  <si>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</si>
  <si>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</si>
  <si>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</si>
  <si>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</si>
  <si>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</si>
  <si>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</si>
  <si>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</si>
  <si>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</si>
  <si>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</si>
  <si>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</si>
  <si>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</si>
  <si>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</si>
  <si>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</si>
  <si>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</si>
  <si>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</si>
  <si>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</si>
  <si>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</si>
  <si>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</si>
  <si>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</si>
  <si>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</si>
  <si>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</si>
  <si>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</si>
  <si>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</si>
  <si>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</si>
  <si>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</si>
  <si>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</si>
  <si>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</si>
  <si>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</si>
  <si>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</si>
  <si>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</si>
  <si>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</si>
  <si>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</si>
  <si>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</si>
  <si>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</si>
  <si>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</si>
  <si>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</si>
  <si>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</si>
  <si>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</si>
  <si>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</si>
  <si>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</si>
  <si>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</si>
  <si>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</si>
  <si>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</si>
  <si>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</si>
  <si>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</si>
  <si>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</si>
  <si>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</si>
  <si>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</si>
  <si>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</si>
  <si>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</si>
  <si>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</si>
  <si>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</si>
  <si>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</si>
  <si>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</si>
  <si>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</si>
  <si>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</si>
  <si>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</si>
  <si>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</si>
  <si>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</si>
  <si>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</si>
  <si>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</si>
  <si>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</si>
  <si>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</si>
  <si>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</si>
  <si>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</si>
  <si>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</si>
  <si>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</si>
  <si>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</si>
  <si>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</si>
  <si>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</si>
  <si>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</si>
  <si>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</si>
  <si>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</si>
  <si>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</si>
  <si>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</si>
  <si>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</si>
  <si>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</si>
  <si>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</si>
  <si>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</si>
  <si>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</si>
  <si>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</si>
  <si>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</si>
  <si>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</si>
  <si>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</si>
  <si>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</si>
  <si>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</si>
  <si>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</si>
  <si>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</si>
  <si>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</si>
  <si>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</si>
  <si>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</si>
  <si>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</si>
  <si>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</si>
  <si>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</si>
  <si>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</si>
  <si>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</si>
  <si>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</si>
  <si>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</si>
  <si>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</si>
  <si>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</si>
  <si>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</si>
  <si>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</si>
  <si>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</si>
  <si>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</si>
  <si>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</si>
  <si>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</si>
  <si>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</si>
  <si>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</si>
  <si>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</si>
  <si>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</si>
  <si>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</si>
  <si>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</si>
  <si>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</si>
  <si>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</si>
  <si>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</si>
  <si>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</si>
  <si>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</si>
  <si>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</si>
  <si>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</si>
  <si>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</si>
  <si>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</si>
  <si>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</si>
  <si>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</si>
  <si>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</si>
  <si>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</si>
  <si>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</si>
  <si>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</si>
  <si>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</si>
  <si>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</si>
  <si>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</si>
  <si>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</si>
  <si>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</si>
  <si>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</si>
  <si>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</si>
  <si>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</si>
  <si>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</si>
  <si>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</si>
  <si>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</si>
  <si>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</si>
  <si>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</si>
  <si>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</si>
  <si>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</si>
  <si>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</si>
  <si>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</si>
  <si>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</si>
  <si>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</si>
  <si>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</si>
  <si>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</si>
  <si>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</si>
  <si>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</si>
  <si>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</si>
  <si>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</si>
  <si>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</si>
  <si>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</si>
  <si>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</si>
  <si>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</si>
  <si>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</si>
  <si>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</si>
  <si>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</si>
  <si>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</si>
  <si>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</si>
  <si>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</si>
  <si>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</si>
  <si>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</si>
  <si>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</si>
  <si>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</si>
  <si>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</si>
  <si>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</si>
  <si>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</si>
  <si>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1020-1050</t>
  </si>
  <si>
    <t>1350-1380</t>
  </si>
  <si>
    <t>Intrday Call</t>
  </si>
  <si>
    <t>204-208</t>
  </si>
  <si>
    <t>Profit of Rs.5.50/-</t>
  </si>
  <si>
    <t>Profit of Rs.2.5/-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</si>
  <si>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</si>
  <si>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</si>
  <si>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</si>
  <si>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</si>
  <si>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</si>
  <si>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</si>
  <si>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</si>
  <si>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</si>
  <si>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</si>
  <si>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</si>
  <si>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</si>
  <si>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</si>
  <si>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</si>
  <si>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</si>
  <si>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</si>
  <si>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</si>
  <si>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</si>
  <si>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</si>
  <si>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</si>
  <si>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</si>
  <si>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</si>
  <si>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</si>
  <si>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</si>
  <si>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</si>
  <si>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</si>
  <si>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</si>
  <si>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</si>
  <si>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</si>
  <si>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</si>
  <si>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</si>
  <si>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</si>
  <si>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</si>
  <si>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</si>
  <si>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</si>
  <si>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</si>
  <si>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</si>
  <si>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</si>
  <si>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</si>
  <si>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</si>
  <si>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</si>
  <si>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</si>
  <si>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</si>
  <si>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</si>
  <si>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</si>
  <si>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</si>
  <si>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</si>
  <si>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</si>
  <si>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</si>
  <si>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</si>
  <si>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</si>
  <si>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</si>
  <si>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</si>
  <si>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</si>
  <si>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</si>
  <si>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Rs.27/-</t>
  </si>
  <si>
    <t>Profit of Rs.37/-</t>
  </si>
  <si>
    <t>1000-1020</t>
  </si>
  <si>
    <t>2120-2140</t>
  </si>
  <si>
    <t>Profit of Rs.27/-</t>
  </si>
  <si>
    <t>Loss of Rs.17/-</t>
  </si>
  <si>
    <t>Loss of Rs. 11/-</t>
  </si>
  <si>
    <t>EXIDEIND OCT FUT</t>
  </si>
  <si>
    <t xml:space="preserve">BATAINDIA  </t>
  </si>
  <si>
    <t>1420-1440</t>
  </si>
  <si>
    <t xml:space="preserve">KEC  </t>
  </si>
  <si>
    <t>365-370</t>
  </si>
  <si>
    <t>Profit of Rs.80/-</t>
  </si>
  <si>
    <t>Profit of Rs.2.50/-</t>
  </si>
  <si>
    <t>Loss of Rs. 12/-</t>
  </si>
  <si>
    <t>470-475</t>
  </si>
  <si>
    <t xml:space="preserve"> NIFTY 11900 PE 15-Oct</t>
  </si>
  <si>
    <t>XTX MARKETS LLP</t>
  </si>
  <si>
    <t>Loss of Rs.74/-</t>
  </si>
  <si>
    <t>Loss of Rs. 13/-</t>
  </si>
  <si>
    <t>Profit of Rs.22/-</t>
  </si>
  <si>
    <t>NIFTY OCT FUT</t>
  </si>
  <si>
    <t>Profit of Rs.85/-</t>
  </si>
  <si>
    <t>SIEMENS OCT FUT</t>
  </si>
  <si>
    <t>1280-1290</t>
  </si>
  <si>
    <t>HDFC OCT FUT</t>
  </si>
  <si>
    <t>Profit of Rs.24/-</t>
  </si>
  <si>
    <t>1450-1460</t>
  </si>
  <si>
    <t xml:space="preserve">BHARTIARTL </t>
  </si>
  <si>
    <t>420-425</t>
  </si>
  <si>
    <t>2150-2160</t>
  </si>
  <si>
    <t>Justdial Ltd.</t>
  </si>
  <si>
    <t>Profit of Rs.14.5/-</t>
  </si>
  <si>
    <t>HAVELLS OCT FUT</t>
  </si>
  <si>
    <t>HDFCLIFE OCT FUT</t>
  </si>
  <si>
    <t>835-845</t>
  </si>
  <si>
    <t>BAJFINANCE OCT FUT</t>
  </si>
  <si>
    <t>BANKNIFTY 23000 PE 22-Oct</t>
  </si>
  <si>
    <t>450-500</t>
  </si>
  <si>
    <t>NIFTY 11700 PE 22-Oct</t>
  </si>
  <si>
    <t>Profit of Rs.16/-</t>
  </si>
  <si>
    <t>Loss of Rs.60/-</t>
  </si>
  <si>
    <t>Profit of Rs.1.95/-</t>
  </si>
  <si>
    <t>Profit of Rs.29.5/-</t>
  </si>
  <si>
    <t>Profit of Rs.4.5/-</t>
  </si>
  <si>
    <t>Loss of Rs.44/-</t>
  </si>
  <si>
    <t>1030-1050</t>
  </si>
  <si>
    <t xml:space="preserve"> Profit of Rs.17/-</t>
  </si>
  <si>
    <t>M&amp;MFIN 120 PE Oct</t>
  </si>
  <si>
    <t>RECLTD 92.50 PE OCT</t>
  </si>
  <si>
    <t>2.5-3</t>
  </si>
  <si>
    <t>424-427</t>
  </si>
  <si>
    <t>3140-3160</t>
  </si>
  <si>
    <t xml:space="preserve">DRREDDY </t>
  </si>
  <si>
    <t>5300-5400</t>
  </si>
  <si>
    <t>VOLTAS OCT FUT</t>
  </si>
  <si>
    <t>LUPIN OCT FUT</t>
  </si>
  <si>
    <t xml:space="preserve">Buy </t>
  </si>
  <si>
    <t>Loss of Rs.1.30/-</t>
  </si>
  <si>
    <t>KDLL</t>
  </si>
  <si>
    <t>Loss of Rs. 15/-</t>
  </si>
  <si>
    <t>Loss of Rs.125/-</t>
  </si>
  <si>
    <t>Profit of Rs.21.5/-</t>
  </si>
  <si>
    <t>Profit of Rs.9.5/-</t>
  </si>
  <si>
    <t xml:space="preserve">NIFTY 11800 PE 22 Oct </t>
  </si>
  <si>
    <t>90-100</t>
  </si>
  <si>
    <t>Profit of Rs.48/-</t>
  </si>
  <si>
    <t xml:space="preserve">EXIDEIND OCT FUT </t>
  </si>
  <si>
    <t>117-118</t>
  </si>
  <si>
    <t>Profit of Rs.2.05/-</t>
  </si>
  <si>
    <t>Profit of Rs.7.50/-</t>
  </si>
  <si>
    <t>Loss of Rs.44.5/-</t>
  </si>
  <si>
    <t>Loss of Rs.35/-</t>
  </si>
  <si>
    <t>Loss of Rs.0.75/-</t>
  </si>
  <si>
    <t>Profit of Rs.65/-</t>
  </si>
  <si>
    <t>Profit of Rs.11/-</t>
  </si>
  <si>
    <t>1410-1430</t>
  </si>
  <si>
    <t>1355-1360</t>
  </si>
  <si>
    <t>Profit of Rs.22.5/-</t>
  </si>
  <si>
    <t>400-395</t>
  </si>
  <si>
    <t>Profit of Rs.6.5/-</t>
  </si>
  <si>
    <t xml:space="preserve">HDFCLIFE OCT FUT </t>
  </si>
  <si>
    <t>ICICIBANK OCT FUT</t>
  </si>
  <si>
    <t xml:space="preserve">UBL 980 CE Oct </t>
  </si>
  <si>
    <t>16-18</t>
  </si>
  <si>
    <t xml:space="preserve">NESTLEINDIA OCT FUT </t>
  </si>
  <si>
    <t>16400-16500</t>
  </si>
  <si>
    <t>Profit of Rs.2.25/-</t>
  </si>
  <si>
    <t>2010-2040</t>
  </si>
  <si>
    <t>2200-2300</t>
  </si>
  <si>
    <t>780-890</t>
  </si>
  <si>
    <t>727-728</t>
  </si>
  <si>
    <t>GOYALASS</t>
  </si>
  <si>
    <t>ANAND PODDAR</t>
  </si>
  <si>
    <t>NIRMITEE</t>
  </si>
  <si>
    <t>ARYAMAN BROKING LIMITED</t>
  </si>
  <si>
    <t>RMDRIP</t>
  </si>
  <si>
    <t>R M Drip &amp; Sprink Sys Ltd</t>
  </si>
  <si>
    <t>OMKAR RAJEEV GADRE</t>
  </si>
  <si>
    <t>PINAKINI ARUNKUMAR SOLANKI</t>
  </si>
  <si>
    <t>Reliance Power Limited</t>
  </si>
  <si>
    <t>AXIS TRUSTEE SERVICES LIMITED</t>
  </si>
  <si>
    <t>Sanghi Industries Ltd</t>
  </si>
  <si>
    <t>Loss of Rs.180 /-</t>
  </si>
  <si>
    <t>Loss of Rs.230/-</t>
  </si>
  <si>
    <t xml:space="preserve"> APOLLOHOSP</t>
  </si>
  <si>
    <t>2055-2063</t>
  </si>
  <si>
    <t>2130-2150</t>
  </si>
  <si>
    <t>TITAN OCT FUT</t>
  </si>
  <si>
    <t>1242-1244</t>
  </si>
  <si>
    <t>564-565</t>
  </si>
  <si>
    <t>Loss of Rs.140/-</t>
  </si>
  <si>
    <t>Profit of Rs.9.50/-</t>
  </si>
  <si>
    <t>Profit of Rs.50/-</t>
  </si>
  <si>
    <t>AMFL</t>
  </si>
  <si>
    <t>RENUKABEN RAMESHBHAI SHAH</t>
  </si>
  <si>
    <t>ZALAK PURVESH PARIKH</t>
  </si>
  <si>
    <t>ANANDNARESHSHARMA</t>
  </si>
  <si>
    <t>AMITABEN HITESHKUMAR SHAH</t>
  </si>
  <si>
    <t>BALFC</t>
  </si>
  <si>
    <t>SANWARIA DISTRIBUTORS PRIVATE LIMITED</t>
  </si>
  <si>
    <t>GARMNTMNTR</t>
  </si>
  <si>
    <t>VIKRAM JAYANTILAL</t>
  </si>
  <si>
    <t>DARSHAN TRADING COMPANY</t>
  </si>
  <si>
    <t>SHIVA KUMAR</t>
  </si>
  <si>
    <t>CHANDA SONI</t>
  </si>
  <si>
    <t>PAYAL DIPAL SHAH</t>
  </si>
  <si>
    <t>ANJU LODHA</t>
  </si>
  <si>
    <t>LANCER</t>
  </si>
  <si>
    <t>RIKHAV SECURITIES LIMITED</t>
  </si>
  <si>
    <t>NARAYANI</t>
  </si>
  <si>
    <t>JITESHKUMAR SHASHIKANTBHAI TIKADIYA</t>
  </si>
  <si>
    <t>PALLAS FINCAP PRIVATE LIMITED</t>
  </si>
  <si>
    <t>HARSHA RAJESHBHAI JHAVERI</t>
  </si>
  <si>
    <t>PALMJEWELS</t>
  </si>
  <si>
    <t>ROHIT DALPATBHAI SHAH</t>
  </si>
  <si>
    <t>ROJL</t>
  </si>
  <si>
    <t>ALKABEN MANGALDAS SHAH</t>
  </si>
  <si>
    <t>SSPNFIN</t>
  </si>
  <si>
    <t>DULCET ADVISORY PRIVATE LIMITED</t>
  </si>
  <si>
    <t>TITAANIUM</t>
  </si>
  <si>
    <t>TITANBIO</t>
  </si>
  <si>
    <t>ALPHA LEON ENTERPRISES LLP</t>
  </si>
  <si>
    <t>AAATECH</t>
  </si>
  <si>
    <t>AAA Technologies Limited</t>
  </si>
  <si>
    <t>MIKER FINANCIAL CONSULTANTS PVT LTD</t>
  </si>
  <si>
    <t>FESTINO VINCOM LIMITED</t>
  </si>
  <si>
    <t>KHFM</t>
  </si>
  <si>
    <t>KHFM Hos Fac Mana Ser Ltd</t>
  </si>
  <si>
    <t>ISHAN ABHAY SHAH HUF</t>
  </si>
  <si>
    <t>Menon Bearings Limited</t>
  </si>
  <si>
    <t>Music Broadcast Limited</t>
  </si>
  <si>
    <t>RAJASTHAN GLOBAL SECURITIES PVT LTD</t>
  </si>
  <si>
    <t>NIKUNJ STOCK BROKERS LTD</t>
  </si>
  <si>
    <t>RAJRAYON</t>
  </si>
  <si>
    <t>Raj Rayon Industries Ltd</t>
  </si>
  <si>
    <t>SAM SUNDERA CHODARI KARICHETI</t>
  </si>
  <si>
    <t>Reliance Infrastructu Ltd</t>
  </si>
  <si>
    <t>ROOPAL PILANI</t>
  </si>
  <si>
    <t>Siti Networks Limited</t>
  </si>
  <si>
    <t>RATTANINDIA FINANCE PRIVATE LIMITED</t>
  </si>
  <si>
    <t>Loss of Rs. 28.50/-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</si>
</sst>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69" fontId="7" fillId="58" borderId="5" xfId="0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8" fillId="61" borderId="37" xfId="0" applyNumberFormat="1" applyFont="1" applyFill="1" applyBorder="1" applyAlignment="1">
      <alignment horizontal="center" vertical="center"/>
    </xf>
    <xf numFmtId="0" fontId="50" fillId="61" borderId="37" xfId="0" applyFont="1" applyFill="1" applyBorder="1"/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69" fontId="7" fillId="61" borderId="5" xfId="0" applyNumberFormat="1" applyFont="1" applyFill="1" applyBorder="1" applyAlignment="1">
      <alignment horizontal="center" vertical="center"/>
    </xf>
    <xf numFmtId="43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/>
    </xf>
    <xf numFmtId="43" fontId="6" fillId="61" borderId="37" xfId="160" applyFont="1" applyFill="1" applyBorder="1"/>
    <xf numFmtId="43" fontId="8" fillId="61" borderId="37" xfId="160" applyFont="1" applyFill="1" applyBorder="1" applyAlignment="1">
      <alignment horizontal="left" vertical="center"/>
    </xf>
    <xf numFmtId="43" fontId="47" fillId="61" borderId="37" xfId="160" applyFont="1" applyFill="1" applyBorder="1" applyAlignment="1">
      <alignment horizontal="center" vertical="top"/>
    </xf>
    <xf numFmtId="0" fontId="7" fillId="61" borderId="38" xfId="0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0" fontId="47" fillId="60" borderId="37" xfId="0" applyNumberFormat="1" applyFont="1" applyFill="1" applyBorder="1" applyAlignment="1">
      <alignment horizontal="center" vertical="center"/>
    </xf>
    <xf numFmtId="164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/>
    </xf>
    <xf numFmtId="165" fontId="0" fillId="0" borderId="37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3" fontId="7" fillId="0" borderId="5" xfId="160" applyFont="1" applyFill="1" applyBorder="1" applyAlignment="1">
      <alignment horizontal="center" vertical="center"/>
    </xf>
    <xf numFmtId="16" fontId="7" fillId="0" borderId="37" xfId="160" applyNumberFormat="1" applyFont="1" applyFill="1" applyBorder="1" applyAlignment="1">
      <alignment horizontal="center" vertical="center"/>
    </xf>
    <xf numFmtId="165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44130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30" sqref="E3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44130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4" t="s">
        <v>16</v>
      </c>
      <c r="B9" s="566" t="s">
        <v>17</v>
      </c>
      <c r="C9" s="566" t="s">
        <v>18</v>
      </c>
      <c r="D9" s="274" t="s">
        <v>19</v>
      </c>
      <c r="E9" s="274" t="s">
        <v>20</v>
      </c>
      <c r="F9" s="561" t="s">
        <v>21</v>
      </c>
      <c r="G9" s="562"/>
      <c r="H9" s="563"/>
      <c r="I9" s="561" t="s">
        <v>22</v>
      </c>
      <c r="J9" s="562"/>
      <c r="K9" s="563"/>
      <c r="L9" s="274"/>
      <c r="M9" s="281"/>
      <c r="N9" s="281"/>
      <c r="O9" s="281"/>
    </row>
    <row r="10" spans="1:15" ht="59.25" customHeight="1">
      <c r="A10" s="565"/>
      <c r="B10" s="567" t="s">
        <v>17</v>
      </c>
      <c r="C10" s="56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24537</v>
      </c>
      <c r="E11" s="303">
        <v>24568.416666666668</v>
      </c>
      <c r="F11" s="315">
        <v>24347.833333333336</v>
      </c>
      <c r="G11" s="315">
        <v>24158.666666666668</v>
      </c>
      <c r="H11" s="315">
        <v>23938.083333333336</v>
      </c>
      <c r="I11" s="315">
        <v>24757.583333333336</v>
      </c>
      <c r="J11" s="315">
        <v>24978.166666666672</v>
      </c>
      <c r="K11" s="315">
        <v>25167.333333333336</v>
      </c>
      <c r="L11" s="302">
        <v>24789</v>
      </c>
      <c r="M11" s="302">
        <v>24379.25</v>
      </c>
      <c r="N11" s="319">
        <v>1811150</v>
      </c>
      <c r="O11" s="320">
        <v>5.9059146858462711E-2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11934.35</v>
      </c>
      <c r="E12" s="316">
        <v>11940.65</v>
      </c>
      <c r="F12" s="317">
        <v>11901.449999999999</v>
      </c>
      <c r="G12" s="317">
        <v>11868.55</v>
      </c>
      <c r="H12" s="317">
        <v>11829.349999999999</v>
      </c>
      <c r="I12" s="317">
        <v>11973.55</v>
      </c>
      <c r="J12" s="317">
        <v>12012.75</v>
      </c>
      <c r="K12" s="317">
        <v>12045.65</v>
      </c>
      <c r="L12" s="304">
        <v>11979.85</v>
      </c>
      <c r="M12" s="304">
        <v>11907.75</v>
      </c>
      <c r="N12" s="319">
        <v>13256175</v>
      </c>
      <c r="O12" s="320">
        <v>2.413317572892041E-2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1605.1</v>
      </c>
      <c r="E13" s="316">
        <v>1612.6166666666668</v>
      </c>
      <c r="F13" s="317">
        <v>1590.2333333333336</v>
      </c>
      <c r="G13" s="317">
        <v>1575.3666666666668</v>
      </c>
      <c r="H13" s="317">
        <v>1552.9833333333336</v>
      </c>
      <c r="I13" s="317">
        <v>1627.4833333333336</v>
      </c>
      <c r="J13" s="317">
        <v>1649.8666666666668</v>
      </c>
      <c r="K13" s="317">
        <v>1664.7333333333336</v>
      </c>
      <c r="L13" s="304">
        <v>1635</v>
      </c>
      <c r="M13" s="304">
        <v>1597.75</v>
      </c>
      <c r="N13" s="319">
        <v>2170500</v>
      </c>
      <c r="O13" s="320">
        <v>-8.1075359864521593E-2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315.35000000000002</v>
      </c>
      <c r="E14" s="316">
        <v>317.18333333333334</v>
      </c>
      <c r="F14" s="317">
        <v>311.16666666666669</v>
      </c>
      <c r="G14" s="317">
        <v>306.98333333333335</v>
      </c>
      <c r="H14" s="317">
        <v>300.9666666666667</v>
      </c>
      <c r="I14" s="317">
        <v>321.36666666666667</v>
      </c>
      <c r="J14" s="317">
        <v>327.38333333333333</v>
      </c>
      <c r="K14" s="317">
        <v>331.56666666666666</v>
      </c>
      <c r="L14" s="304">
        <v>323.2</v>
      </c>
      <c r="M14" s="304">
        <v>313</v>
      </c>
      <c r="N14" s="319">
        <v>17688000</v>
      </c>
      <c r="O14" s="320">
        <v>-3.238512035010941E-2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364.1</v>
      </c>
      <c r="E15" s="316">
        <v>364.05</v>
      </c>
      <c r="F15" s="317">
        <v>358.40000000000003</v>
      </c>
      <c r="G15" s="317">
        <v>352.70000000000005</v>
      </c>
      <c r="H15" s="317">
        <v>347.05000000000007</v>
      </c>
      <c r="I15" s="317">
        <v>369.75</v>
      </c>
      <c r="J15" s="317">
        <v>375.4</v>
      </c>
      <c r="K15" s="317">
        <v>381.09999999999997</v>
      </c>
      <c r="L15" s="304">
        <v>369.7</v>
      </c>
      <c r="M15" s="304">
        <v>358.35</v>
      </c>
      <c r="N15" s="319">
        <v>28545000</v>
      </c>
      <c r="O15" s="320">
        <v>3.1902394938996839E-2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763.35</v>
      </c>
      <c r="E16" s="316">
        <v>758.5333333333333</v>
      </c>
      <c r="F16" s="317">
        <v>751.16666666666663</v>
      </c>
      <c r="G16" s="317">
        <v>738.98333333333335</v>
      </c>
      <c r="H16" s="317">
        <v>731.61666666666667</v>
      </c>
      <c r="I16" s="317">
        <v>770.71666666666658</v>
      </c>
      <c r="J16" s="317">
        <v>778.08333333333337</v>
      </c>
      <c r="K16" s="317">
        <v>790.26666666666654</v>
      </c>
      <c r="L16" s="304">
        <v>765.9</v>
      </c>
      <c r="M16" s="304">
        <v>746.35</v>
      </c>
      <c r="N16" s="319">
        <v>1429000</v>
      </c>
      <c r="O16" s="320">
        <v>0.29673321234119782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247.5</v>
      </c>
      <c r="E17" s="316">
        <v>249.96666666666667</v>
      </c>
      <c r="F17" s="317">
        <v>243.63333333333333</v>
      </c>
      <c r="G17" s="317">
        <v>239.76666666666665</v>
      </c>
      <c r="H17" s="317">
        <v>233.43333333333331</v>
      </c>
      <c r="I17" s="317">
        <v>253.83333333333334</v>
      </c>
      <c r="J17" s="317">
        <v>260.16666666666663</v>
      </c>
      <c r="K17" s="317">
        <v>264.03333333333336</v>
      </c>
      <c r="L17" s="304">
        <v>256.3</v>
      </c>
      <c r="M17" s="304">
        <v>246.1</v>
      </c>
      <c r="N17" s="319">
        <v>21039000</v>
      </c>
      <c r="O17" s="320">
        <v>-0.11675062972292191</v>
      </c>
    </row>
    <row r="18" spans="1:15" ht="15">
      <c r="A18" s="277">
        <v>8</v>
      </c>
      <c r="B18" s="389" t="s">
        <v>39</v>
      </c>
      <c r="C18" s="277" t="s">
        <v>47</v>
      </c>
      <c r="D18" s="316">
        <v>2083.1</v>
      </c>
      <c r="E18" s="316">
        <v>2083.4666666666667</v>
      </c>
      <c r="F18" s="317">
        <v>2057.8833333333332</v>
      </c>
      <c r="G18" s="317">
        <v>2032.6666666666665</v>
      </c>
      <c r="H18" s="317">
        <v>2007.083333333333</v>
      </c>
      <c r="I18" s="317">
        <v>2108.6833333333334</v>
      </c>
      <c r="J18" s="317">
        <v>2134.2666666666664</v>
      </c>
      <c r="K18" s="317">
        <v>2159.4833333333336</v>
      </c>
      <c r="L18" s="304">
        <v>2109.0500000000002</v>
      </c>
      <c r="M18" s="304">
        <v>2058.25</v>
      </c>
      <c r="N18" s="319">
        <v>2007500</v>
      </c>
      <c r="O18" s="320">
        <v>5.1047120418848166E-2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149.9</v>
      </c>
      <c r="E19" s="316">
        <v>147.35</v>
      </c>
      <c r="F19" s="317">
        <v>144.1</v>
      </c>
      <c r="G19" s="317">
        <v>138.30000000000001</v>
      </c>
      <c r="H19" s="317">
        <v>135.05000000000001</v>
      </c>
      <c r="I19" s="317">
        <v>153.14999999999998</v>
      </c>
      <c r="J19" s="317">
        <v>156.39999999999998</v>
      </c>
      <c r="K19" s="317">
        <v>162.19999999999996</v>
      </c>
      <c r="L19" s="304">
        <v>150.6</v>
      </c>
      <c r="M19" s="304">
        <v>141.55000000000001</v>
      </c>
      <c r="N19" s="319">
        <v>11755000</v>
      </c>
      <c r="O19" s="320">
        <v>0.10635294117647059</v>
      </c>
    </row>
    <row r="20" spans="1:15" ht="15">
      <c r="A20" s="277">
        <v>10</v>
      </c>
      <c r="B20" s="389" t="s">
        <v>44</v>
      </c>
      <c r="C20" s="277" t="s">
        <v>49</v>
      </c>
      <c r="D20" s="316">
        <v>81.650000000000006</v>
      </c>
      <c r="E20" s="316">
        <v>81.216666666666669</v>
      </c>
      <c r="F20" s="317">
        <v>79.033333333333331</v>
      </c>
      <c r="G20" s="317">
        <v>76.416666666666657</v>
      </c>
      <c r="H20" s="317">
        <v>74.23333333333332</v>
      </c>
      <c r="I20" s="317">
        <v>83.833333333333343</v>
      </c>
      <c r="J20" s="317">
        <v>86.01666666666668</v>
      </c>
      <c r="K20" s="317">
        <v>88.633333333333354</v>
      </c>
      <c r="L20" s="304">
        <v>83.4</v>
      </c>
      <c r="M20" s="304">
        <v>78.599999999999994</v>
      </c>
      <c r="N20" s="319">
        <v>41967000</v>
      </c>
      <c r="O20" s="320">
        <v>-0.10636259103104638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2114.8000000000002</v>
      </c>
      <c r="E21" s="316">
        <v>2111.0666666666671</v>
      </c>
      <c r="F21" s="317">
        <v>2097.3833333333341</v>
      </c>
      <c r="G21" s="317">
        <v>2079.9666666666672</v>
      </c>
      <c r="H21" s="317">
        <v>2066.2833333333342</v>
      </c>
      <c r="I21" s="317">
        <v>2128.483333333334</v>
      </c>
      <c r="J21" s="317">
        <v>2142.1666666666674</v>
      </c>
      <c r="K21" s="317">
        <v>2159.5833333333339</v>
      </c>
      <c r="L21" s="304">
        <v>2124.75</v>
      </c>
      <c r="M21" s="304">
        <v>2093.65</v>
      </c>
      <c r="N21" s="319">
        <v>2726700</v>
      </c>
      <c r="O21" s="320">
        <v>-0.1495274632731356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782.6</v>
      </c>
      <c r="E22" s="316">
        <v>782.51666666666677</v>
      </c>
      <c r="F22" s="317">
        <v>775.08333333333348</v>
      </c>
      <c r="G22" s="317">
        <v>767.56666666666672</v>
      </c>
      <c r="H22" s="317">
        <v>760.13333333333344</v>
      </c>
      <c r="I22" s="317">
        <v>790.03333333333353</v>
      </c>
      <c r="J22" s="317">
        <v>797.4666666666667</v>
      </c>
      <c r="K22" s="317">
        <v>804.98333333333358</v>
      </c>
      <c r="L22" s="304">
        <v>789.95</v>
      </c>
      <c r="M22" s="304">
        <v>775</v>
      </c>
      <c r="N22" s="319">
        <v>14392300</v>
      </c>
      <c r="O22" s="320">
        <v>-3.9725908578367594E-2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508.25</v>
      </c>
      <c r="E23" s="316">
        <v>509.4666666666667</v>
      </c>
      <c r="F23" s="317">
        <v>503.13333333333344</v>
      </c>
      <c r="G23" s="317">
        <v>498.01666666666677</v>
      </c>
      <c r="H23" s="317">
        <v>491.68333333333351</v>
      </c>
      <c r="I23" s="317">
        <v>514.58333333333337</v>
      </c>
      <c r="J23" s="317">
        <v>520.91666666666663</v>
      </c>
      <c r="K23" s="317">
        <v>526.0333333333333</v>
      </c>
      <c r="L23" s="304">
        <v>515.79999999999995</v>
      </c>
      <c r="M23" s="304">
        <v>504.35</v>
      </c>
      <c r="N23" s="319">
        <v>49654800</v>
      </c>
      <c r="O23" s="320">
        <v>7.8673031956352293E-3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3091.65</v>
      </c>
      <c r="E24" s="316">
        <v>3065.5</v>
      </c>
      <c r="F24" s="317">
        <v>3026.15</v>
      </c>
      <c r="G24" s="317">
        <v>2960.65</v>
      </c>
      <c r="H24" s="317">
        <v>2921.3</v>
      </c>
      <c r="I24" s="317">
        <v>3131</v>
      </c>
      <c r="J24" s="317">
        <v>3170.3500000000004</v>
      </c>
      <c r="K24" s="317">
        <v>3235.85</v>
      </c>
      <c r="L24" s="304">
        <v>3104.85</v>
      </c>
      <c r="M24" s="304">
        <v>3000</v>
      </c>
      <c r="N24" s="319">
        <v>2486000</v>
      </c>
      <c r="O24" s="320">
        <v>8.4760554161666848E-2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5845.75</v>
      </c>
      <c r="E25" s="316">
        <v>5883.0999999999995</v>
      </c>
      <c r="F25" s="317">
        <v>5798.5499999999993</v>
      </c>
      <c r="G25" s="317">
        <v>5751.3499999999995</v>
      </c>
      <c r="H25" s="317">
        <v>5666.7999999999993</v>
      </c>
      <c r="I25" s="317">
        <v>5930.2999999999993</v>
      </c>
      <c r="J25" s="317">
        <v>6014.85</v>
      </c>
      <c r="K25" s="317">
        <v>6062.0499999999993</v>
      </c>
      <c r="L25" s="304">
        <v>5967.65</v>
      </c>
      <c r="M25" s="304">
        <v>5835.9</v>
      </c>
      <c r="N25" s="319">
        <v>898875</v>
      </c>
      <c r="O25" s="320">
        <v>-2.4684660246846603E-2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3318.05</v>
      </c>
      <c r="E26" s="316">
        <v>3328.2333333333336</v>
      </c>
      <c r="F26" s="317">
        <v>3295.4666666666672</v>
      </c>
      <c r="G26" s="317">
        <v>3272.8833333333337</v>
      </c>
      <c r="H26" s="317">
        <v>3240.1166666666672</v>
      </c>
      <c r="I26" s="317">
        <v>3350.8166666666671</v>
      </c>
      <c r="J26" s="317">
        <v>3383.5833333333335</v>
      </c>
      <c r="K26" s="317">
        <v>3406.166666666667</v>
      </c>
      <c r="L26" s="304">
        <v>3361</v>
      </c>
      <c r="M26" s="304">
        <v>3305.65</v>
      </c>
      <c r="N26" s="319">
        <v>5274000</v>
      </c>
      <c r="O26" s="320">
        <v>1.647875108412836E-2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1391.05</v>
      </c>
      <c r="E27" s="316">
        <v>1373.8666666666668</v>
      </c>
      <c r="F27" s="317">
        <v>1352.1833333333336</v>
      </c>
      <c r="G27" s="317">
        <v>1313.3166666666668</v>
      </c>
      <c r="H27" s="317">
        <v>1291.6333333333337</v>
      </c>
      <c r="I27" s="317">
        <v>1412.7333333333336</v>
      </c>
      <c r="J27" s="317">
        <v>1434.416666666667</v>
      </c>
      <c r="K27" s="317">
        <v>1473.2833333333335</v>
      </c>
      <c r="L27" s="304">
        <v>1395.55</v>
      </c>
      <c r="M27" s="304">
        <v>1335</v>
      </c>
      <c r="N27" s="319">
        <v>2149600</v>
      </c>
      <c r="O27" s="320">
        <v>-5.1832654572380602E-3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307.8</v>
      </c>
      <c r="E28" s="316">
        <v>309.64999999999998</v>
      </c>
      <c r="F28" s="317">
        <v>304.29999999999995</v>
      </c>
      <c r="G28" s="317">
        <v>300.79999999999995</v>
      </c>
      <c r="H28" s="317">
        <v>295.44999999999993</v>
      </c>
      <c r="I28" s="317">
        <v>313.14999999999998</v>
      </c>
      <c r="J28" s="317">
        <v>318.5</v>
      </c>
      <c r="K28" s="317">
        <v>322</v>
      </c>
      <c r="L28" s="304">
        <v>315</v>
      </c>
      <c r="M28" s="304">
        <v>306.14999999999998</v>
      </c>
      <c r="N28" s="319">
        <v>13696200</v>
      </c>
      <c r="O28" s="320">
        <v>4.0333606781514902E-2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43.2</v>
      </c>
      <c r="E29" s="316">
        <v>43.283333333333331</v>
      </c>
      <c r="F29" s="317">
        <v>42.766666666666666</v>
      </c>
      <c r="G29" s="317">
        <v>42.333333333333336</v>
      </c>
      <c r="H29" s="317">
        <v>41.81666666666667</v>
      </c>
      <c r="I29" s="317">
        <v>43.716666666666661</v>
      </c>
      <c r="J29" s="317">
        <v>44.233333333333327</v>
      </c>
      <c r="K29" s="317">
        <v>44.666666666666657</v>
      </c>
      <c r="L29" s="304">
        <v>43.8</v>
      </c>
      <c r="M29" s="304">
        <v>42.85</v>
      </c>
      <c r="N29" s="319">
        <v>53267200</v>
      </c>
      <c r="O29" s="320">
        <v>-2.2128556375131718E-2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1352.7</v>
      </c>
      <c r="E30" s="316">
        <v>1360.4833333333333</v>
      </c>
      <c r="F30" s="317">
        <v>1339.5166666666667</v>
      </c>
      <c r="G30" s="317">
        <v>1326.3333333333333</v>
      </c>
      <c r="H30" s="317">
        <v>1305.3666666666666</v>
      </c>
      <c r="I30" s="317">
        <v>1373.6666666666667</v>
      </c>
      <c r="J30" s="317">
        <v>1394.6333333333334</v>
      </c>
      <c r="K30" s="317">
        <v>1407.8166666666668</v>
      </c>
      <c r="L30" s="304">
        <v>1381.45</v>
      </c>
      <c r="M30" s="304">
        <v>1347.3</v>
      </c>
      <c r="N30" s="319">
        <v>1477300</v>
      </c>
      <c r="O30" s="320">
        <v>1.2438748586505842E-2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92.8</v>
      </c>
      <c r="E31" s="316">
        <v>93.116666666666674</v>
      </c>
      <c r="F31" s="317">
        <v>91.933333333333351</v>
      </c>
      <c r="G31" s="317">
        <v>91.066666666666677</v>
      </c>
      <c r="H31" s="317">
        <v>89.883333333333354</v>
      </c>
      <c r="I31" s="317">
        <v>93.983333333333348</v>
      </c>
      <c r="J31" s="317">
        <v>95.166666666666686</v>
      </c>
      <c r="K31" s="317">
        <v>96.033333333333346</v>
      </c>
      <c r="L31" s="304">
        <v>94.3</v>
      </c>
      <c r="M31" s="304">
        <v>92.25</v>
      </c>
      <c r="N31" s="319">
        <v>34709200</v>
      </c>
      <c r="O31" s="320">
        <v>-1.530389156099694E-3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610.54999999999995</v>
      </c>
      <c r="E32" s="316">
        <v>611.16666666666663</v>
      </c>
      <c r="F32" s="317">
        <v>607.68333333333328</v>
      </c>
      <c r="G32" s="317">
        <v>604.81666666666661</v>
      </c>
      <c r="H32" s="317">
        <v>601.33333333333326</v>
      </c>
      <c r="I32" s="317">
        <v>614.0333333333333</v>
      </c>
      <c r="J32" s="317">
        <v>617.51666666666665</v>
      </c>
      <c r="K32" s="317">
        <v>620.38333333333333</v>
      </c>
      <c r="L32" s="304">
        <v>614.65</v>
      </c>
      <c r="M32" s="304">
        <v>608.29999999999995</v>
      </c>
      <c r="N32" s="319">
        <v>3633300</v>
      </c>
      <c r="O32" s="320">
        <v>-4.5927209705372618E-2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494.8</v>
      </c>
      <c r="E33" s="316">
        <v>485.26666666666671</v>
      </c>
      <c r="F33" s="317">
        <v>471.88333333333344</v>
      </c>
      <c r="G33" s="317">
        <v>448.96666666666675</v>
      </c>
      <c r="H33" s="317">
        <v>435.58333333333348</v>
      </c>
      <c r="I33" s="317">
        <v>508.18333333333339</v>
      </c>
      <c r="J33" s="317">
        <v>521.56666666666672</v>
      </c>
      <c r="K33" s="317">
        <v>544.48333333333335</v>
      </c>
      <c r="L33" s="304">
        <v>498.65</v>
      </c>
      <c r="M33" s="304">
        <v>462.35</v>
      </c>
      <c r="N33" s="319">
        <v>6841500</v>
      </c>
      <c r="O33" s="320">
        <v>3.8479052823315117E-2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434.25</v>
      </c>
      <c r="E34" s="316">
        <v>432.9666666666667</v>
      </c>
      <c r="F34" s="317">
        <v>428.43333333333339</v>
      </c>
      <c r="G34" s="317">
        <v>422.61666666666667</v>
      </c>
      <c r="H34" s="317">
        <v>418.08333333333337</v>
      </c>
      <c r="I34" s="317">
        <v>438.78333333333342</v>
      </c>
      <c r="J34" s="317">
        <v>443.31666666666672</v>
      </c>
      <c r="K34" s="317">
        <v>449.13333333333344</v>
      </c>
      <c r="L34" s="304">
        <v>437.5</v>
      </c>
      <c r="M34" s="304">
        <v>427.15</v>
      </c>
      <c r="N34" s="319">
        <v>119731935</v>
      </c>
      <c r="O34" s="320">
        <v>-3.9098593223108574E-2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29.1</v>
      </c>
      <c r="E35" s="316">
        <v>29.166666666666668</v>
      </c>
      <c r="F35" s="317">
        <v>28.933333333333337</v>
      </c>
      <c r="G35" s="317">
        <v>28.766666666666669</v>
      </c>
      <c r="H35" s="317">
        <v>28.533333333333339</v>
      </c>
      <c r="I35" s="317">
        <v>29.333333333333336</v>
      </c>
      <c r="J35" s="317">
        <v>29.566666666666663</v>
      </c>
      <c r="K35" s="317">
        <v>29.733333333333334</v>
      </c>
      <c r="L35" s="304">
        <v>29.4</v>
      </c>
      <c r="M35" s="304">
        <v>29</v>
      </c>
      <c r="N35" s="319">
        <v>65142000</v>
      </c>
      <c r="O35" s="320">
        <v>-2.1142316188071948E-2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417.9</v>
      </c>
      <c r="E36" s="316">
        <v>421.4666666666667</v>
      </c>
      <c r="F36" s="317">
        <v>412.53333333333342</v>
      </c>
      <c r="G36" s="317">
        <v>407.16666666666674</v>
      </c>
      <c r="H36" s="317">
        <v>398.23333333333346</v>
      </c>
      <c r="I36" s="317">
        <v>426.83333333333337</v>
      </c>
      <c r="J36" s="317">
        <v>435.76666666666665</v>
      </c>
      <c r="K36" s="317">
        <v>441.13333333333333</v>
      </c>
      <c r="L36" s="304">
        <v>430.4</v>
      </c>
      <c r="M36" s="304">
        <v>416.1</v>
      </c>
      <c r="N36" s="319">
        <v>13422800</v>
      </c>
      <c r="O36" s="320">
        <v>2.8913963328631876E-2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12209.35</v>
      </c>
      <c r="E37" s="316">
        <v>12083.933333333334</v>
      </c>
      <c r="F37" s="317">
        <v>11907.866666666669</v>
      </c>
      <c r="G37" s="317">
        <v>11606.383333333335</v>
      </c>
      <c r="H37" s="317">
        <v>11430.316666666669</v>
      </c>
      <c r="I37" s="317">
        <v>12385.416666666668</v>
      </c>
      <c r="J37" s="317">
        <v>12561.483333333334</v>
      </c>
      <c r="K37" s="317">
        <v>12862.966666666667</v>
      </c>
      <c r="L37" s="304">
        <v>12260</v>
      </c>
      <c r="M37" s="304">
        <v>11782.45</v>
      </c>
      <c r="N37" s="319">
        <v>152500</v>
      </c>
      <c r="O37" s="320">
        <v>6.1608075182735818E-2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351.65</v>
      </c>
      <c r="E38" s="316">
        <v>352.56666666666661</v>
      </c>
      <c r="F38" s="317">
        <v>349.18333333333322</v>
      </c>
      <c r="G38" s="317">
        <v>346.71666666666664</v>
      </c>
      <c r="H38" s="317">
        <v>343.33333333333326</v>
      </c>
      <c r="I38" s="317">
        <v>355.03333333333319</v>
      </c>
      <c r="J38" s="317">
        <v>358.41666666666663</v>
      </c>
      <c r="K38" s="317">
        <v>360.88333333333316</v>
      </c>
      <c r="L38" s="304">
        <v>355.95</v>
      </c>
      <c r="M38" s="304">
        <v>350.1</v>
      </c>
      <c r="N38" s="319">
        <v>26449200</v>
      </c>
      <c r="O38" s="320">
        <v>-1.2898024989923419E-2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3474.8</v>
      </c>
      <c r="E39" s="316">
        <v>3472.3333333333335</v>
      </c>
      <c r="F39" s="317">
        <v>3442.666666666667</v>
      </c>
      <c r="G39" s="317">
        <v>3410.5333333333333</v>
      </c>
      <c r="H39" s="317">
        <v>3380.8666666666668</v>
      </c>
      <c r="I39" s="317">
        <v>3504.4666666666672</v>
      </c>
      <c r="J39" s="317">
        <v>3534.1333333333341</v>
      </c>
      <c r="K39" s="317">
        <v>3566.2666666666673</v>
      </c>
      <c r="L39" s="304">
        <v>3502</v>
      </c>
      <c r="M39" s="304">
        <v>3440.2</v>
      </c>
      <c r="N39" s="319">
        <v>1818200</v>
      </c>
      <c r="O39" s="320">
        <v>-6.0361757105943152E-2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424.5</v>
      </c>
      <c r="E40" s="316">
        <v>427.88333333333338</v>
      </c>
      <c r="F40" s="317">
        <v>419.96666666666675</v>
      </c>
      <c r="G40" s="317">
        <v>415.43333333333339</v>
      </c>
      <c r="H40" s="317">
        <v>407.51666666666677</v>
      </c>
      <c r="I40" s="317">
        <v>432.41666666666674</v>
      </c>
      <c r="J40" s="317">
        <v>440.33333333333337</v>
      </c>
      <c r="K40" s="317">
        <v>444.86666666666673</v>
      </c>
      <c r="L40" s="304">
        <v>435.8</v>
      </c>
      <c r="M40" s="304">
        <v>423.35</v>
      </c>
      <c r="N40" s="319">
        <v>6025800</v>
      </c>
      <c r="O40" s="320">
        <v>6.1216582719876018E-2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88.25</v>
      </c>
      <c r="E41" s="316">
        <v>88.09999999999998</v>
      </c>
      <c r="F41" s="317">
        <v>87.499999999999957</v>
      </c>
      <c r="G41" s="317">
        <v>86.749999999999972</v>
      </c>
      <c r="H41" s="317">
        <v>86.149999999999949</v>
      </c>
      <c r="I41" s="317">
        <v>88.849999999999966</v>
      </c>
      <c r="J41" s="317">
        <v>89.449999999999989</v>
      </c>
      <c r="K41" s="317">
        <v>90.199999999999974</v>
      </c>
      <c r="L41" s="304">
        <v>88.7</v>
      </c>
      <c r="M41" s="304">
        <v>87.35</v>
      </c>
      <c r="N41" s="319">
        <v>16045000</v>
      </c>
      <c r="O41" s="320">
        <v>-2.5508654722137869E-2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251.25</v>
      </c>
      <c r="E42" s="316">
        <v>250.76666666666665</v>
      </c>
      <c r="F42" s="317">
        <v>244.48333333333329</v>
      </c>
      <c r="G42" s="317">
        <v>237.71666666666664</v>
      </c>
      <c r="H42" s="317">
        <v>231.43333333333328</v>
      </c>
      <c r="I42" s="317">
        <v>257.5333333333333</v>
      </c>
      <c r="J42" s="317">
        <v>263.81666666666666</v>
      </c>
      <c r="K42" s="317">
        <v>270.58333333333331</v>
      </c>
      <c r="L42" s="304">
        <v>257.05</v>
      </c>
      <c r="M42" s="304">
        <v>244</v>
      </c>
      <c r="N42" s="319">
        <v>6070000</v>
      </c>
      <c r="O42" s="320">
        <v>-3.1125299281723862E-2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759.4</v>
      </c>
      <c r="E43" s="316">
        <v>764.35</v>
      </c>
      <c r="F43" s="317">
        <v>752.25</v>
      </c>
      <c r="G43" s="317">
        <v>745.1</v>
      </c>
      <c r="H43" s="317">
        <v>733</v>
      </c>
      <c r="I43" s="317">
        <v>771.5</v>
      </c>
      <c r="J43" s="317">
        <v>783.60000000000014</v>
      </c>
      <c r="K43" s="317">
        <v>790.75</v>
      </c>
      <c r="L43" s="304">
        <v>776.45</v>
      </c>
      <c r="M43" s="304">
        <v>757.2</v>
      </c>
      <c r="N43" s="319">
        <v>15288000</v>
      </c>
      <c r="O43" s="320">
        <v>9.3444909344490928E-2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117.9</v>
      </c>
      <c r="E44" s="316">
        <v>117.7</v>
      </c>
      <c r="F44" s="317">
        <v>116.80000000000001</v>
      </c>
      <c r="G44" s="317">
        <v>115.7</v>
      </c>
      <c r="H44" s="317">
        <v>114.80000000000001</v>
      </c>
      <c r="I44" s="317">
        <v>118.80000000000001</v>
      </c>
      <c r="J44" s="317">
        <v>119.70000000000002</v>
      </c>
      <c r="K44" s="317">
        <v>120.80000000000001</v>
      </c>
      <c r="L44" s="304">
        <v>118.6</v>
      </c>
      <c r="M44" s="304">
        <v>116.6</v>
      </c>
      <c r="N44" s="319">
        <v>46024300</v>
      </c>
      <c r="O44" s="320">
        <v>-2.132179386309992E-2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2380.15</v>
      </c>
      <c r="E45" s="316">
        <v>2418.0499999999997</v>
      </c>
      <c r="F45" s="317">
        <v>2298.0999999999995</v>
      </c>
      <c r="G45" s="317">
        <v>2216.0499999999997</v>
      </c>
      <c r="H45" s="317">
        <v>2096.0999999999995</v>
      </c>
      <c r="I45" s="317">
        <v>2500.0999999999995</v>
      </c>
      <c r="J45" s="317">
        <v>2620.0499999999993</v>
      </c>
      <c r="K45" s="317">
        <v>2702.0999999999995</v>
      </c>
      <c r="L45" s="304">
        <v>2538</v>
      </c>
      <c r="M45" s="304">
        <v>2336</v>
      </c>
      <c r="N45" s="319">
        <v>568125</v>
      </c>
      <c r="O45" s="320">
        <v>0.18544600938967137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1447.1</v>
      </c>
      <c r="E46" s="316">
        <v>1436.4333333333334</v>
      </c>
      <c r="F46" s="317">
        <v>1423.6666666666667</v>
      </c>
      <c r="G46" s="317">
        <v>1400.2333333333333</v>
      </c>
      <c r="H46" s="317">
        <v>1387.4666666666667</v>
      </c>
      <c r="I46" s="317">
        <v>1459.8666666666668</v>
      </c>
      <c r="J46" s="317">
        <v>1472.6333333333332</v>
      </c>
      <c r="K46" s="317">
        <v>1496.0666666666668</v>
      </c>
      <c r="L46" s="304">
        <v>1449.2</v>
      </c>
      <c r="M46" s="304">
        <v>1413</v>
      </c>
      <c r="N46" s="319">
        <v>2917600</v>
      </c>
      <c r="O46" s="320">
        <v>-5.4446460980036297E-2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386.3</v>
      </c>
      <c r="E47" s="316">
        <v>389.48333333333335</v>
      </c>
      <c r="F47" s="317">
        <v>381.36666666666667</v>
      </c>
      <c r="G47" s="317">
        <v>376.43333333333334</v>
      </c>
      <c r="H47" s="317">
        <v>368.31666666666666</v>
      </c>
      <c r="I47" s="317">
        <v>394.41666666666669</v>
      </c>
      <c r="J47" s="317">
        <v>402.53333333333336</v>
      </c>
      <c r="K47" s="317">
        <v>407.4666666666667</v>
      </c>
      <c r="L47" s="304">
        <v>397.6</v>
      </c>
      <c r="M47" s="304">
        <v>384.55</v>
      </c>
      <c r="N47" s="319">
        <v>6225429</v>
      </c>
      <c r="O47" s="320">
        <v>-8.2171314741035853E-3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461.3</v>
      </c>
      <c r="E48" s="316">
        <v>462.59999999999997</v>
      </c>
      <c r="F48" s="317">
        <v>457.19999999999993</v>
      </c>
      <c r="G48" s="317">
        <v>453.09999999999997</v>
      </c>
      <c r="H48" s="317">
        <v>447.69999999999993</v>
      </c>
      <c r="I48" s="317">
        <v>466.69999999999993</v>
      </c>
      <c r="J48" s="317">
        <v>472.09999999999991</v>
      </c>
      <c r="K48" s="317">
        <v>476.19999999999993</v>
      </c>
      <c r="L48" s="304">
        <v>468</v>
      </c>
      <c r="M48" s="304">
        <v>458.5</v>
      </c>
      <c r="N48" s="319">
        <v>2136000</v>
      </c>
      <c r="O48" s="320">
        <v>7.2935503315250144E-2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518.79999999999995</v>
      </c>
      <c r="E49" s="316">
        <v>516.38333333333333</v>
      </c>
      <c r="F49" s="317">
        <v>513.06666666666661</v>
      </c>
      <c r="G49" s="317">
        <v>507.33333333333326</v>
      </c>
      <c r="H49" s="317">
        <v>504.01666666666654</v>
      </c>
      <c r="I49" s="317">
        <v>522.11666666666667</v>
      </c>
      <c r="J49" s="317">
        <v>525.43333333333351</v>
      </c>
      <c r="K49" s="317">
        <v>531.16666666666674</v>
      </c>
      <c r="L49" s="304">
        <v>519.70000000000005</v>
      </c>
      <c r="M49" s="304">
        <v>510.65</v>
      </c>
      <c r="N49" s="319">
        <v>12106250</v>
      </c>
      <c r="O49" s="320">
        <v>-6.1440062021513711E-2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3070.45</v>
      </c>
      <c r="E50" s="316">
        <v>3094.3333333333335</v>
      </c>
      <c r="F50" s="317">
        <v>3041.666666666667</v>
      </c>
      <c r="G50" s="317">
        <v>3012.8833333333337</v>
      </c>
      <c r="H50" s="317">
        <v>2960.2166666666672</v>
      </c>
      <c r="I50" s="317">
        <v>3123.1166666666668</v>
      </c>
      <c r="J50" s="317">
        <v>3175.7833333333338</v>
      </c>
      <c r="K50" s="317">
        <v>3204.5666666666666</v>
      </c>
      <c r="L50" s="304">
        <v>3147</v>
      </c>
      <c r="M50" s="304">
        <v>3065.55</v>
      </c>
      <c r="N50" s="319">
        <v>3461600</v>
      </c>
      <c r="O50" s="320">
        <v>1.6921269095182139E-2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171.5</v>
      </c>
      <c r="E51" s="316">
        <v>172.04999999999998</v>
      </c>
      <c r="F51" s="317">
        <v>170.09999999999997</v>
      </c>
      <c r="G51" s="317">
        <v>168.7</v>
      </c>
      <c r="H51" s="317">
        <v>166.74999999999997</v>
      </c>
      <c r="I51" s="317">
        <v>173.44999999999996</v>
      </c>
      <c r="J51" s="317">
        <v>175.39999999999995</v>
      </c>
      <c r="K51" s="317">
        <v>176.79999999999995</v>
      </c>
      <c r="L51" s="304">
        <v>174</v>
      </c>
      <c r="M51" s="304">
        <v>170.65</v>
      </c>
      <c r="N51" s="319">
        <v>29726400</v>
      </c>
      <c r="O51" s="320">
        <v>-1.4010507880910683E-2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5027.45</v>
      </c>
      <c r="E52" s="316">
        <v>5040.1500000000005</v>
      </c>
      <c r="F52" s="317">
        <v>4990.3000000000011</v>
      </c>
      <c r="G52" s="317">
        <v>4953.1500000000005</v>
      </c>
      <c r="H52" s="317">
        <v>4903.3000000000011</v>
      </c>
      <c r="I52" s="317">
        <v>5077.3000000000011</v>
      </c>
      <c r="J52" s="317">
        <v>5127.1500000000015</v>
      </c>
      <c r="K52" s="317">
        <v>5164.3000000000011</v>
      </c>
      <c r="L52" s="304">
        <v>5090</v>
      </c>
      <c r="M52" s="304">
        <v>5003</v>
      </c>
      <c r="N52" s="319">
        <v>3187000</v>
      </c>
      <c r="O52" s="320">
        <v>1.9024780175859311E-2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2187.4</v>
      </c>
      <c r="E53" s="316">
        <v>2185.5333333333333</v>
      </c>
      <c r="F53" s="317">
        <v>2164.9666666666667</v>
      </c>
      <c r="G53" s="317">
        <v>2142.5333333333333</v>
      </c>
      <c r="H53" s="317">
        <v>2121.9666666666667</v>
      </c>
      <c r="I53" s="317">
        <v>2207.9666666666667</v>
      </c>
      <c r="J53" s="317">
        <v>2228.5333333333333</v>
      </c>
      <c r="K53" s="317">
        <v>2250.9666666666667</v>
      </c>
      <c r="L53" s="304">
        <v>2206.1</v>
      </c>
      <c r="M53" s="304">
        <v>2163.1</v>
      </c>
      <c r="N53" s="319">
        <v>2615200</v>
      </c>
      <c r="O53" s="320">
        <v>3.0478554682112812E-2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1188.1500000000001</v>
      </c>
      <c r="E54" s="316">
        <v>1197.8666666666666</v>
      </c>
      <c r="F54" s="317">
        <v>1173.3833333333332</v>
      </c>
      <c r="G54" s="317">
        <v>1158.6166666666666</v>
      </c>
      <c r="H54" s="317">
        <v>1134.1333333333332</v>
      </c>
      <c r="I54" s="317">
        <v>1212.6333333333332</v>
      </c>
      <c r="J54" s="317">
        <v>1237.1166666666663</v>
      </c>
      <c r="K54" s="317">
        <v>1251.8833333333332</v>
      </c>
      <c r="L54" s="304">
        <v>1222.3499999999999</v>
      </c>
      <c r="M54" s="304">
        <v>1183.0999999999999</v>
      </c>
      <c r="N54" s="319">
        <v>3593700</v>
      </c>
      <c r="O54" s="320">
        <v>4.3769968051118213E-2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162.4</v>
      </c>
      <c r="E55" s="316">
        <v>161.98333333333335</v>
      </c>
      <c r="F55" s="317">
        <v>160.06666666666669</v>
      </c>
      <c r="G55" s="317">
        <v>157.73333333333335</v>
      </c>
      <c r="H55" s="317">
        <v>155.81666666666669</v>
      </c>
      <c r="I55" s="317">
        <v>164.31666666666669</v>
      </c>
      <c r="J55" s="317">
        <v>166.23333333333332</v>
      </c>
      <c r="K55" s="317">
        <v>168.56666666666669</v>
      </c>
      <c r="L55" s="304">
        <v>163.9</v>
      </c>
      <c r="M55" s="304">
        <v>159.65</v>
      </c>
      <c r="N55" s="319">
        <v>11203200</v>
      </c>
      <c r="O55" s="320">
        <v>0.10550621669626999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56.05</v>
      </c>
      <c r="E56" s="316">
        <v>56.4</v>
      </c>
      <c r="F56" s="317">
        <v>55.55</v>
      </c>
      <c r="G56" s="317">
        <v>55.05</v>
      </c>
      <c r="H56" s="317">
        <v>54.199999999999996</v>
      </c>
      <c r="I56" s="317">
        <v>56.9</v>
      </c>
      <c r="J56" s="317">
        <v>57.750000000000007</v>
      </c>
      <c r="K56" s="317">
        <v>58.25</v>
      </c>
      <c r="L56" s="304">
        <v>57.25</v>
      </c>
      <c r="M56" s="304">
        <v>55.9</v>
      </c>
      <c r="N56" s="319">
        <v>83623000</v>
      </c>
      <c r="O56" s="320">
        <v>4.6977124183006534E-3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87.6</v>
      </c>
      <c r="E57" s="316">
        <v>87.983333333333334</v>
      </c>
      <c r="F57" s="317">
        <v>86.816666666666663</v>
      </c>
      <c r="G57" s="317">
        <v>86.033333333333331</v>
      </c>
      <c r="H57" s="317">
        <v>84.86666666666666</v>
      </c>
      <c r="I57" s="317">
        <v>88.766666666666666</v>
      </c>
      <c r="J57" s="317">
        <v>89.933333333333323</v>
      </c>
      <c r="K57" s="317">
        <v>90.716666666666669</v>
      </c>
      <c r="L57" s="304">
        <v>89.15</v>
      </c>
      <c r="M57" s="304">
        <v>87.2</v>
      </c>
      <c r="N57" s="319">
        <v>26516700</v>
      </c>
      <c r="O57" s="320">
        <v>3.995215311004785E-2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485.3</v>
      </c>
      <c r="E58" s="316">
        <v>488.38333333333338</v>
      </c>
      <c r="F58" s="317">
        <v>479.76666666666677</v>
      </c>
      <c r="G58" s="317">
        <v>474.23333333333341</v>
      </c>
      <c r="H58" s="317">
        <v>465.61666666666679</v>
      </c>
      <c r="I58" s="317">
        <v>493.91666666666674</v>
      </c>
      <c r="J58" s="317">
        <v>502.53333333333342</v>
      </c>
      <c r="K58" s="317">
        <v>508.06666666666672</v>
      </c>
      <c r="L58" s="304">
        <v>497</v>
      </c>
      <c r="M58" s="304">
        <v>482.85</v>
      </c>
      <c r="N58" s="319">
        <v>7486500</v>
      </c>
      <c r="O58" s="320">
        <v>1.1497824735860782E-2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24.35</v>
      </c>
      <c r="E59" s="316">
        <v>24.233333333333334</v>
      </c>
      <c r="F59" s="317">
        <v>24.06666666666667</v>
      </c>
      <c r="G59" s="317">
        <v>23.783333333333335</v>
      </c>
      <c r="H59" s="317">
        <v>23.616666666666671</v>
      </c>
      <c r="I59" s="317">
        <v>24.516666666666669</v>
      </c>
      <c r="J59" s="317">
        <v>24.683333333333334</v>
      </c>
      <c r="K59" s="317">
        <v>24.966666666666669</v>
      </c>
      <c r="L59" s="304">
        <v>24.4</v>
      </c>
      <c r="M59" s="304">
        <v>23.95</v>
      </c>
      <c r="N59" s="319">
        <v>74025000</v>
      </c>
      <c r="O59" s="320">
        <v>5.4487179487179488E-2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681.2</v>
      </c>
      <c r="E60" s="316">
        <v>677.80000000000007</v>
      </c>
      <c r="F60" s="317">
        <v>673.25000000000011</v>
      </c>
      <c r="G60" s="317">
        <v>665.30000000000007</v>
      </c>
      <c r="H60" s="317">
        <v>660.75000000000011</v>
      </c>
      <c r="I60" s="317">
        <v>685.75000000000011</v>
      </c>
      <c r="J60" s="317">
        <v>690.30000000000007</v>
      </c>
      <c r="K60" s="317">
        <v>698.25000000000011</v>
      </c>
      <c r="L60" s="304">
        <v>682.35</v>
      </c>
      <c r="M60" s="304">
        <v>669.85</v>
      </c>
      <c r="N60" s="319">
        <v>6055000</v>
      </c>
      <c r="O60" s="320">
        <v>1.0682690702720748E-2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1046.1500000000001</v>
      </c>
      <c r="E61" s="316">
        <v>1045.1333333333334</v>
      </c>
      <c r="F61" s="317">
        <v>1034.3666666666668</v>
      </c>
      <c r="G61" s="317">
        <v>1022.5833333333333</v>
      </c>
      <c r="H61" s="317">
        <v>1011.8166666666666</v>
      </c>
      <c r="I61" s="317">
        <v>1056.916666666667</v>
      </c>
      <c r="J61" s="317">
        <v>1067.6833333333338</v>
      </c>
      <c r="K61" s="317">
        <v>1079.4666666666672</v>
      </c>
      <c r="L61" s="304">
        <v>1055.9000000000001</v>
      </c>
      <c r="M61" s="304">
        <v>1033.3499999999999</v>
      </c>
      <c r="N61" s="319">
        <v>1011400</v>
      </c>
      <c r="O61" s="320">
        <v>-6.8821065230400963E-2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785.1</v>
      </c>
      <c r="E62" s="316">
        <v>791.20000000000016</v>
      </c>
      <c r="F62" s="317">
        <v>777.60000000000036</v>
      </c>
      <c r="G62" s="317">
        <v>770.10000000000025</v>
      </c>
      <c r="H62" s="317">
        <v>756.50000000000045</v>
      </c>
      <c r="I62" s="317">
        <v>798.70000000000027</v>
      </c>
      <c r="J62" s="317">
        <v>812.3</v>
      </c>
      <c r="K62" s="317">
        <v>819.80000000000018</v>
      </c>
      <c r="L62" s="304">
        <v>804.8</v>
      </c>
      <c r="M62" s="304">
        <v>783.7</v>
      </c>
      <c r="N62" s="319">
        <v>18647550</v>
      </c>
      <c r="O62" s="320">
        <v>2.0483493631401093E-2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726.75</v>
      </c>
      <c r="E63" s="316">
        <v>727.08333333333337</v>
      </c>
      <c r="F63" s="317">
        <v>721.66666666666674</v>
      </c>
      <c r="G63" s="317">
        <v>716.58333333333337</v>
      </c>
      <c r="H63" s="317">
        <v>711.16666666666674</v>
      </c>
      <c r="I63" s="317">
        <v>732.16666666666674</v>
      </c>
      <c r="J63" s="317">
        <v>737.58333333333348</v>
      </c>
      <c r="K63" s="317">
        <v>742.66666666666674</v>
      </c>
      <c r="L63" s="304">
        <v>732.5</v>
      </c>
      <c r="M63" s="304">
        <v>722</v>
      </c>
      <c r="N63" s="319">
        <v>6179000</v>
      </c>
      <c r="O63" s="320">
        <v>2.7265170407315045E-2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854.55</v>
      </c>
      <c r="E64" s="316">
        <v>860.91666666666663</v>
      </c>
      <c r="F64" s="317">
        <v>846.88333333333321</v>
      </c>
      <c r="G64" s="317">
        <v>839.21666666666658</v>
      </c>
      <c r="H64" s="317">
        <v>825.18333333333317</v>
      </c>
      <c r="I64" s="317">
        <v>868.58333333333326</v>
      </c>
      <c r="J64" s="317">
        <v>882.61666666666679</v>
      </c>
      <c r="K64" s="317">
        <v>890.2833333333333</v>
      </c>
      <c r="L64" s="304">
        <v>874.95</v>
      </c>
      <c r="M64" s="304">
        <v>853.25</v>
      </c>
      <c r="N64" s="319">
        <v>14546000</v>
      </c>
      <c r="O64" s="320">
        <v>-4.026073619631902E-3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2059.65</v>
      </c>
      <c r="E65" s="316">
        <v>2057.8166666666666</v>
      </c>
      <c r="F65" s="317">
        <v>2047.8833333333332</v>
      </c>
      <c r="G65" s="317">
        <v>2036.1166666666666</v>
      </c>
      <c r="H65" s="317">
        <v>2026.1833333333332</v>
      </c>
      <c r="I65" s="317">
        <v>2069.583333333333</v>
      </c>
      <c r="J65" s="317">
        <v>2079.5166666666664</v>
      </c>
      <c r="K65" s="317">
        <v>2091.2833333333333</v>
      </c>
      <c r="L65" s="304">
        <v>2067.75</v>
      </c>
      <c r="M65" s="304">
        <v>2046.05</v>
      </c>
      <c r="N65" s="319">
        <v>24581700</v>
      </c>
      <c r="O65" s="320">
        <v>1.0245598461310845E-2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1239.75</v>
      </c>
      <c r="E66" s="316">
        <v>1241.8666666666666</v>
      </c>
      <c r="F66" s="317">
        <v>1232.9833333333331</v>
      </c>
      <c r="G66" s="317">
        <v>1226.2166666666665</v>
      </c>
      <c r="H66" s="317">
        <v>1217.333333333333</v>
      </c>
      <c r="I66" s="317">
        <v>1248.6333333333332</v>
      </c>
      <c r="J66" s="317">
        <v>1257.5166666666669</v>
      </c>
      <c r="K66" s="317">
        <v>1264.2833333333333</v>
      </c>
      <c r="L66" s="304">
        <v>1250.75</v>
      </c>
      <c r="M66" s="304">
        <v>1235.0999999999999</v>
      </c>
      <c r="N66" s="319">
        <v>37588100</v>
      </c>
      <c r="O66" s="320">
        <v>3.9368922055410286E-3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565.54999999999995</v>
      </c>
      <c r="E67" s="316">
        <v>568.79999999999995</v>
      </c>
      <c r="F67" s="317">
        <v>556.79999999999995</v>
      </c>
      <c r="G67" s="317">
        <v>548.04999999999995</v>
      </c>
      <c r="H67" s="317">
        <v>536.04999999999995</v>
      </c>
      <c r="I67" s="317">
        <v>577.54999999999995</v>
      </c>
      <c r="J67" s="317">
        <v>589.54999999999995</v>
      </c>
      <c r="K67" s="317">
        <v>598.29999999999995</v>
      </c>
      <c r="L67" s="304">
        <v>580.79999999999995</v>
      </c>
      <c r="M67" s="304">
        <v>560.04999999999995</v>
      </c>
      <c r="N67" s="319">
        <v>13322100</v>
      </c>
      <c r="O67" s="320">
        <v>0.13229244577412116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3111.75</v>
      </c>
      <c r="E68" s="316">
        <v>3118.4166666666665</v>
      </c>
      <c r="F68" s="317">
        <v>3080.9333333333329</v>
      </c>
      <c r="G68" s="317">
        <v>3050.1166666666663</v>
      </c>
      <c r="H68" s="317">
        <v>3012.6333333333328</v>
      </c>
      <c r="I68" s="317">
        <v>3149.2333333333331</v>
      </c>
      <c r="J68" s="317">
        <v>3186.7166666666667</v>
      </c>
      <c r="K68" s="317">
        <v>3217.5333333333333</v>
      </c>
      <c r="L68" s="304">
        <v>3155.9</v>
      </c>
      <c r="M68" s="304">
        <v>3087.6</v>
      </c>
      <c r="N68" s="319">
        <v>2670000</v>
      </c>
      <c r="O68" s="320">
        <v>1.5518028297581013E-2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182.75</v>
      </c>
      <c r="E69" s="316">
        <v>184.01666666666665</v>
      </c>
      <c r="F69" s="317">
        <v>180.93333333333331</v>
      </c>
      <c r="G69" s="317">
        <v>179.11666666666665</v>
      </c>
      <c r="H69" s="317">
        <v>176.0333333333333</v>
      </c>
      <c r="I69" s="317">
        <v>185.83333333333331</v>
      </c>
      <c r="J69" s="317">
        <v>188.91666666666669</v>
      </c>
      <c r="K69" s="317">
        <v>190.73333333333332</v>
      </c>
      <c r="L69" s="304">
        <v>187.1</v>
      </c>
      <c r="M69" s="304">
        <v>182.2</v>
      </c>
      <c r="N69" s="319">
        <v>31557700</v>
      </c>
      <c r="O69" s="320">
        <v>1.888102179647369E-2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182.6</v>
      </c>
      <c r="E70" s="316">
        <v>181.98333333333335</v>
      </c>
      <c r="F70" s="317">
        <v>180.2166666666667</v>
      </c>
      <c r="G70" s="317">
        <v>177.83333333333334</v>
      </c>
      <c r="H70" s="317">
        <v>176.06666666666669</v>
      </c>
      <c r="I70" s="317">
        <v>184.3666666666667</v>
      </c>
      <c r="J70" s="317">
        <v>186.13333333333335</v>
      </c>
      <c r="K70" s="317">
        <v>188.51666666666671</v>
      </c>
      <c r="L70" s="304">
        <v>183.75</v>
      </c>
      <c r="M70" s="304">
        <v>179.6</v>
      </c>
      <c r="N70" s="319">
        <v>33369300</v>
      </c>
      <c r="O70" s="320">
        <v>-2.6630083925112975E-3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2131.8000000000002</v>
      </c>
      <c r="E71" s="316">
        <v>2143.0333333333333</v>
      </c>
      <c r="F71" s="317">
        <v>2117.2166666666667</v>
      </c>
      <c r="G71" s="317">
        <v>2102.6333333333332</v>
      </c>
      <c r="H71" s="317">
        <v>2076.8166666666666</v>
      </c>
      <c r="I71" s="317">
        <v>2157.6166666666668</v>
      </c>
      <c r="J71" s="317">
        <v>2183.4333333333334</v>
      </c>
      <c r="K71" s="317">
        <v>2198.0166666666669</v>
      </c>
      <c r="L71" s="304">
        <v>2168.85</v>
      </c>
      <c r="M71" s="304">
        <v>2128.4499999999998</v>
      </c>
      <c r="N71" s="319">
        <v>5472900</v>
      </c>
      <c r="O71" s="320">
        <v>4.4426633079521383E-2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150.5</v>
      </c>
      <c r="E72" s="316">
        <v>151.93333333333334</v>
      </c>
      <c r="F72" s="317">
        <v>148.26666666666668</v>
      </c>
      <c r="G72" s="317">
        <v>146.03333333333333</v>
      </c>
      <c r="H72" s="317">
        <v>142.36666666666667</v>
      </c>
      <c r="I72" s="317">
        <v>154.16666666666669</v>
      </c>
      <c r="J72" s="317">
        <v>157.83333333333331</v>
      </c>
      <c r="K72" s="317">
        <v>160.06666666666669</v>
      </c>
      <c r="L72" s="304">
        <v>155.6</v>
      </c>
      <c r="M72" s="304">
        <v>149.69999999999999</v>
      </c>
      <c r="N72" s="319">
        <v>15661200</v>
      </c>
      <c r="O72" s="320">
        <v>2.9130169077205132E-2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416.85</v>
      </c>
      <c r="E73" s="316">
        <v>416.4666666666667</v>
      </c>
      <c r="F73" s="317">
        <v>412.13333333333338</v>
      </c>
      <c r="G73" s="317">
        <v>407.41666666666669</v>
      </c>
      <c r="H73" s="317">
        <v>403.08333333333337</v>
      </c>
      <c r="I73" s="317">
        <v>421.18333333333339</v>
      </c>
      <c r="J73" s="317">
        <v>425.51666666666665</v>
      </c>
      <c r="K73" s="317">
        <v>430.23333333333341</v>
      </c>
      <c r="L73" s="304">
        <v>420.8</v>
      </c>
      <c r="M73" s="304">
        <v>411.75</v>
      </c>
      <c r="N73" s="319">
        <v>113148750</v>
      </c>
      <c r="O73" s="320">
        <v>-1.1139550812934856E-2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410.55</v>
      </c>
      <c r="E74" s="316">
        <v>411.66666666666669</v>
      </c>
      <c r="F74" s="317">
        <v>405.83333333333337</v>
      </c>
      <c r="G74" s="317">
        <v>401.11666666666667</v>
      </c>
      <c r="H74" s="317">
        <v>395.28333333333336</v>
      </c>
      <c r="I74" s="317">
        <v>416.38333333333338</v>
      </c>
      <c r="J74" s="317">
        <v>422.21666666666675</v>
      </c>
      <c r="K74" s="317">
        <v>426.93333333333339</v>
      </c>
      <c r="L74" s="304">
        <v>417.5</v>
      </c>
      <c r="M74" s="304">
        <v>406.95</v>
      </c>
      <c r="N74" s="319">
        <v>7636500</v>
      </c>
      <c r="O74" s="320">
        <v>3.6441368078175898E-2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9.1</v>
      </c>
      <c r="E75" s="316">
        <v>9.1</v>
      </c>
      <c r="F75" s="317">
        <v>8.8999999999999986</v>
      </c>
      <c r="G75" s="317">
        <v>8.6999999999999993</v>
      </c>
      <c r="H75" s="317">
        <v>8.4999999999999982</v>
      </c>
      <c r="I75" s="317">
        <v>9.2999999999999989</v>
      </c>
      <c r="J75" s="317">
        <v>9.4999999999999982</v>
      </c>
      <c r="K75" s="317">
        <v>9.6999999999999993</v>
      </c>
      <c r="L75" s="304">
        <v>9.3000000000000007</v>
      </c>
      <c r="M75" s="304">
        <v>8.9</v>
      </c>
      <c r="N75" s="319">
        <v>390180000</v>
      </c>
      <c r="O75" s="320">
        <v>0.22129710780017528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31.55</v>
      </c>
      <c r="E76" s="316">
        <v>31.649999999999995</v>
      </c>
      <c r="F76" s="317">
        <v>31.249999999999993</v>
      </c>
      <c r="G76" s="317">
        <v>30.95</v>
      </c>
      <c r="H76" s="317">
        <v>30.549999999999997</v>
      </c>
      <c r="I76" s="317">
        <v>31.949999999999989</v>
      </c>
      <c r="J76" s="317">
        <v>32.349999999999987</v>
      </c>
      <c r="K76" s="317">
        <v>32.649999999999984</v>
      </c>
      <c r="L76" s="304">
        <v>32.049999999999997</v>
      </c>
      <c r="M76" s="304">
        <v>31.35</v>
      </c>
      <c r="N76" s="319">
        <v>178144000</v>
      </c>
      <c r="O76" s="320">
        <v>9.2572658772874065E-3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392.1</v>
      </c>
      <c r="E77" s="316">
        <v>391.83333333333331</v>
      </c>
      <c r="F77" s="317">
        <v>388.76666666666665</v>
      </c>
      <c r="G77" s="317">
        <v>385.43333333333334</v>
      </c>
      <c r="H77" s="317">
        <v>382.36666666666667</v>
      </c>
      <c r="I77" s="317">
        <v>395.16666666666663</v>
      </c>
      <c r="J77" s="317">
        <v>398.23333333333335</v>
      </c>
      <c r="K77" s="317">
        <v>401.56666666666661</v>
      </c>
      <c r="L77" s="304">
        <v>394.9</v>
      </c>
      <c r="M77" s="304">
        <v>388.5</v>
      </c>
      <c r="N77" s="319">
        <v>5472500</v>
      </c>
      <c r="O77" s="320">
        <v>-3.5852713178294575E-2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1377.1</v>
      </c>
      <c r="E78" s="316">
        <v>1379.0166666666667</v>
      </c>
      <c r="F78" s="317">
        <v>1363.1333333333332</v>
      </c>
      <c r="G78" s="317">
        <v>1349.1666666666665</v>
      </c>
      <c r="H78" s="317">
        <v>1333.2833333333331</v>
      </c>
      <c r="I78" s="317">
        <v>1392.9833333333333</v>
      </c>
      <c r="J78" s="317">
        <v>1408.866666666667</v>
      </c>
      <c r="K78" s="317">
        <v>1422.8333333333335</v>
      </c>
      <c r="L78" s="304">
        <v>1394.9</v>
      </c>
      <c r="M78" s="304">
        <v>1365.05</v>
      </c>
      <c r="N78" s="319">
        <v>2956500</v>
      </c>
      <c r="O78" s="320">
        <v>8.6948529411764702E-2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609.45000000000005</v>
      </c>
      <c r="E79" s="316">
        <v>610.68333333333328</v>
      </c>
      <c r="F79" s="317">
        <v>603.46666666666658</v>
      </c>
      <c r="G79" s="317">
        <v>597.48333333333335</v>
      </c>
      <c r="H79" s="317">
        <v>590.26666666666665</v>
      </c>
      <c r="I79" s="317">
        <v>616.66666666666652</v>
      </c>
      <c r="J79" s="317">
        <v>623.88333333333321</v>
      </c>
      <c r="K79" s="317">
        <v>629.86666666666645</v>
      </c>
      <c r="L79" s="304">
        <v>617.9</v>
      </c>
      <c r="M79" s="304">
        <v>604.70000000000005</v>
      </c>
      <c r="N79" s="319">
        <v>27688800</v>
      </c>
      <c r="O79" s="320">
        <v>3.7344522703431741E-2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192.3</v>
      </c>
      <c r="E80" s="316">
        <v>196.33333333333334</v>
      </c>
      <c r="F80" s="317">
        <v>186.31666666666669</v>
      </c>
      <c r="G80" s="317">
        <v>180.33333333333334</v>
      </c>
      <c r="H80" s="317">
        <v>170.31666666666669</v>
      </c>
      <c r="I80" s="317">
        <v>202.31666666666669</v>
      </c>
      <c r="J80" s="317">
        <v>212.33333333333334</v>
      </c>
      <c r="K80" s="317">
        <v>218.31666666666669</v>
      </c>
      <c r="L80" s="304">
        <v>206.35</v>
      </c>
      <c r="M80" s="304">
        <v>190.35</v>
      </c>
      <c r="N80" s="319">
        <v>11368000</v>
      </c>
      <c r="O80" s="320">
        <v>0.14430665163472378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1121.95</v>
      </c>
      <c r="E81" s="316">
        <v>1124.7166666666667</v>
      </c>
      <c r="F81" s="317">
        <v>1117.2333333333333</v>
      </c>
      <c r="G81" s="317">
        <v>1112.5166666666667</v>
      </c>
      <c r="H81" s="317">
        <v>1105.0333333333333</v>
      </c>
      <c r="I81" s="317">
        <v>1129.4333333333334</v>
      </c>
      <c r="J81" s="317">
        <v>1136.916666666667</v>
      </c>
      <c r="K81" s="317">
        <v>1141.6333333333334</v>
      </c>
      <c r="L81" s="304">
        <v>1132.2</v>
      </c>
      <c r="M81" s="304">
        <v>1120</v>
      </c>
      <c r="N81" s="319">
        <v>34928400</v>
      </c>
      <c r="O81" s="320">
        <v>-2.8775992600459047E-3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78.400000000000006</v>
      </c>
      <c r="E82" s="316">
        <v>78.683333333333337</v>
      </c>
      <c r="F82" s="317">
        <v>77.916666666666671</v>
      </c>
      <c r="G82" s="317">
        <v>77.433333333333337</v>
      </c>
      <c r="H82" s="317">
        <v>76.666666666666671</v>
      </c>
      <c r="I82" s="317">
        <v>79.166666666666671</v>
      </c>
      <c r="J82" s="317">
        <v>79.933333333333323</v>
      </c>
      <c r="K82" s="317">
        <v>80.416666666666671</v>
      </c>
      <c r="L82" s="304">
        <v>79.45</v>
      </c>
      <c r="M82" s="304">
        <v>78.2</v>
      </c>
      <c r="N82" s="319">
        <v>54463500</v>
      </c>
      <c r="O82" s="320">
        <v>-1.70764324657957E-2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170.8</v>
      </c>
      <c r="E83" s="316">
        <v>169.88333333333333</v>
      </c>
      <c r="F83" s="317">
        <v>168.76666666666665</v>
      </c>
      <c r="G83" s="317">
        <v>166.73333333333332</v>
      </c>
      <c r="H83" s="317">
        <v>165.61666666666665</v>
      </c>
      <c r="I83" s="317">
        <v>171.91666666666666</v>
      </c>
      <c r="J83" s="317">
        <v>173.03333333333333</v>
      </c>
      <c r="K83" s="317">
        <v>175.06666666666666</v>
      </c>
      <c r="L83" s="304">
        <v>171</v>
      </c>
      <c r="M83" s="304">
        <v>167.85</v>
      </c>
      <c r="N83" s="319">
        <v>144617600</v>
      </c>
      <c r="O83" s="320">
        <v>-1.5188494225321422E-2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205.75</v>
      </c>
      <c r="E84" s="316">
        <v>207.31666666666669</v>
      </c>
      <c r="F84" s="317">
        <v>200.23333333333338</v>
      </c>
      <c r="G84" s="317">
        <v>194.7166666666667</v>
      </c>
      <c r="H84" s="317">
        <v>187.63333333333338</v>
      </c>
      <c r="I84" s="317">
        <v>212.83333333333337</v>
      </c>
      <c r="J84" s="317">
        <v>219.91666666666669</v>
      </c>
      <c r="K84" s="317">
        <v>225.43333333333337</v>
      </c>
      <c r="L84" s="304">
        <v>214.4</v>
      </c>
      <c r="M84" s="304">
        <v>201.8</v>
      </c>
      <c r="N84" s="319">
        <v>26655000</v>
      </c>
      <c r="O84" s="320">
        <v>6.3222975668129233E-2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321.75</v>
      </c>
      <c r="E85" s="316">
        <v>323.16666666666669</v>
      </c>
      <c r="F85" s="317">
        <v>318.83333333333337</v>
      </c>
      <c r="G85" s="317">
        <v>315.91666666666669</v>
      </c>
      <c r="H85" s="317">
        <v>311.58333333333337</v>
      </c>
      <c r="I85" s="317">
        <v>326.08333333333337</v>
      </c>
      <c r="J85" s="317">
        <v>330.41666666666674</v>
      </c>
      <c r="K85" s="317">
        <v>333.33333333333337</v>
      </c>
      <c r="L85" s="304">
        <v>327.5</v>
      </c>
      <c r="M85" s="304">
        <v>320.25</v>
      </c>
      <c r="N85" s="319">
        <v>43799400</v>
      </c>
      <c r="O85" s="320">
        <v>-4.9684107219530151E-3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2223.5500000000002</v>
      </c>
      <c r="E86" s="316">
        <v>2220.8833333333337</v>
      </c>
      <c r="F86" s="317">
        <v>2197.2166666666672</v>
      </c>
      <c r="G86" s="317">
        <v>2170.8833333333337</v>
      </c>
      <c r="H86" s="317">
        <v>2147.2166666666672</v>
      </c>
      <c r="I86" s="317">
        <v>2247.2166666666672</v>
      </c>
      <c r="J86" s="317">
        <v>2270.8833333333341</v>
      </c>
      <c r="K86" s="317">
        <v>2297.2166666666672</v>
      </c>
      <c r="L86" s="304">
        <v>2244.5500000000002</v>
      </c>
      <c r="M86" s="304">
        <v>2194.5500000000002</v>
      </c>
      <c r="N86" s="319">
        <v>1893500</v>
      </c>
      <c r="O86" s="320">
        <v>3.8103070175438597E-2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1387.35</v>
      </c>
      <c r="E87" s="316">
        <v>1392.45</v>
      </c>
      <c r="F87" s="317">
        <v>1376.5</v>
      </c>
      <c r="G87" s="317">
        <v>1365.6499999999999</v>
      </c>
      <c r="H87" s="317">
        <v>1349.6999999999998</v>
      </c>
      <c r="I87" s="317">
        <v>1403.3000000000002</v>
      </c>
      <c r="J87" s="317">
        <v>1419.2500000000005</v>
      </c>
      <c r="K87" s="317">
        <v>1430.1000000000004</v>
      </c>
      <c r="L87" s="304">
        <v>1408.4</v>
      </c>
      <c r="M87" s="304">
        <v>1381.6</v>
      </c>
      <c r="N87" s="319">
        <v>11792400</v>
      </c>
      <c r="O87" s="320">
        <v>8.6296473709421867E-2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65</v>
      </c>
      <c r="E88" s="316">
        <v>65.466666666666669</v>
      </c>
      <c r="F88" s="317">
        <v>63.933333333333337</v>
      </c>
      <c r="G88" s="317">
        <v>62.866666666666674</v>
      </c>
      <c r="H88" s="317">
        <v>61.333333333333343</v>
      </c>
      <c r="I88" s="317">
        <v>66.533333333333331</v>
      </c>
      <c r="J88" s="317">
        <v>68.066666666666663</v>
      </c>
      <c r="K88" s="317">
        <v>69.133333333333326</v>
      </c>
      <c r="L88" s="304">
        <v>67</v>
      </c>
      <c r="M88" s="304">
        <v>64.400000000000006</v>
      </c>
      <c r="N88" s="319">
        <v>31613200</v>
      </c>
      <c r="O88" s="320">
        <v>2.5137816979051819E-2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306</v>
      </c>
      <c r="E89" s="316">
        <v>306.60000000000002</v>
      </c>
      <c r="F89" s="317">
        <v>303.50000000000006</v>
      </c>
      <c r="G89" s="317">
        <v>301.00000000000006</v>
      </c>
      <c r="H89" s="317">
        <v>297.90000000000009</v>
      </c>
      <c r="I89" s="317">
        <v>309.10000000000002</v>
      </c>
      <c r="J89" s="317">
        <v>312.19999999999993</v>
      </c>
      <c r="K89" s="317">
        <v>314.7</v>
      </c>
      <c r="L89" s="304">
        <v>309.7</v>
      </c>
      <c r="M89" s="304">
        <v>304.10000000000002</v>
      </c>
      <c r="N89" s="319">
        <v>11060000</v>
      </c>
      <c r="O89" s="320">
        <v>-5.3730321697467491E-2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941.35</v>
      </c>
      <c r="E90" s="316">
        <v>939.75</v>
      </c>
      <c r="F90" s="317">
        <v>930.1</v>
      </c>
      <c r="G90" s="317">
        <v>918.85</v>
      </c>
      <c r="H90" s="317">
        <v>909.2</v>
      </c>
      <c r="I90" s="317">
        <v>951</v>
      </c>
      <c r="J90" s="317">
        <v>960.65000000000009</v>
      </c>
      <c r="K90" s="317">
        <v>971.9</v>
      </c>
      <c r="L90" s="304">
        <v>949.4</v>
      </c>
      <c r="M90" s="304">
        <v>928.5</v>
      </c>
      <c r="N90" s="319">
        <v>15379650</v>
      </c>
      <c r="O90" s="320">
        <v>-3.4760096651708663E-2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991.4</v>
      </c>
      <c r="E91" s="316">
        <v>996.80000000000007</v>
      </c>
      <c r="F91" s="317">
        <v>982.60000000000014</v>
      </c>
      <c r="G91" s="317">
        <v>973.80000000000007</v>
      </c>
      <c r="H91" s="317">
        <v>959.60000000000014</v>
      </c>
      <c r="I91" s="317">
        <v>1005.6000000000001</v>
      </c>
      <c r="J91" s="317">
        <v>1019.8000000000002</v>
      </c>
      <c r="K91" s="317">
        <v>1028.6000000000001</v>
      </c>
      <c r="L91" s="304">
        <v>1011</v>
      </c>
      <c r="M91" s="304">
        <v>988</v>
      </c>
      <c r="N91" s="319">
        <v>7569250</v>
      </c>
      <c r="O91" s="320">
        <v>-2.0890599230346345E-2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625.65</v>
      </c>
      <c r="E92" s="316">
        <v>620.03333333333342</v>
      </c>
      <c r="F92" s="317">
        <v>612.06666666666683</v>
      </c>
      <c r="G92" s="317">
        <v>598.48333333333346</v>
      </c>
      <c r="H92" s="317">
        <v>590.51666666666688</v>
      </c>
      <c r="I92" s="317">
        <v>633.61666666666679</v>
      </c>
      <c r="J92" s="317">
        <v>641.58333333333326</v>
      </c>
      <c r="K92" s="317">
        <v>655.16666666666674</v>
      </c>
      <c r="L92" s="304">
        <v>628</v>
      </c>
      <c r="M92" s="304">
        <v>606.45000000000005</v>
      </c>
      <c r="N92" s="319">
        <v>15360800</v>
      </c>
      <c r="O92" s="320">
        <v>-2.4364218388760447E-2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135.15</v>
      </c>
      <c r="E93" s="316">
        <v>135.5</v>
      </c>
      <c r="F93" s="317">
        <v>133.4</v>
      </c>
      <c r="G93" s="317">
        <v>131.65</v>
      </c>
      <c r="H93" s="317">
        <v>129.55000000000001</v>
      </c>
      <c r="I93" s="317">
        <v>137.25</v>
      </c>
      <c r="J93" s="317">
        <v>139.35000000000002</v>
      </c>
      <c r="K93" s="317">
        <v>141.1</v>
      </c>
      <c r="L93" s="304">
        <v>137.6</v>
      </c>
      <c r="M93" s="304">
        <v>133.75</v>
      </c>
      <c r="N93" s="319">
        <v>23009364</v>
      </c>
      <c r="O93" s="320">
        <v>0.21274278453439827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165.65</v>
      </c>
      <c r="E94" s="316">
        <v>165.45000000000002</v>
      </c>
      <c r="F94" s="317">
        <v>164.00000000000003</v>
      </c>
      <c r="G94" s="317">
        <v>162.35000000000002</v>
      </c>
      <c r="H94" s="317">
        <v>160.90000000000003</v>
      </c>
      <c r="I94" s="317">
        <v>167.10000000000002</v>
      </c>
      <c r="J94" s="317">
        <v>168.55</v>
      </c>
      <c r="K94" s="317">
        <v>170.20000000000002</v>
      </c>
      <c r="L94" s="304">
        <v>166.9</v>
      </c>
      <c r="M94" s="304">
        <v>163.80000000000001</v>
      </c>
      <c r="N94" s="319">
        <v>17484000</v>
      </c>
      <c r="O94" s="320">
        <v>9.0027700831024939E-3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359.55</v>
      </c>
      <c r="E95" s="316">
        <v>359</v>
      </c>
      <c r="F95" s="317">
        <v>357.2</v>
      </c>
      <c r="G95" s="317">
        <v>354.84999999999997</v>
      </c>
      <c r="H95" s="317">
        <v>353.04999999999995</v>
      </c>
      <c r="I95" s="317">
        <v>361.35</v>
      </c>
      <c r="J95" s="317">
        <v>363.15</v>
      </c>
      <c r="K95" s="317">
        <v>365.50000000000006</v>
      </c>
      <c r="L95" s="304">
        <v>360.8</v>
      </c>
      <c r="M95" s="304">
        <v>356.65</v>
      </c>
      <c r="N95" s="319">
        <v>10968000</v>
      </c>
      <c r="O95" s="320">
        <v>6.2378922898101513E-2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7107.45</v>
      </c>
      <c r="E96" s="316">
        <v>7024.2333333333327</v>
      </c>
      <c r="F96" s="317">
        <v>6924.0666666666657</v>
      </c>
      <c r="G96" s="317">
        <v>6740.6833333333334</v>
      </c>
      <c r="H96" s="317">
        <v>6640.5166666666664</v>
      </c>
      <c r="I96" s="317">
        <v>7207.616666666665</v>
      </c>
      <c r="J96" s="317">
        <v>7307.783333333331</v>
      </c>
      <c r="K96" s="317">
        <v>7491.1666666666642</v>
      </c>
      <c r="L96" s="304">
        <v>7124.4</v>
      </c>
      <c r="M96" s="304">
        <v>6840.85</v>
      </c>
      <c r="N96" s="319">
        <v>2484200</v>
      </c>
      <c r="O96" s="320">
        <v>-6.1609857577212355E-3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525.95000000000005</v>
      </c>
      <c r="E97" s="316">
        <v>524.5</v>
      </c>
      <c r="F97" s="317">
        <v>519.6</v>
      </c>
      <c r="G97" s="317">
        <v>513.25</v>
      </c>
      <c r="H97" s="317">
        <v>508.35</v>
      </c>
      <c r="I97" s="317">
        <v>530.85</v>
      </c>
      <c r="J97" s="317">
        <v>535.75000000000011</v>
      </c>
      <c r="K97" s="317">
        <v>542.1</v>
      </c>
      <c r="L97" s="304">
        <v>529.4</v>
      </c>
      <c r="M97" s="304">
        <v>518.15</v>
      </c>
      <c r="N97" s="319">
        <v>13420000</v>
      </c>
      <c r="O97" s="320">
        <v>-8.4964905799778355E-3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590.70000000000005</v>
      </c>
      <c r="E98" s="316">
        <v>585.88333333333333</v>
      </c>
      <c r="F98" s="317">
        <v>578.76666666666665</v>
      </c>
      <c r="G98" s="317">
        <v>566.83333333333337</v>
      </c>
      <c r="H98" s="317">
        <v>559.7166666666667</v>
      </c>
      <c r="I98" s="317">
        <v>597.81666666666661</v>
      </c>
      <c r="J98" s="317">
        <v>604.93333333333317</v>
      </c>
      <c r="K98" s="317">
        <v>616.86666666666656</v>
      </c>
      <c r="L98" s="304">
        <v>593</v>
      </c>
      <c r="M98" s="304">
        <v>573.95000000000005</v>
      </c>
      <c r="N98" s="319">
        <v>2195700</v>
      </c>
      <c r="O98" s="320">
        <v>-6.9421487603305784E-2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823.85</v>
      </c>
      <c r="E99" s="316">
        <v>827.35</v>
      </c>
      <c r="F99" s="317">
        <v>817.2</v>
      </c>
      <c r="G99" s="317">
        <v>810.55000000000007</v>
      </c>
      <c r="H99" s="317">
        <v>800.40000000000009</v>
      </c>
      <c r="I99" s="317">
        <v>834</v>
      </c>
      <c r="J99" s="317">
        <v>844.14999999999986</v>
      </c>
      <c r="K99" s="317">
        <v>850.8</v>
      </c>
      <c r="L99" s="304">
        <v>837.5</v>
      </c>
      <c r="M99" s="304">
        <v>820.7</v>
      </c>
      <c r="N99" s="319">
        <v>2028000</v>
      </c>
      <c r="O99" s="320">
        <v>8.6816720257234734E-2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1383.25</v>
      </c>
      <c r="E100" s="316">
        <v>1384.7666666666667</v>
      </c>
      <c r="F100" s="317">
        <v>1379.5333333333333</v>
      </c>
      <c r="G100" s="317">
        <v>1375.8166666666666</v>
      </c>
      <c r="H100" s="317">
        <v>1370.5833333333333</v>
      </c>
      <c r="I100" s="317">
        <v>1388.4833333333333</v>
      </c>
      <c r="J100" s="317">
        <v>1393.7166666666665</v>
      </c>
      <c r="K100" s="317">
        <v>1397.4333333333334</v>
      </c>
      <c r="L100" s="304">
        <v>1390</v>
      </c>
      <c r="M100" s="304">
        <v>1381.05</v>
      </c>
      <c r="N100" s="319">
        <v>1452800</v>
      </c>
      <c r="O100" s="320">
        <v>-1.2506797172376292E-2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110.75</v>
      </c>
      <c r="E101" s="316">
        <v>109.61666666666667</v>
      </c>
      <c r="F101" s="317">
        <v>107.83333333333334</v>
      </c>
      <c r="G101" s="317">
        <v>104.91666666666667</v>
      </c>
      <c r="H101" s="317">
        <v>103.13333333333334</v>
      </c>
      <c r="I101" s="317">
        <v>112.53333333333335</v>
      </c>
      <c r="J101" s="317">
        <v>114.31666666666668</v>
      </c>
      <c r="K101" s="317">
        <v>117.23333333333335</v>
      </c>
      <c r="L101" s="304">
        <v>111.4</v>
      </c>
      <c r="M101" s="304">
        <v>106.7</v>
      </c>
      <c r="N101" s="319">
        <v>25613000</v>
      </c>
      <c r="O101" s="320">
        <v>-3.735858984477769E-2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63808.85</v>
      </c>
      <c r="E102" s="316">
        <v>63379.6</v>
      </c>
      <c r="F102" s="317">
        <v>62581.549999999996</v>
      </c>
      <c r="G102" s="317">
        <v>61354.25</v>
      </c>
      <c r="H102" s="317">
        <v>60556.2</v>
      </c>
      <c r="I102" s="317">
        <v>64606.899999999994</v>
      </c>
      <c r="J102" s="317">
        <v>65404.95</v>
      </c>
      <c r="K102" s="317">
        <v>66632.25</v>
      </c>
      <c r="L102" s="304">
        <v>64177.65</v>
      </c>
      <c r="M102" s="304">
        <v>62152.3</v>
      </c>
      <c r="N102" s="319">
        <v>37520</v>
      </c>
      <c r="O102" s="320">
        <v>6.560636182902585E-2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1187.8</v>
      </c>
      <c r="E103" s="316">
        <v>1194.8499999999999</v>
      </c>
      <c r="F103" s="317">
        <v>1165.2999999999997</v>
      </c>
      <c r="G103" s="317">
        <v>1142.7999999999997</v>
      </c>
      <c r="H103" s="317">
        <v>1113.2499999999995</v>
      </c>
      <c r="I103" s="317">
        <v>1217.3499999999999</v>
      </c>
      <c r="J103" s="317">
        <v>1246.9000000000001</v>
      </c>
      <c r="K103" s="317">
        <v>1269.4000000000001</v>
      </c>
      <c r="L103" s="304">
        <v>1224.4000000000001</v>
      </c>
      <c r="M103" s="304">
        <v>1172.3499999999999</v>
      </c>
      <c r="N103" s="319">
        <v>3366000</v>
      </c>
      <c r="O103" s="320">
        <v>2.9357798165137616E-2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30.7</v>
      </c>
      <c r="E104" s="316">
        <v>30.600000000000005</v>
      </c>
      <c r="F104" s="317">
        <v>30.45000000000001</v>
      </c>
      <c r="G104" s="317">
        <v>30.200000000000006</v>
      </c>
      <c r="H104" s="317">
        <v>30.050000000000011</v>
      </c>
      <c r="I104" s="317">
        <v>30.850000000000009</v>
      </c>
      <c r="J104" s="317">
        <v>31.000000000000007</v>
      </c>
      <c r="K104" s="317">
        <v>31.250000000000007</v>
      </c>
      <c r="L104" s="304">
        <v>30.75</v>
      </c>
      <c r="M104" s="304">
        <v>30.35</v>
      </c>
      <c r="N104" s="319">
        <v>51901000</v>
      </c>
      <c r="O104" s="320">
        <v>-1.3888888888888888E-2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3644.4</v>
      </c>
      <c r="E105" s="316">
        <v>3575.4</v>
      </c>
      <c r="F105" s="317">
        <v>3479.8500000000004</v>
      </c>
      <c r="G105" s="317">
        <v>3315.3</v>
      </c>
      <c r="H105" s="317">
        <v>3219.7500000000005</v>
      </c>
      <c r="I105" s="317">
        <v>3739.9500000000003</v>
      </c>
      <c r="J105" s="317">
        <v>3835.5000000000005</v>
      </c>
      <c r="K105" s="317">
        <v>4000.05</v>
      </c>
      <c r="L105" s="304">
        <v>3670.95</v>
      </c>
      <c r="M105" s="304">
        <v>3410.85</v>
      </c>
      <c r="N105" s="319">
        <v>752750</v>
      </c>
      <c r="O105" s="320">
        <v>5.8720112517580872E-2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15831.75</v>
      </c>
      <c r="E106" s="316">
        <v>15863.050000000001</v>
      </c>
      <c r="F106" s="317">
        <v>15691.100000000002</v>
      </c>
      <c r="G106" s="317">
        <v>15550.45</v>
      </c>
      <c r="H106" s="317">
        <v>15378.500000000002</v>
      </c>
      <c r="I106" s="317">
        <v>16003.700000000003</v>
      </c>
      <c r="J106" s="317">
        <v>16175.650000000003</v>
      </c>
      <c r="K106" s="317">
        <v>16316.300000000003</v>
      </c>
      <c r="L106" s="304">
        <v>16035</v>
      </c>
      <c r="M106" s="304">
        <v>15722.4</v>
      </c>
      <c r="N106" s="319">
        <v>430200</v>
      </c>
      <c r="O106" s="320">
        <v>3.8252684928200796E-2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85.1</v>
      </c>
      <c r="E107" s="316">
        <v>85.683333333333337</v>
      </c>
      <c r="F107" s="317">
        <v>84.166666666666671</v>
      </c>
      <c r="G107" s="317">
        <v>83.233333333333334</v>
      </c>
      <c r="H107" s="317">
        <v>81.716666666666669</v>
      </c>
      <c r="I107" s="317">
        <v>86.616666666666674</v>
      </c>
      <c r="J107" s="317">
        <v>88.133333333333326</v>
      </c>
      <c r="K107" s="317">
        <v>89.066666666666677</v>
      </c>
      <c r="L107" s="304">
        <v>87.2</v>
      </c>
      <c r="M107" s="304">
        <v>84.75</v>
      </c>
      <c r="N107" s="319">
        <v>36414500</v>
      </c>
      <c r="O107" s="320">
        <v>2.1808610641097952E-2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86.55</v>
      </c>
      <c r="E108" s="316">
        <v>86.05</v>
      </c>
      <c r="F108" s="317">
        <v>85.25</v>
      </c>
      <c r="G108" s="317">
        <v>83.95</v>
      </c>
      <c r="H108" s="317">
        <v>83.15</v>
      </c>
      <c r="I108" s="317">
        <v>87.35</v>
      </c>
      <c r="J108" s="317">
        <v>88.149999999999977</v>
      </c>
      <c r="K108" s="317">
        <v>89.449999999999989</v>
      </c>
      <c r="L108" s="304">
        <v>86.85</v>
      </c>
      <c r="M108" s="304">
        <v>84.75</v>
      </c>
      <c r="N108" s="319">
        <v>65960400</v>
      </c>
      <c r="O108" s="320">
        <v>4.3086352983594735E-2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69.25</v>
      </c>
      <c r="E109" s="316">
        <v>69.283333333333346</v>
      </c>
      <c r="F109" s="317">
        <v>68.766666666666694</v>
      </c>
      <c r="G109" s="317">
        <v>68.283333333333346</v>
      </c>
      <c r="H109" s="317">
        <v>67.766666666666694</v>
      </c>
      <c r="I109" s="317">
        <v>69.766666666666694</v>
      </c>
      <c r="J109" s="317">
        <v>70.283333333333346</v>
      </c>
      <c r="K109" s="317">
        <v>70.766666666666694</v>
      </c>
      <c r="L109" s="304">
        <v>69.8</v>
      </c>
      <c r="M109" s="304">
        <v>68.8</v>
      </c>
      <c r="N109" s="319">
        <v>53353300</v>
      </c>
      <c r="O109" s="320">
        <v>-5.2638774952146569E-2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20454.900000000001</v>
      </c>
      <c r="E110" s="316">
        <v>20558.3</v>
      </c>
      <c r="F110" s="317">
        <v>20251.599999999999</v>
      </c>
      <c r="G110" s="317">
        <v>20048.3</v>
      </c>
      <c r="H110" s="317">
        <v>19741.599999999999</v>
      </c>
      <c r="I110" s="317">
        <v>20761.599999999999</v>
      </c>
      <c r="J110" s="317">
        <v>21068.300000000003</v>
      </c>
      <c r="K110" s="317">
        <v>21271.599999999999</v>
      </c>
      <c r="L110" s="304">
        <v>20865</v>
      </c>
      <c r="M110" s="304">
        <v>20355</v>
      </c>
      <c r="N110" s="319">
        <v>91620</v>
      </c>
      <c r="O110" s="320">
        <v>1.833944648216072E-2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1328.5</v>
      </c>
      <c r="E111" s="316">
        <v>1328.5833333333333</v>
      </c>
      <c r="F111" s="317">
        <v>1316.7666666666664</v>
      </c>
      <c r="G111" s="317">
        <v>1305.0333333333331</v>
      </c>
      <c r="H111" s="317">
        <v>1293.2166666666662</v>
      </c>
      <c r="I111" s="317">
        <v>1340.3166666666666</v>
      </c>
      <c r="J111" s="317">
        <v>1352.1333333333337</v>
      </c>
      <c r="K111" s="317">
        <v>1363.8666666666668</v>
      </c>
      <c r="L111" s="304">
        <v>1340.4</v>
      </c>
      <c r="M111" s="304">
        <v>1316.85</v>
      </c>
      <c r="N111" s="319">
        <v>2879250</v>
      </c>
      <c r="O111" s="320">
        <v>-1.0957868883430947E-2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233.2</v>
      </c>
      <c r="E112" s="316">
        <v>233.6</v>
      </c>
      <c r="F112" s="317">
        <v>230.75</v>
      </c>
      <c r="G112" s="317">
        <v>228.3</v>
      </c>
      <c r="H112" s="317">
        <v>225.45000000000002</v>
      </c>
      <c r="I112" s="317">
        <v>236.04999999999998</v>
      </c>
      <c r="J112" s="317">
        <v>238.89999999999995</v>
      </c>
      <c r="K112" s="317">
        <v>241.34999999999997</v>
      </c>
      <c r="L112" s="304">
        <v>236.45</v>
      </c>
      <c r="M112" s="304">
        <v>231.15</v>
      </c>
      <c r="N112" s="319">
        <v>11181000</v>
      </c>
      <c r="O112" s="320">
        <v>-3.495598135680994E-2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90.05</v>
      </c>
      <c r="E113" s="316">
        <v>90.533333333333346</v>
      </c>
      <c r="F113" s="317">
        <v>89.166666666666686</v>
      </c>
      <c r="G113" s="317">
        <v>88.283333333333346</v>
      </c>
      <c r="H113" s="317">
        <v>86.916666666666686</v>
      </c>
      <c r="I113" s="317">
        <v>91.416666666666686</v>
      </c>
      <c r="J113" s="317">
        <v>92.783333333333331</v>
      </c>
      <c r="K113" s="317">
        <v>93.666666666666686</v>
      </c>
      <c r="L113" s="304">
        <v>91.9</v>
      </c>
      <c r="M113" s="304">
        <v>89.65</v>
      </c>
      <c r="N113" s="319">
        <v>46214800</v>
      </c>
      <c r="O113" s="320">
        <v>9.4799566630552543E-3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1500.95</v>
      </c>
      <c r="E114" s="316">
        <v>1496.7</v>
      </c>
      <c r="F114" s="317">
        <v>1486.4</v>
      </c>
      <c r="G114" s="317">
        <v>1471.8500000000001</v>
      </c>
      <c r="H114" s="317">
        <v>1461.5500000000002</v>
      </c>
      <c r="I114" s="317">
        <v>1511.25</v>
      </c>
      <c r="J114" s="317">
        <v>1521.5499999999997</v>
      </c>
      <c r="K114" s="317">
        <v>1536.1</v>
      </c>
      <c r="L114" s="304">
        <v>1507</v>
      </c>
      <c r="M114" s="304">
        <v>1482.15</v>
      </c>
      <c r="N114" s="319">
        <v>3726500</v>
      </c>
      <c r="O114" s="320">
        <v>-4.3996921498204208E-2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27.5</v>
      </c>
      <c r="E115" s="316">
        <v>27.416666666666668</v>
      </c>
      <c r="F115" s="317">
        <v>27.333333333333336</v>
      </c>
      <c r="G115" s="317">
        <v>27.166666666666668</v>
      </c>
      <c r="H115" s="317">
        <v>27.083333333333336</v>
      </c>
      <c r="I115" s="317">
        <v>27.583333333333336</v>
      </c>
      <c r="J115" s="317">
        <v>27.666666666666671</v>
      </c>
      <c r="K115" s="317">
        <v>27.833333333333336</v>
      </c>
      <c r="L115" s="304">
        <v>27.5</v>
      </c>
      <c r="M115" s="304">
        <v>27.25</v>
      </c>
      <c r="N115" s="319">
        <v>67928000</v>
      </c>
      <c r="O115" s="320">
        <v>-9.1892995711660205E-3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170.05</v>
      </c>
      <c r="E116" s="316">
        <v>168.5</v>
      </c>
      <c r="F116" s="317">
        <v>165.8</v>
      </c>
      <c r="G116" s="317">
        <v>161.55000000000001</v>
      </c>
      <c r="H116" s="317">
        <v>158.85000000000002</v>
      </c>
      <c r="I116" s="317">
        <v>172.75</v>
      </c>
      <c r="J116" s="317">
        <v>175.45</v>
      </c>
      <c r="K116" s="317">
        <v>179.7</v>
      </c>
      <c r="L116" s="304">
        <v>171.2</v>
      </c>
      <c r="M116" s="304">
        <v>164.25</v>
      </c>
      <c r="N116" s="319">
        <v>17472000</v>
      </c>
      <c r="O116" s="320">
        <v>-9.4151804230609704E-2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1176.55</v>
      </c>
      <c r="E117" s="316">
        <v>1169.8666666666666</v>
      </c>
      <c r="F117" s="317">
        <v>1158.083333333333</v>
      </c>
      <c r="G117" s="317">
        <v>1139.6166666666666</v>
      </c>
      <c r="H117" s="317">
        <v>1127.833333333333</v>
      </c>
      <c r="I117" s="317">
        <v>1188.333333333333</v>
      </c>
      <c r="J117" s="317">
        <v>1200.1166666666663</v>
      </c>
      <c r="K117" s="317">
        <v>1218.583333333333</v>
      </c>
      <c r="L117" s="304">
        <v>1181.6500000000001</v>
      </c>
      <c r="M117" s="304">
        <v>1151.4000000000001</v>
      </c>
      <c r="N117" s="319">
        <v>1698004</v>
      </c>
      <c r="O117" s="320">
        <v>-1.4360938247965534E-3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782.55</v>
      </c>
      <c r="E118" s="316">
        <v>783.43333333333328</v>
      </c>
      <c r="F118" s="317">
        <v>774.21666666666658</v>
      </c>
      <c r="G118" s="317">
        <v>765.88333333333333</v>
      </c>
      <c r="H118" s="317">
        <v>756.66666666666663</v>
      </c>
      <c r="I118" s="317">
        <v>791.76666666666654</v>
      </c>
      <c r="J118" s="317">
        <v>800.98333333333323</v>
      </c>
      <c r="K118" s="317">
        <v>809.31666666666649</v>
      </c>
      <c r="L118" s="304">
        <v>792.65</v>
      </c>
      <c r="M118" s="304">
        <v>775.1</v>
      </c>
      <c r="N118" s="319">
        <v>1602250</v>
      </c>
      <c r="O118" s="320">
        <v>5.3333333333333332E-3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177.75</v>
      </c>
      <c r="E119" s="316">
        <v>178.63333333333333</v>
      </c>
      <c r="F119" s="317">
        <v>175.31666666666666</v>
      </c>
      <c r="G119" s="317">
        <v>172.88333333333333</v>
      </c>
      <c r="H119" s="317">
        <v>169.56666666666666</v>
      </c>
      <c r="I119" s="317">
        <v>181.06666666666666</v>
      </c>
      <c r="J119" s="317">
        <v>184.38333333333333</v>
      </c>
      <c r="K119" s="317">
        <v>186.81666666666666</v>
      </c>
      <c r="L119" s="304">
        <v>181.95</v>
      </c>
      <c r="M119" s="304">
        <v>176.2</v>
      </c>
      <c r="N119" s="319">
        <v>18592600</v>
      </c>
      <c r="O119" s="320">
        <v>6.8110530246452583E-2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100.5</v>
      </c>
      <c r="E120" s="316">
        <v>100.81666666666666</v>
      </c>
      <c r="F120" s="317">
        <v>99.48333333333332</v>
      </c>
      <c r="G120" s="317">
        <v>98.466666666666654</v>
      </c>
      <c r="H120" s="317">
        <v>97.133333333333312</v>
      </c>
      <c r="I120" s="317">
        <v>101.83333333333333</v>
      </c>
      <c r="J120" s="317">
        <v>103.16666666666667</v>
      </c>
      <c r="K120" s="317">
        <v>104.18333333333334</v>
      </c>
      <c r="L120" s="304">
        <v>102.15</v>
      </c>
      <c r="M120" s="304">
        <v>99.8</v>
      </c>
      <c r="N120" s="319">
        <v>27750000</v>
      </c>
      <c r="O120" s="320">
        <v>5.113636363636364E-2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2119.1</v>
      </c>
      <c r="E121" s="316">
        <v>2121.4666666666667</v>
      </c>
      <c r="F121" s="317">
        <v>2100.7833333333333</v>
      </c>
      <c r="G121" s="317">
        <v>2082.4666666666667</v>
      </c>
      <c r="H121" s="317">
        <v>2061.7833333333333</v>
      </c>
      <c r="I121" s="317">
        <v>2139.7833333333333</v>
      </c>
      <c r="J121" s="317">
        <v>2160.4666666666667</v>
      </c>
      <c r="K121" s="317">
        <v>2178.7833333333333</v>
      </c>
      <c r="L121" s="304">
        <v>2142.15</v>
      </c>
      <c r="M121" s="304">
        <v>2103.15</v>
      </c>
      <c r="N121" s="319">
        <v>34562200</v>
      </c>
      <c r="O121" s="320">
        <v>1.1947007333806482E-2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36.549999999999997</v>
      </c>
      <c r="E122" s="316">
        <v>36.366666666666667</v>
      </c>
      <c r="F122" s="317">
        <v>35.783333333333331</v>
      </c>
      <c r="G122" s="317">
        <v>35.016666666666666</v>
      </c>
      <c r="H122" s="317">
        <v>34.43333333333333</v>
      </c>
      <c r="I122" s="317">
        <v>37.133333333333333</v>
      </c>
      <c r="J122" s="317">
        <v>37.716666666666661</v>
      </c>
      <c r="K122" s="317">
        <v>38.483333333333334</v>
      </c>
      <c r="L122" s="304">
        <v>36.950000000000003</v>
      </c>
      <c r="M122" s="304">
        <v>35.6</v>
      </c>
      <c r="N122" s="319">
        <v>56411000</v>
      </c>
      <c r="O122" s="320">
        <v>-3.2268578878748372E-2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772.9</v>
      </c>
      <c r="E123" s="316">
        <v>777.65</v>
      </c>
      <c r="F123" s="317">
        <v>764.5</v>
      </c>
      <c r="G123" s="317">
        <v>756.1</v>
      </c>
      <c r="H123" s="317">
        <v>742.95</v>
      </c>
      <c r="I123" s="317">
        <v>786.05</v>
      </c>
      <c r="J123" s="317">
        <v>799.19999999999982</v>
      </c>
      <c r="K123" s="317">
        <v>807.59999999999991</v>
      </c>
      <c r="L123" s="304">
        <v>790.8</v>
      </c>
      <c r="M123" s="304">
        <v>769.25</v>
      </c>
      <c r="N123" s="319">
        <v>6361500</v>
      </c>
      <c r="O123" s="320">
        <v>9.1213173806767009E-2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203.25</v>
      </c>
      <c r="E124" s="316">
        <v>203.6</v>
      </c>
      <c r="F124" s="317">
        <v>201.39999999999998</v>
      </c>
      <c r="G124" s="317">
        <v>199.54999999999998</v>
      </c>
      <c r="H124" s="317">
        <v>197.34999999999997</v>
      </c>
      <c r="I124" s="317">
        <v>205.45</v>
      </c>
      <c r="J124" s="317">
        <v>207.64999999999998</v>
      </c>
      <c r="K124" s="317">
        <v>209.5</v>
      </c>
      <c r="L124" s="304">
        <v>205.8</v>
      </c>
      <c r="M124" s="304">
        <v>201.75</v>
      </c>
      <c r="N124" s="319">
        <v>113436000</v>
      </c>
      <c r="O124" s="320">
        <v>6.1467230781511936E-3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20486.25</v>
      </c>
      <c r="E125" s="316">
        <v>20660.566666666666</v>
      </c>
      <c r="F125" s="317">
        <v>20162.23333333333</v>
      </c>
      <c r="G125" s="317">
        <v>19838.216666666664</v>
      </c>
      <c r="H125" s="317">
        <v>19339.883333333328</v>
      </c>
      <c r="I125" s="317">
        <v>20984.583333333332</v>
      </c>
      <c r="J125" s="317">
        <v>21482.916666666668</v>
      </c>
      <c r="K125" s="317">
        <v>21806.933333333334</v>
      </c>
      <c r="L125" s="304">
        <v>21158.9</v>
      </c>
      <c r="M125" s="304">
        <v>20336.55</v>
      </c>
      <c r="N125" s="319">
        <v>161150</v>
      </c>
      <c r="O125" s="320">
        <v>4.0348612007746934E-2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1282.8499999999999</v>
      </c>
      <c r="E126" s="316">
        <v>1284.0833333333333</v>
      </c>
      <c r="F126" s="317">
        <v>1273.5666666666666</v>
      </c>
      <c r="G126" s="317">
        <v>1264.2833333333333</v>
      </c>
      <c r="H126" s="317">
        <v>1253.7666666666667</v>
      </c>
      <c r="I126" s="317">
        <v>1293.3666666666666</v>
      </c>
      <c r="J126" s="317">
        <v>1303.8833333333334</v>
      </c>
      <c r="K126" s="317">
        <v>1313.1666666666665</v>
      </c>
      <c r="L126" s="304">
        <v>1294.5999999999999</v>
      </c>
      <c r="M126" s="304">
        <v>1274.8</v>
      </c>
      <c r="N126" s="319">
        <v>1870550</v>
      </c>
      <c r="O126" s="320">
        <v>4.1334514319456743E-3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4428.3999999999996</v>
      </c>
      <c r="E127" s="316">
        <v>4422</v>
      </c>
      <c r="F127" s="317">
        <v>4393</v>
      </c>
      <c r="G127" s="317">
        <v>4357.6000000000004</v>
      </c>
      <c r="H127" s="317">
        <v>4328.6000000000004</v>
      </c>
      <c r="I127" s="317">
        <v>4457.3999999999996</v>
      </c>
      <c r="J127" s="317">
        <v>4486.3999999999996</v>
      </c>
      <c r="K127" s="317">
        <v>4521.7999999999993</v>
      </c>
      <c r="L127" s="304">
        <v>4451</v>
      </c>
      <c r="M127" s="304">
        <v>4386.6000000000004</v>
      </c>
      <c r="N127" s="319">
        <v>569500</v>
      </c>
      <c r="O127" s="320">
        <v>-5.7119205298013245E-2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710.1</v>
      </c>
      <c r="E128" s="316">
        <v>709.88333333333321</v>
      </c>
      <c r="F128" s="317">
        <v>700.51666666666642</v>
      </c>
      <c r="G128" s="317">
        <v>690.93333333333317</v>
      </c>
      <c r="H128" s="317">
        <v>681.56666666666638</v>
      </c>
      <c r="I128" s="317">
        <v>719.46666666666647</v>
      </c>
      <c r="J128" s="317">
        <v>728.83333333333326</v>
      </c>
      <c r="K128" s="317">
        <v>738.41666666666652</v>
      </c>
      <c r="L128" s="304">
        <v>719.25</v>
      </c>
      <c r="M128" s="304">
        <v>700.3</v>
      </c>
      <c r="N128" s="319">
        <v>4693012</v>
      </c>
      <c r="O128" s="320">
        <v>-5.0344176002159534E-2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485.45</v>
      </c>
      <c r="E129" s="316">
        <v>488.16666666666669</v>
      </c>
      <c r="F129" s="317">
        <v>481.33333333333337</v>
      </c>
      <c r="G129" s="317">
        <v>477.2166666666667</v>
      </c>
      <c r="H129" s="317">
        <v>470.38333333333338</v>
      </c>
      <c r="I129" s="317">
        <v>492.28333333333336</v>
      </c>
      <c r="J129" s="317">
        <v>499.11666666666673</v>
      </c>
      <c r="K129" s="317">
        <v>503.23333333333335</v>
      </c>
      <c r="L129" s="304">
        <v>495</v>
      </c>
      <c r="M129" s="304">
        <v>484.05</v>
      </c>
      <c r="N129" s="319">
        <v>41482000</v>
      </c>
      <c r="O129" s="320">
        <v>1.7059691758486938E-2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428.95</v>
      </c>
      <c r="E130" s="316">
        <v>429.90000000000003</v>
      </c>
      <c r="F130" s="317">
        <v>424.50000000000006</v>
      </c>
      <c r="G130" s="317">
        <v>420.05</v>
      </c>
      <c r="H130" s="317">
        <v>414.65000000000003</v>
      </c>
      <c r="I130" s="317">
        <v>434.35000000000008</v>
      </c>
      <c r="J130" s="317">
        <v>439.75000000000006</v>
      </c>
      <c r="K130" s="317">
        <v>444.2000000000001</v>
      </c>
      <c r="L130" s="304">
        <v>435.3</v>
      </c>
      <c r="M130" s="304">
        <v>425.45</v>
      </c>
      <c r="N130" s="319">
        <v>4798500</v>
      </c>
      <c r="O130" s="320">
        <v>-8.0620155038759692E-3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321.8</v>
      </c>
      <c r="E131" s="316">
        <v>322.76666666666665</v>
      </c>
      <c r="F131" s="317">
        <v>319.73333333333329</v>
      </c>
      <c r="G131" s="317">
        <v>317.66666666666663</v>
      </c>
      <c r="H131" s="317">
        <v>314.63333333333327</v>
      </c>
      <c r="I131" s="317">
        <v>324.83333333333331</v>
      </c>
      <c r="J131" s="317">
        <v>327.86666666666662</v>
      </c>
      <c r="K131" s="317">
        <v>329.93333333333334</v>
      </c>
      <c r="L131" s="304">
        <v>325.8</v>
      </c>
      <c r="M131" s="304">
        <v>320.7</v>
      </c>
      <c r="N131" s="319">
        <v>4962000</v>
      </c>
      <c r="O131" s="320">
        <v>-4.0290088638195002E-4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472.7</v>
      </c>
      <c r="E132" s="316">
        <v>471.40000000000003</v>
      </c>
      <c r="F132" s="317">
        <v>468.30000000000007</v>
      </c>
      <c r="G132" s="317">
        <v>463.90000000000003</v>
      </c>
      <c r="H132" s="317">
        <v>460.80000000000007</v>
      </c>
      <c r="I132" s="317">
        <v>475.80000000000007</v>
      </c>
      <c r="J132" s="317">
        <v>478.90000000000009</v>
      </c>
      <c r="K132" s="317">
        <v>483.30000000000007</v>
      </c>
      <c r="L132" s="304">
        <v>474.5</v>
      </c>
      <c r="M132" s="304">
        <v>467</v>
      </c>
      <c r="N132" s="319">
        <v>23052600</v>
      </c>
      <c r="O132" s="320">
        <v>-1.465666474321985E-2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137.25</v>
      </c>
      <c r="E133" s="316">
        <v>136.91666666666666</v>
      </c>
      <c r="F133" s="317">
        <v>134.48333333333332</v>
      </c>
      <c r="G133" s="317">
        <v>131.71666666666667</v>
      </c>
      <c r="H133" s="317">
        <v>129.28333333333333</v>
      </c>
      <c r="I133" s="317">
        <v>139.68333333333331</v>
      </c>
      <c r="J133" s="317">
        <v>142.11666666666665</v>
      </c>
      <c r="K133" s="317">
        <v>144.8833333333333</v>
      </c>
      <c r="L133" s="304">
        <v>139.35</v>
      </c>
      <c r="M133" s="304">
        <v>134.15</v>
      </c>
      <c r="N133" s="319">
        <v>73877700</v>
      </c>
      <c r="O133" s="320">
        <v>4.0960565416432414E-2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55.4</v>
      </c>
      <c r="E134" s="316">
        <v>55.349999999999994</v>
      </c>
      <c r="F134" s="317">
        <v>54.899999999999991</v>
      </c>
      <c r="G134" s="317">
        <v>54.4</v>
      </c>
      <c r="H134" s="317">
        <v>53.949999999999996</v>
      </c>
      <c r="I134" s="317">
        <v>55.849999999999987</v>
      </c>
      <c r="J134" s="317">
        <v>56.29999999999999</v>
      </c>
      <c r="K134" s="317">
        <v>56.799999999999983</v>
      </c>
      <c r="L134" s="304">
        <v>55.8</v>
      </c>
      <c r="M134" s="304">
        <v>54.85</v>
      </c>
      <c r="N134" s="319">
        <v>74344500</v>
      </c>
      <c r="O134" s="320">
        <v>7.1324067300658376E-3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424.4</v>
      </c>
      <c r="E135" s="316">
        <v>421.7</v>
      </c>
      <c r="F135" s="317">
        <v>416.15</v>
      </c>
      <c r="G135" s="317">
        <v>407.9</v>
      </c>
      <c r="H135" s="317">
        <v>402.34999999999997</v>
      </c>
      <c r="I135" s="317">
        <v>429.95</v>
      </c>
      <c r="J135" s="317">
        <v>435.50000000000006</v>
      </c>
      <c r="K135" s="317">
        <v>443.75</v>
      </c>
      <c r="L135" s="304">
        <v>427.25</v>
      </c>
      <c r="M135" s="304">
        <v>413.45</v>
      </c>
      <c r="N135" s="319">
        <v>29391300</v>
      </c>
      <c r="O135" s="320">
        <v>6.8607454107175975E-2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2688.3</v>
      </c>
      <c r="E136" s="316">
        <v>2689.5833333333335</v>
      </c>
      <c r="F136" s="317">
        <v>2674.166666666667</v>
      </c>
      <c r="G136" s="317">
        <v>2660.0333333333333</v>
      </c>
      <c r="H136" s="317">
        <v>2644.6166666666668</v>
      </c>
      <c r="I136" s="317">
        <v>2703.7166666666672</v>
      </c>
      <c r="J136" s="317">
        <v>2719.1333333333341</v>
      </c>
      <c r="K136" s="317">
        <v>2733.2666666666673</v>
      </c>
      <c r="L136" s="304">
        <v>2705</v>
      </c>
      <c r="M136" s="304">
        <v>2675.45</v>
      </c>
      <c r="N136" s="319">
        <v>8870100</v>
      </c>
      <c r="O136" s="320">
        <v>-3.0208606664917346E-2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834.95</v>
      </c>
      <c r="E137" s="316">
        <v>835.69999999999993</v>
      </c>
      <c r="F137" s="317">
        <v>826.89999999999986</v>
      </c>
      <c r="G137" s="317">
        <v>818.84999999999991</v>
      </c>
      <c r="H137" s="317">
        <v>810.04999999999984</v>
      </c>
      <c r="I137" s="317">
        <v>843.74999999999989</v>
      </c>
      <c r="J137" s="317">
        <v>852.54999999999984</v>
      </c>
      <c r="K137" s="317">
        <v>860.59999999999991</v>
      </c>
      <c r="L137" s="304">
        <v>844.5</v>
      </c>
      <c r="M137" s="304">
        <v>827.65</v>
      </c>
      <c r="N137" s="319">
        <v>12162000</v>
      </c>
      <c r="O137" s="320">
        <v>3.5647093771660559E-3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1241.2</v>
      </c>
      <c r="E138" s="316">
        <v>1240.2</v>
      </c>
      <c r="F138" s="317">
        <v>1232.0500000000002</v>
      </c>
      <c r="G138" s="317">
        <v>1222.9000000000001</v>
      </c>
      <c r="H138" s="317">
        <v>1214.7500000000002</v>
      </c>
      <c r="I138" s="317">
        <v>1249.3500000000001</v>
      </c>
      <c r="J138" s="317">
        <v>1257.5000000000002</v>
      </c>
      <c r="K138" s="317">
        <v>1266.6500000000001</v>
      </c>
      <c r="L138" s="304">
        <v>1248.3499999999999</v>
      </c>
      <c r="M138" s="304">
        <v>1231.05</v>
      </c>
      <c r="N138" s="319">
        <v>5328000</v>
      </c>
      <c r="O138" s="320">
        <v>-6.4335664335664336E-3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2737.85</v>
      </c>
      <c r="E139" s="316">
        <v>2757.6166666666668</v>
      </c>
      <c r="F139" s="317">
        <v>2700.2333333333336</v>
      </c>
      <c r="G139" s="317">
        <v>2662.6166666666668</v>
      </c>
      <c r="H139" s="317">
        <v>2605.2333333333336</v>
      </c>
      <c r="I139" s="317">
        <v>2795.2333333333336</v>
      </c>
      <c r="J139" s="317">
        <v>2852.6166666666668</v>
      </c>
      <c r="K139" s="317">
        <v>2890.2333333333336</v>
      </c>
      <c r="L139" s="304">
        <v>2815</v>
      </c>
      <c r="M139" s="304">
        <v>2720</v>
      </c>
      <c r="N139" s="319">
        <v>963500</v>
      </c>
      <c r="O139" s="320">
        <v>-1.2807377049180328E-2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320.45</v>
      </c>
      <c r="E140" s="316">
        <v>319.8</v>
      </c>
      <c r="F140" s="317">
        <v>316.60000000000002</v>
      </c>
      <c r="G140" s="317">
        <v>312.75</v>
      </c>
      <c r="H140" s="317">
        <v>309.55</v>
      </c>
      <c r="I140" s="317">
        <v>323.65000000000003</v>
      </c>
      <c r="J140" s="317">
        <v>326.84999999999997</v>
      </c>
      <c r="K140" s="317">
        <v>330.70000000000005</v>
      </c>
      <c r="L140" s="304">
        <v>323</v>
      </c>
      <c r="M140" s="304">
        <v>315.95</v>
      </c>
      <c r="N140" s="319">
        <v>2238000</v>
      </c>
      <c r="O140" s="320">
        <v>2.6881720430107529E-3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445.85</v>
      </c>
      <c r="E141" s="316">
        <v>446.4666666666667</v>
      </c>
      <c r="F141" s="317">
        <v>441.58333333333337</v>
      </c>
      <c r="G141" s="317">
        <v>437.31666666666666</v>
      </c>
      <c r="H141" s="317">
        <v>432.43333333333334</v>
      </c>
      <c r="I141" s="317">
        <v>450.73333333333341</v>
      </c>
      <c r="J141" s="317">
        <v>455.61666666666673</v>
      </c>
      <c r="K141" s="317">
        <v>459.88333333333344</v>
      </c>
      <c r="L141" s="304">
        <v>451.35</v>
      </c>
      <c r="M141" s="304">
        <v>442.2</v>
      </c>
      <c r="N141" s="319">
        <v>6076000</v>
      </c>
      <c r="O141" s="320">
        <v>5.827846866617898E-2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963.15</v>
      </c>
      <c r="E142" s="316">
        <v>963.76666666666677</v>
      </c>
      <c r="F142" s="317">
        <v>956.53333333333353</v>
      </c>
      <c r="G142" s="317">
        <v>949.91666666666674</v>
      </c>
      <c r="H142" s="317">
        <v>942.68333333333351</v>
      </c>
      <c r="I142" s="317">
        <v>970.38333333333355</v>
      </c>
      <c r="J142" s="317">
        <v>977.6166666666669</v>
      </c>
      <c r="K142" s="317">
        <v>984.23333333333358</v>
      </c>
      <c r="L142" s="304">
        <v>971</v>
      </c>
      <c r="M142" s="304">
        <v>957.15</v>
      </c>
      <c r="N142" s="319">
        <v>1568700</v>
      </c>
      <c r="O142" s="320">
        <v>6.6634935744883383E-2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4515.8500000000004</v>
      </c>
      <c r="E143" s="316">
        <v>4552.666666666667</v>
      </c>
      <c r="F143" s="317">
        <v>4465.3333333333339</v>
      </c>
      <c r="G143" s="317">
        <v>4414.8166666666666</v>
      </c>
      <c r="H143" s="317">
        <v>4327.4833333333336</v>
      </c>
      <c r="I143" s="317">
        <v>4603.1833333333343</v>
      </c>
      <c r="J143" s="317">
        <v>4690.5166666666682</v>
      </c>
      <c r="K143" s="317">
        <v>4741.0333333333347</v>
      </c>
      <c r="L143" s="304">
        <v>4640</v>
      </c>
      <c r="M143" s="304">
        <v>4502.1499999999996</v>
      </c>
      <c r="N143" s="319">
        <v>2052600</v>
      </c>
      <c r="O143" s="320">
        <v>4.8957211397238814E-3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452.2</v>
      </c>
      <c r="E144" s="316">
        <v>453.91666666666669</v>
      </c>
      <c r="F144" s="317">
        <v>449.53333333333336</v>
      </c>
      <c r="G144" s="317">
        <v>446.86666666666667</v>
      </c>
      <c r="H144" s="317">
        <v>442.48333333333335</v>
      </c>
      <c r="I144" s="317">
        <v>456.58333333333337</v>
      </c>
      <c r="J144" s="317">
        <v>460.9666666666667</v>
      </c>
      <c r="K144" s="317">
        <v>463.63333333333338</v>
      </c>
      <c r="L144" s="304">
        <v>458.3</v>
      </c>
      <c r="M144" s="304">
        <v>451.25</v>
      </c>
      <c r="N144" s="319">
        <v>17655300</v>
      </c>
      <c r="O144" s="320">
        <v>3.7271824639120141E-2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104.7</v>
      </c>
      <c r="E145" s="316">
        <v>105.26666666666667</v>
      </c>
      <c r="F145" s="317">
        <v>103.63333333333333</v>
      </c>
      <c r="G145" s="317">
        <v>102.56666666666666</v>
      </c>
      <c r="H145" s="317">
        <v>100.93333333333332</v>
      </c>
      <c r="I145" s="317">
        <v>106.33333333333333</v>
      </c>
      <c r="J145" s="317">
        <v>107.96666666666668</v>
      </c>
      <c r="K145" s="317">
        <v>109.03333333333333</v>
      </c>
      <c r="L145" s="304">
        <v>106.9</v>
      </c>
      <c r="M145" s="304">
        <v>104.2</v>
      </c>
      <c r="N145" s="319">
        <v>94252400</v>
      </c>
      <c r="O145" s="320">
        <v>8.3535281539558096E-2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707.2</v>
      </c>
      <c r="E146" s="316">
        <v>711</v>
      </c>
      <c r="F146" s="317">
        <v>701.6</v>
      </c>
      <c r="G146" s="317">
        <v>696</v>
      </c>
      <c r="H146" s="317">
        <v>686.6</v>
      </c>
      <c r="I146" s="317">
        <v>716.6</v>
      </c>
      <c r="J146" s="317">
        <v>726.00000000000011</v>
      </c>
      <c r="K146" s="317">
        <v>731.6</v>
      </c>
      <c r="L146" s="304">
        <v>720.4</v>
      </c>
      <c r="M146" s="304">
        <v>705.4</v>
      </c>
      <c r="N146" s="319">
        <v>2218000</v>
      </c>
      <c r="O146" s="320">
        <v>2.0239190432382703E-2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342.15</v>
      </c>
      <c r="E147" s="316">
        <v>343.43333333333334</v>
      </c>
      <c r="F147" s="317">
        <v>339.86666666666667</v>
      </c>
      <c r="G147" s="317">
        <v>337.58333333333331</v>
      </c>
      <c r="H147" s="317">
        <v>334.01666666666665</v>
      </c>
      <c r="I147" s="317">
        <v>345.7166666666667</v>
      </c>
      <c r="J147" s="317">
        <v>349.28333333333342</v>
      </c>
      <c r="K147" s="317">
        <v>351.56666666666672</v>
      </c>
      <c r="L147" s="304">
        <v>347</v>
      </c>
      <c r="M147" s="304">
        <v>341.15</v>
      </c>
      <c r="N147" s="319">
        <v>35772800</v>
      </c>
      <c r="O147" s="320">
        <v>-2.9684923183751412E-2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185.75</v>
      </c>
      <c r="E148" s="316">
        <v>185.73333333333335</v>
      </c>
      <c r="F148" s="317">
        <v>183.6166666666667</v>
      </c>
      <c r="G148" s="317">
        <v>181.48333333333335</v>
      </c>
      <c r="H148" s="317">
        <v>179.3666666666667</v>
      </c>
      <c r="I148" s="317">
        <v>187.8666666666667</v>
      </c>
      <c r="J148" s="317">
        <v>189.98333333333338</v>
      </c>
      <c r="K148" s="317">
        <v>192.1166666666667</v>
      </c>
      <c r="L148" s="304">
        <v>187.85</v>
      </c>
      <c r="M148" s="304">
        <v>183.6</v>
      </c>
      <c r="N148" s="319">
        <v>32049000</v>
      </c>
      <c r="O148" s="320">
        <v>-4.5990355420610821E-2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9" sqref="F2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44130</v>
      </c>
    </row>
    <row r="7" spans="1:15">
      <c r="A7"/>
    </row>
    <row r="8" spans="1:15" ht="28.5" customHeight="1">
      <c r="A8" s="569" t="s">
        <v>16</v>
      </c>
      <c r="B8" s="570" t="s">
        <v>18</v>
      </c>
      <c r="C8" s="568" t="s">
        <v>19</v>
      </c>
      <c r="D8" s="568" t="s">
        <v>20</v>
      </c>
      <c r="E8" s="568" t="s">
        <v>21</v>
      </c>
      <c r="F8" s="568"/>
      <c r="G8" s="568"/>
      <c r="H8" s="568" t="s">
        <v>22</v>
      </c>
      <c r="I8" s="568"/>
      <c r="J8" s="568"/>
      <c r="K8" s="274"/>
      <c r="L8" s="282"/>
      <c r="M8" s="282"/>
    </row>
    <row r="9" spans="1:15" ht="36" customHeight="1">
      <c r="A9" s="564"/>
      <c r="B9" s="566"/>
      <c r="C9" s="571" t="s">
        <v>23</v>
      </c>
      <c r="D9" s="57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11930.35</v>
      </c>
      <c r="D10" s="303">
        <v>11937.883333333333</v>
      </c>
      <c r="E10" s="303">
        <v>11901.216666666667</v>
      </c>
      <c r="F10" s="303">
        <v>11872.083333333334</v>
      </c>
      <c r="G10" s="303">
        <v>11835.416666666668</v>
      </c>
      <c r="H10" s="303">
        <v>11967.016666666666</v>
      </c>
      <c r="I10" s="303">
        <v>12003.683333333334</v>
      </c>
      <c r="J10" s="303">
        <v>12032.816666666666</v>
      </c>
      <c r="K10" s="302">
        <v>11974.55</v>
      </c>
      <c r="L10" s="302">
        <v>11908.75</v>
      </c>
      <c r="M10" s="307"/>
    </row>
    <row r="11" spans="1:15">
      <c r="A11" s="301">
        <v>2</v>
      </c>
      <c r="B11" s="277" t="s">
        <v>220</v>
      </c>
      <c r="C11" s="304">
        <v>24478.3</v>
      </c>
      <c r="D11" s="279">
        <v>24534.433333333331</v>
      </c>
      <c r="E11" s="279">
        <v>24304.71666666666</v>
      </c>
      <c r="F11" s="279">
        <v>24131.133333333328</v>
      </c>
      <c r="G11" s="279">
        <v>23901.416666666657</v>
      </c>
      <c r="H11" s="279">
        <v>24708.016666666663</v>
      </c>
      <c r="I11" s="279">
        <v>24937.73333333333</v>
      </c>
      <c r="J11" s="279">
        <v>25111.316666666666</v>
      </c>
      <c r="K11" s="304">
        <v>24764.15</v>
      </c>
      <c r="L11" s="304">
        <v>24360.85</v>
      </c>
      <c r="M11" s="307"/>
    </row>
    <row r="12" spans="1:15">
      <c r="A12" s="301">
        <v>3</v>
      </c>
      <c r="B12" s="285" t="s">
        <v>221</v>
      </c>
      <c r="C12" s="304">
        <v>1341.1</v>
      </c>
      <c r="D12" s="279">
        <v>1338.4166666666667</v>
      </c>
      <c r="E12" s="279">
        <v>1333.3833333333334</v>
      </c>
      <c r="F12" s="279">
        <v>1325.6666666666667</v>
      </c>
      <c r="G12" s="279">
        <v>1320.6333333333334</v>
      </c>
      <c r="H12" s="279">
        <v>1346.1333333333334</v>
      </c>
      <c r="I12" s="279">
        <v>1351.1666666666667</v>
      </c>
      <c r="J12" s="279">
        <v>1358.8833333333334</v>
      </c>
      <c r="K12" s="304">
        <v>1343.45</v>
      </c>
      <c r="L12" s="304">
        <v>1330.7</v>
      </c>
      <c r="M12" s="307"/>
    </row>
    <row r="13" spans="1:15">
      <c r="A13" s="301">
        <v>4</v>
      </c>
      <c r="B13" s="277" t="s">
        <v>222</v>
      </c>
      <c r="C13" s="304">
        <v>3152.4</v>
      </c>
      <c r="D13" s="279">
        <v>3155.2166666666667</v>
      </c>
      <c r="E13" s="279">
        <v>3143.6833333333334</v>
      </c>
      <c r="F13" s="279">
        <v>3134.9666666666667</v>
      </c>
      <c r="G13" s="279">
        <v>3123.4333333333334</v>
      </c>
      <c r="H13" s="279">
        <v>3163.9333333333334</v>
      </c>
      <c r="I13" s="279">
        <v>3175.4666666666672</v>
      </c>
      <c r="J13" s="279">
        <v>3184.1833333333334</v>
      </c>
      <c r="K13" s="304">
        <v>3166.75</v>
      </c>
      <c r="L13" s="304">
        <v>3146.5</v>
      </c>
      <c r="M13" s="307"/>
    </row>
    <row r="14" spans="1:15">
      <c r="A14" s="301">
        <v>5</v>
      </c>
      <c r="B14" s="277" t="s">
        <v>223</v>
      </c>
      <c r="C14" s="304">
        <v>21523.599999999999</v>
      </c>
      <c r="D14" s="279">
        <v>21510.116666666665</v>
      </c>
      <c r="E14" s="279">
        <v>21398.633333333331</v>
      </c>
      <c r="F14" s="279">
        <v>21273.666666666668</v>
      </c>
      <c r="G14" s="279">
        <v>21162.183333333334</v>
      </c>
      <c r="H14" s="279">
        <v>21635.083333333328</v>
      </c>
      <c r="I14" s="279">
        <v>21746.566666666658</v>
      </c>
      <c r="J14" s="279">
        <v>21871.533333333326</v>
      </c>
      <c r="K14" s="304">
        <v>21621.599999999999</v>
      </c>
      <c r="L14" s="304">
        <v>21385.15</v>
      </c>
      <c r="M14" s="307"/>
    </row>
    <row r="15" spans="1:15">
      <c r="A15" s="301">
        <v>6</v>
      </c>
      <c r="B15" s="277" t="s">
        <v>224</v>
      </c>
      <c r="C15" s="304">
        <v>2301.6</v>
      </c>
      <c r="D15" s="279">
        <v>2299.5166666666669</v>
      </c>
      <c r="E15" s="279">
        <v>2292.0333333333338</v>
      </c>
      <c r="F15" s="279">
        <v>2282.4666666666667</v>
      </c>
      <c r="G15" s="279">
        <v>2274.9833333333336</v>
      </c>
      <c r="H15" s="279">
        <v>2309.0833333333339</v>
      </c>
      <c r="I15" s="279">
        <v>2316.5666666666666</v>
      </c>
      <c r="J15" s="279">
        <v>2326.1333333333341</v>
      </c>
      <c r="K15" s="304">
        <v>2307</v>
      </c>
      <c r="L15" s="304">
        <v>2289.9499999999998</v>
      </c>
      <c r="M15" s="307"/>
    </row>
    <row r="16" spans="1:15">
      <c r="A16" s="301">
        <v>7</v>
      </c>
      <c r="B16" s="277" t="s">
        <v>225</v>
      </c>
      <c r="C16" s="304">
        <v>4757.3999999999996</v>
      </c>
      <c r="D16" s="279">
        <v>4756.0333333333338</v>
      </c>
      <c r="E16" s="279">
        <v>4730.9666666666672</v>
      </c>
      <c r="F16" s="279">
        <v>4704.5333333333338</v>
      </c>
      <c r="G16" s="279">
        <v>4679.4666666666672</v>
      </c>
      <c r="H16" s="279">
        <v>4782.4666666666672</v>
      </c>
      <c r="I16" s="279">
        <v>4807.5333333333347</v>
      </c>
      <c r="J16" s="279">
        <v>4833.9666666666672</v>
      </c>
      <c r="K16" s="304">
        <v>4781.1000000000004</v>
      </c>
      <c r="L16" s="304">
        <v>4729.6000000000004</v>
      </c>
      <c r="M16" s="307"/>
    </row>
    <row r="17" spans="1:13">
      <c r="A17" s="301">
        <v>8</v>
      </c>
      <c r="B17" s="277" t="s">
        <v>802</v>
      </c>
      <c r="C17" s="277">
        <v>994.65</v>
      </c>
      <c r="D17" s="279">
        <v>996.88333333333333</v>
      </c>
      <c r="E17" s="279">
        <v>988.76666666666665</v>
      </c>
      <c r="F17" s="279">
        <v>982.88333333333333</v>
      </c>
      <c r="G17" s="279">
        <v>974.76666666666665</v>
      </c>
      <c r="H17" s="279">
        <v>1002.7666666666667</v>
      </c>
      <c r="I17" s="279">
        <v>1010.8833333333332</v>
      </c>
      <c r="J17" s="279">
        <v>1016.7666666666667</v>
      </c>
      <c r="K17" s="277">
        <v>1005</v>
      </c>
      <c r="L17" s="277">
        <v>991</v>
      </c>
      <c r="M17" s="277">
        <v>0.87150000000000005</v>
      </c>
    </row>
    <row r="18" spans="1:13">
      <c r="A18" s="301">
        <v>9</v>
      </c>
      <c r="B18" s="277" t="s">
        <v>295</v>
      </c>
      <c r="C18" s="277">
        <v>15624.6</v>
      </c>
      <c r="D18" s="279">
        <v>15724.566666666666</v>
      </c>
      <c r="E18" s="279">
        <v>15488.083333333332</v>
      </c>
      <c r="F18" s="279">
        <v>15351.566666666666</v>
      </c>
      <c r="G18" s="279">
        <v>15115.083333333332</v>
      </c>
      <c r="H18" s="279">
        <v>15861.083333333332</v>
      </c>
      <c r="I18" s="279">
        <v>16097.566666666666</v>
      </c>
      <c r="J18" s="279">
        <v>16234.083333333332</v>
      </c>
      <c r="K18" s="277">
        <v>15961.05</v>
      </c>
      <c r="L18" s="277">
        <v>15588.05</v>
      </c>
      <c r="M18" s="277">
        <v>6.9500000000000006E-2</v>
      </c>
    </row>
    <row r="19" spans="1:13">
      <c r="A19" s="301">
        <v>10</v>
      </c>
      <c r="B19" s="277" t="s">
        <v>227</v>
      </c>
      <c r="C19" s="277">
        <v>68.75</v>
      </c>
      <c r="D19" s="279">
        <v>68.183333333333337</v>
      </c>
      <c r="E19" s="279">
        <v>65.76666666666668</v>
      </c>
      <c r="F19" s="279">
        <v>62.783333333333346</v>
      </c>
      <c r="G19" s="279">
        <v>60.366666666666688</v>
      </c>
      <c r="H19" s="279">
        <v>71.166666666666671</v>
      </c>
      <c r="I19" s="279">
        <v>73.583333333333329</v>
      </c>
      <c r="J19" s="279">
        <v>76.566666666666663</v>
      </c>
      <c r="K19" s="277">
        <v>70.599999999999994</v>
      </c>
      <c r="L19" s="277">
        <v>65.2</v>
      </c>
      <c r="M19" s="277">
        <v>58.146500000000003</v>
      </c>
    </row>
    <row r="20" spans="1:13">
      <c r="A20" s="301">
        <v>11</v>
      </c>
      <c r="B20" s="277" t="s">
        <v>228</v>
      </c>
      <c r="C20" s="277">
        <v>164.95</v>
      </c>
      <c r="D20" s="279">
        <v>164.56666666666666</v>
      </c>
      <c r="E20" s="279">
        <v>150.18333333333334</v>
      </c>
      <c r="F20" s="279">
        <v>135.41666666666669</v>
      </c>
      <c r="G20" s="279">
        <v>121.03333333333336</v>
      </c>
      <c r="H20" s="279">
        <v>179.33333333333331</v>
      </c>
      <c r="I20" s="279">
        <v>193.71666666666664</v>
      </c>
      <c r="J20" s="279">
        <v>208.48333333333329</v>
      </c>
      <c r="K20" s="277">
        <v>178.95</v>
      </c>
      <c r="L20" s="277">
        <v>149.80000000000001</v>
      </c>
      <c r="M20" s="277">
        <v>592.58955000000003</v>
      </c>
    </row>
    <row r="21" spans="1:13">
      <c r="A21" s="301">
        <v>12</v>
      </c>
      <c r="B21" s="277" t="s">
        <v>38</v>
      </c>
      <c r="C21" s="277">
        <v>1604.55</v>
      </c>
      <c r="D21" s="279">
        <v>1611.6166666666668</v>
      </c>
      <c r="E21" s="279">
        <v>1587.9333333333336</v>
      </c>
      <c r="F21" s="279">
        <v>1571.3166666666668</v>
      </c>
      <c r="G21" s="279">
        <v>1547.6333333333337</v>
      </c>
      <c r="H21" s="279">
        <v>1628.2333333333336</v>
      </c>
      <c r="I21" s="279">
        <v>1651.916666666667</v>
      </c>
      <c r="J21" s="279">
        <v>1668.5333333333335</v>
      </c>
      <c r="K21" s="277">
        <v>1635.3</v>
      </c>
      <c r="L21" s="277">
        <v>1595</v>
      </c>
      <c r="M21" s="277">
        <v>11.89152</v>
      </c>
    </row>
    <row r="22" spans="1:13">
      <c r="A22" s="301">
        <v>13</v>
      </c>
      <c r="B22" s="277" t="s">
        <v>296</v>
      </c>
      <c r="C22" s="277">
        <v>196.35</v>
      </c>
      <c r="D22" s="279">
        <v>195.7833333333333</v>
      </c>
      <c r="E22" s="279">
        <v>193.36666666666662</v>
      </c>
      <c r="F22" s="279">
        <v>190.38333333333333</v>
      </c>
      <c r="G22" s="279">
        <v>187.96666666666664</v>
      </c>
      <c r="H22" s="279">
        <v>198.76666666666659</v>
      </c>
      <c r="I22" s="279">
        <v>201.18333333333328</v>
      </c>
      <c r="J22" s="279">
        <v>204.16666666666657</v>
      </c>
      <c r="K22" s="277">
        <v>198.2</v>
      </c>
      <c r="L22" s="277">
        <v>192.8</v>
      </c>
      <c r="M22" s="277">
        <v>15.04693</v>
      </c>
    </row>
    <row r="23" spans="1:13">
      <c r="A23" s="301">
        <v>14</v>
      </c>
      <c r="B23" s="277" t="s">
        <v>41</v>
      </c>
      <c r="C23" s="277">
        <v>364.35</v>
      </c>
      <c r="D23" s="279">
        <v>363.66666666666669</v>
      </c>
      <c r="E23" s="279">
        <v>358.33333333333337</v>
      </c>
      <c r="F23" s="279">
        <v>352.31666666666666</v>
      </c>
      <c r="G23" s="279">
        <v>346.98333333333335</v>
      </c>
      <c r="H23" s="279">
        <v>369.68333333333339</v>
      </c>
      <c r="I23" s="279">
        <v>375.01666666666677</v>
      </c>
      <c r="J23" s="279">
        <v>381.03333333333342</v>
      </c>
      <c r="K23" s="277">
        <v>369</v>
      </c>
      <c r="L23" s="277">
        <v>357.65</v>
      </c>
      <c r="M23" s="277">
        <v>63.570729999999998</v>
      </c>
    </row>
    <row r="24" spans="1:13">
      <c r="A24" s="301">
        <v>15</v>
      </c>
      <c r="B24" s="277" t="s">
        <v>43</v>
      </c>
      <c r="C24" s="277">
        <v>35.35</v>
      </c>
      <c r="D24" s="279">
        <v>35.333333333333336</v>
      </c>
      <c r="E24" s="279">
        <v>35.116666666666674</v>
      </c>
      <c r="F24" s="279">
        <v>34.88333333333334</v>
      </c>
      <c r="G24" s="279">
        <v>34.666666666666679</v>
      </c>
      <c r="H24" s="279">
        <v>35.56666666666667</v>
      </c>
      <c r="I24" s="279">
        <v>35.783333333333324</v>
      </c>
      <c r="J24" s="279">
        <v>36.016666666666666</v>
      </c>
      <c r="K24" s="277">
        <v>35.549999999999997</v>
      </c>
      <c r="L24" s="277">
        <v>35.1</v>
      </c>
      <c r="M24" s="277">
        <v>8.3040900000000004</v>
      </c>
    </row>
    <row r="25" spans="1:13">
      <c r="A25" s="301">
        <v>16</v>
      </c>
      <c r="B25" s="277" t="s">
        <v>298</v>
      </c>
      <c r="C25" s="277">
        <v>293.35000000000002</v>
      </c>
      <c r="D25" s="279">
        <v>293.3</v>
      </c>
      <c r="E25" s="279">
        <v>290.70000000000005</v>
      </c>
      <c r="F25" s="279">
        <v>288.05</v>
      </c>
      <c r="G25" s="279">
        <v>285.45000000000005</v>
      </c>
      <c r="H25" s="279">
        <v>295.95000000000005</v>
      </c>
      <c r="I25" s="279">
        <v>298.55000000000007</v>
      </c>
      <c r="J25" s="279">
        <v>301.20000000000005</v>
      </c>
      <c r="K25" s="277">
        <v>295.89999999999998</v>
      </c>
      <c r="L25" s="277">
        <v>290.64999999999998</v>
      </c>
      <c r="M25" s="277">
        <v>2.2509600000000001</v>
      </c>
    </row>
    <row r="26" spans="1:13">
      <c r="A26" s="301">
        <v>17</v>
      </c>
      <c r="B26" s="277" t="s">
        <v>229</v>
      </c>
      <c r="C26" s="277">
        <v>1605.95</v>
      </c>
      <c r="D26" s="279">
        <v>1610.1499999999999</v>
      </c>
      <c r="E26" s="279">
        <v>1570.7999999999997</v>
      </c>
      <c r="F26" s="279">
        <v>1535.6499999999999</v>
      </c>
      <c r="G26" s="279">
        <v>1496.2999999999997</v>
      </c>
      <c r="H26" s="279">
        <v>1645.2999999999997</v>
      </c>
      <c r="I26" s="279">
        <v>1684.6499999999996</v>
      </c>
      <c r="J26" s="279">
        <v>1719.7999999999997</v>
      </c>
      <c r="K26" s="277">
        <v>1649.5</v>
      </c>
      <c r="L26" s="277">
        <v>1575</v>
      </c>
      <c r="M26" s="277">
        <v>1.84354</v>
      </c>
    </row>
    <row r="27" spans="1:13">
      <c r="A27" s="301">
        <v>18</v>
      </c>
      <c r="B27" s="277" t="s">
        <v>230</v>
      </c>
      <c r="C27" s="277">
        <v>2601.1</v>
      </c>
      <c r="D27" s="279">
        <v>2611.1833333333329</v>
      </c>
      <c r="E27" s="279">
        <v>2580.9166666666661</v>
      </c>
      <c r="F27" s="279">
        <v>2560.7333333333331</v>
      </c>
      <c r="G27" s="279">
        <v>2530.4666666666662</v>
      </c>
      <c r="H27" s="279">
        <v>2631.3666666666659</v>
      </c>
      <c r="I27" s="279">
        <v>2661.6333333333332</v>
      </c>
      <c r="J27" s="279">
        <v>2681.8166666666657</v>
      </c>
      <c r="K27" s="277">
        <v>2641.45</v>
      </c>
      <c r="L27" s="277">
        <v>2591</v>
      </c>
      <c r="M27" s="277">
        <v>0.69721</v>
      </c>
    </row>
    <row r="28" spans="1:13">
      <c r="A28" s="301">
        <v>19</v>
      </c>
      <c r="B28" s="277" t="s">
        <v>45</v>
      </c>
      <c r="C28" s="277">
        <v>761</v>
      </c>
      <c r="D28" s="279">
        <v>756.2833333333333</v>
      </c>
      <c r="E28" s="279">
        <v>748.86666666666656</v>
      </c>
      <c r="F28" s="279">
        <v>736.73333333333323</v>
      </c>
      <c r="G28" s="279">
        <v>729.31666666666649</v>
      </c>
      <c r="H28" s="279">
        <v>768.41666666666663</v>
      </c>
      <c r="I28" s="279">
        <v>775.83333333333337</v>
      </c>
      <c r="J28" s="279">
        <v>787.9666666666667</v>
      </c>
      <c r="K28" s="277">
        <v>763.7</v>
      </c>
      <c r="L28" s="277">
        <v>744.15</v>
      </c>
      <c r="M28" s="277">
        <v>15.594709999999999</v>
      </c>
    </row>
    <row r="29" spans="1:13">
      <c r="A29" s="301">
        <v>20</v>
      </c>
      <c r="B29" s="277" t="s">
        <v>46</v>
      </c>
      <c r="C29" s="277">
        <v>247.4</v>
      </c>
      <c r="D29" s="279">
        <v>249.46666666666667</v>
      </c>
      <c r="E29" s="279">
        <v>242.93333333333334</v>
      </c>
      <c r="F29" s="279">
        <v>238.46666666666667</v>
      </c>
      <c r="G29" s="279">
        <v>231.93333333333334</v>
      </c>
      <c r="H29" s="279">
        <v>253.93333333333334</v>
      </c>
      <c r="I29" s="279">
        <v>260.4666666666667</v>
      </c>
      <c r="J29" s="279">
        <v>264.93333333333334</v>
      </c>
      <c r="K29" s="277">
        <v>256</v>
      </c>
      <c r="L29" s="277">
        <v>245</v>
      </c>
      <c r="M29" s="277">
        <v>153.37715</v>
      </c>
    </row>
    <row r="30" spans="1:13">
      <c r="A30" s="301">
        <v>21</v>
      </c>
      <c r="B30" s="277" t="s">
        <v>47</v>
      </c>
      <c r="C30" s="277">
        <v>2075</v>
      </c>
      <c r="D30" s="279">
        <v>2078.2166666666667</v>
      </c>
      <c r="E30" s="279">
        <v>2049.3833333333332</v>
      </c>
      <c r="F30" s="279">
        <v>2023.7666666666664</v>
      </c>
      <c r="G30" s="279">
        <v>1994.9333333333329</v>
      </c>
      <c r="H30" s="279">
        <v>2103.8333333333335</v>
      </c>
      <c r="I30" s="279">
        <v>2132.6666666666665</v>
      </c>
      <c r="J30" s="279">
        <v>2158.2833333333338</v>
      </c>
      <c r="K30" s="277">
        <v>2107.0500000000002</v>
      </c>
      <c r="L30" s="277">
        <v>2052.6</v>
      </c>
      <c r="M30" s="277">
        <v>11.248670000000001</v>
      </c>
    </row>
    <row r="31" spans="1:13">
      <c r="A31" s="301">
        <v>22</v>
      </c>
      <c r="B31" s="277" t="s">
        <v>48</v>
      </c>
      <c r="C31" s="277">
        <v>149.80000000000001</v>
      </c>
      <c r="D31" s="279">
        <v>147.28333333333333</v>
      </c>
      <c r="E31" s="279">
        <v>143.56666666666666</v>
      </c>
      <c r="F31" s="279">
        <v>137.33333333333334</v>
      </c>
      <c r="G31" s="279">
        <v>133.61666666666667</v>
      </c>
      <c r="H31" s="279">
        <v>153.51666666666665</v>
      </c>
      <c r="I31" s="279">
        <v>157.23333333333329</v>
      </c>
      <c r="J31" s="279">
        <v>163.46666666666664</v>
      </c>
      <c r="K31" s="277">
        <v>151</v>
      </c>
      <c r="L31" s="277">
        <v>141.05000000000001</v>
      </c>
      <c r="M31" s="277">
        <v>200.76195999999999</v>
      </c>
    </row>
    <row r="32" spans="1:13">
      <c r="A32" s="301">
        <v>23</v>
      </c>
      <c r="B32" s="277" t="s">
        <v>49</v>
      </c>
      <c r="C32" s="277">
        <v>81.8</v>
      </c>
      <c r="D32" s="279">
        <v>81.283333333333346</v>
      </c>
      <c r="E32" s="279">
        <v>79.066666666666691</v>
      </c>
      <c r="F32" s="279">
        <v>76.333333333333343</v>
      </c>
      <c r="G32" s="279">
        <v>74.116666666666688</v>
      </c>
      <c r="H32" s="279">
        <v>84.016666666666694</v>
      </c>
      <c r="I32" s="279">
        <v>86.233333333333363</v>
      </c>
      <c r="J32" s="279">
        <v>88.966666666666697</v>
      </c>
      <c r="K32" s="277">
        <v>83.5</v>
      </c>
      <c r="L32" s="277">
        <v>78.55</v>
      </c>
      <c r="M32" s="277">
        <v>885.40480000000002</v>
      </c>
    </row>
    <row r="33" spans="1:13">
      <c r="A33" s="301">
        <v>24</v>
      </c>
      <c r="B33" s="277" t="s">
        <v>51</v>
      </c>
      <c r="C33" s="277">
        <v>2120.25</v>
      </c>
      <c r="D33" s="279">
        <v>2115.2166666666667</v>
      </c>
      <c r="E33" s="279">
        <v>2101.0333333333333</v>
      </c>
      <c r="F33" s="279">
        <v>2081.8166666666666</v>
      </c>
      <c r="G33" s="279">
        <v>2067.6333333333332</v>
      </c>
      <c r="H33" s="279">
        <v>2134.4333333333334</v>
      </c>
      <c r="I33" s="279">
        <v>2148.6166666666668</v>
      </c>
      <c r="J33" s="279">
        <v>2167.8333333333335</v>
      </c>
      <c r="K33" s="277">
        <v>2129.4</v>
      </c>
      <c r="L33" s="277">
        <v>2096</v>
      </c>
      <c r="M33" s="277">
        <v>30.70722</v>
      </c>
    </row>
    <row r="34" spans="1:13">
      <c r="A34" s="301">
        <v>25</v>
      </c>
      <c r="B34" s="277" t="s">
        <v>226</v>
      </c>
      <c r="C34" s="277">
        <v>789.35</v>
      </c>
      <c r="D34" s="279">
        <v>788.5</v>
      </c>
      <c r="E34" s="279">
        <v>781</v>
      </c>
      <c r="F34" s="279">
        <v>772.65</v>
      </c>
      <c r="G34" s="279">
        <v>765.15</v>
      </c>
      <c r="H34" s="279">
        <v>796.85</v>
      </c>
      <c r="I34" s="279">
        <v>804.35</v>
      </c>
      <c r="J34" s="279">
        <v>812.7</v>
      </c>
      <c r="K34" s="277">
        <v>796</v>
      </c>
      <c r="L34" s="277">
        <v>780.15</v>
      </c>
      <c r="M34" s="277">
        <v>2.12452</v>
      </c>
    </row>
    <row r="35" spans="1:13">
      <c r="A35" s="301">
        <v>26</v>
      </c>
      <c r="B35" s="277" t="s">
        <v>53</v>
      </c>
      <c r="C35" s="277">
        <v>782.8</v>
      </c>
      <c r="D35" s="279">
        <v>781.5333333333333</v>
      </c>
      <c r="E35" s="279">
        <v>774.26666666666665</v>
      </c>
      <c r="F35" s="279">
        <v>765.73333333333335</v>
      </c>
      <c r="G35" s="279">
        <v>758.4666666666667</v>
      </c>
      <c r="H35" s="279">
        <v>790.06666666666661</v>
      </c>
      <c r="I35" s="279">
        <v>797.33333333333326</v>
      </c>
      <c r="J35" s="279">
        <v>805.86666666666656</v>
      </c>
      <c r="K35" s="277">
        <v>788.8</v>
      </c>
      <c r="L35" s="277">
        <v>773</v>
      </c>
      <c r="M35" s="277">
        <v>22.212949999999999</v>
      </c>
    </row>
    <row r="36" spans="1:13">
      <c r="A36" s="301">
        <v>27</v>
      </c>
      <c r="B36" s="277" t="s">
        <v>55</v>
      </c>
      <c r="C36" s="277">
        <v>507.2</v>
      </c>
      <c r="D36" s="279">
        <v>509.06666666666666</v>
      </c>
      <c r="E36" s="279">
        <v>502.63333333333333</v>
      </c>
      <c r="F36" s="279">
        <v>498.06666666666666</v>
      </c>
      <c r="G36" s="279">
        <v>491.63333333333333</v>
      </c>
      <c r="H36" s="279">
        <v>513.63333333333333</v>
      </c>
      <c r="I36" s="279">
        <v>520.06666666666661</v>
      </c>
      <c r="J36" s="279">
        <v>524.63333333333333</v>
      </c>
      <c r="K36" s="277">
        <v>515.5</v>
      </c>
      <c r="L36" s="277">
        <v>504.5</v>
      </c>
      <c r="M36" s="277">
        <v>188.1027</v>
      </c>
    </row>
    <row r="37" spans="1:13">
      <c r="A37" s="301">
        <v>28</v>
      </c>
      <c r="B37" s="277" t="s">
        <v>56</v>
      </c>
      <c r="C37" s="277">
        <v>3082.25</v>
      </c>
      <c r="D37" s="279">
        <v>3058.2999999999997</v>
      </c>
      <c r="E37" s="279">
        <v>3021.0999999999995</v>
      </c>
      <c r="F37" s="279">
        <v>2959.95</v>
      </c>
      <c r="G37" s="279">
        <v>2922.7499999999995</v>
      </c>
      <c r="H37" s="279">
        <v>3119.4499999999994</v>
      </c>
      <c r="I37" s="279">
        <v>3156.6499999999992</v>
      </c>
      <c r="J37" s="279">
        <v>3217.7999999999993</v>
      </c>
      <c r="K37" s="277">
        <v>3095.5</v>
      </c>
      <c r="L37" s="277">
        <v>2997.15</v>
      </c>
      <c r="M37" s="277">
        <v>12.17666</v>
      </c>
    </row>
    <row r="38" spans="1:13">
      <c r="A38" s="301">
        <v>29</v>
      </c>
      <c r="B38" s="277" t="s">
        <v>58</v>
      </c>
      <c r="C38" s="277">
        <v>5831.55</v>
      </c>
      <c r="D38" s="279">
        <v>5872.4666666666672</v>
      </c>
      <c r="E38" s="279">
        <v>5782.9333333333343</v>
      </c>
      <c r="F38" s="279">
        <v>5734.3166666666675</v>
      </c>
      <c r="G38" s="279">
        <v>5644.7833333333347</v>
      </c>
      <c r="H38" s="279">
        <v>5921.0833333333339</v>
      </c>
      <c r="I38" s="279">
        <v>6010.6166666666668</v>
      </c>
      <c r="J38" s="279">
        <v>6059.2333333333336</v>
      </c>
      <c r="K38" s="277">
        <v>5962</v>
      </c>
      <c r="L38" s="277">
        <v>5823.85</v>
      </c>
      <c r="M38" s="277">
        <v>6.4689899999999998</v>
      </c>
    </row>
    <row r="39" spans="1:13">
      <c r="A39" s="301">
        <v>30</v>
      </c>
      <c r="B39" s="277" t="s">
        <v>232</v>
      </c>
      <c r="C39" s="277">
        <v>2261.65</v>
      </c>
      <c r="D39" s="279">
        <v>2280.5499999999997</v>
      </c>
      <c r="E39" s="279">
        <v>2229.0999999999995</v>
      </c>
      <c r="F39" s="279">
        <v>2196.5499999999997</v>
      </c>
      <c r="G39" s="279">
        <v>2145.0999999999995</v>
      </c>
      <c r="H39" s="279">
        <v>2313.0999999999995</v>
      </c>
      <c r="I39" s="279">
        <v>2364.5499999999993</v>
      </c>
      <c r="J39" s="279">
        <v>2397.0999999999995</v>
      </c>
      <c r="K39" s="277">
        <v>2332</v>
      </c>
      <c r="L39" s="277">
        <v>2248</v>
      </c>
      <c r="M39" s="277">
        <v>1.0547899999999999</v>
      </c>
    </row>
    <row r="40" spans="1:13">
      <c r="A40" s="301">
        <v>31</v>
      </c>
      <c r="B40" s="277" t="s">
        <v>59</v>
      </c>
      <c r="C40" s="277">
        <v>3316.9</v>
      </c>
      <c r="D40" s="279">
        <v>3325.5666666666671</v>
      </c>
      <c r="E40" s="279">
        <v>3294.3333333333339</v>
      </c>
      <c r="F40" s="279">
        <v>3271.7666666666669</v>
      </c>
      <c r="G40" s="279">
        <v>3240.5333333333338</v>
      </c>
      <c r="H40" s="279">
        <v>3348.1333333333341</v>
      </c>
      <c r="I40" s="279">
        <v>3379.3666666666668</v>
      </c>
      <c r="J40" s="279">
        <v>3401.9333333333343</v>
      </c>
      <c r="K40" s="277">
        <v>3356.8</v>
      </c>
      <c r="L40" s="277">
        <v>3303</v>
      </c>
      <c r="M40" s="277">
        <v>32.047800000000002</v>
      </c>
    </row>
    <row r="41" spans="1:13">
      <c r="A41" s="301">
        <v>32</v>
      </c>
      <c r="B41" s="277" t="s">
        <v>60</v>
      </c>
      <c r="C41" s="277">
        <v>1388.1</v>
      </c>
      <c r="D41" s="279">
        <v>1370.2666666666667</v>
      </c>
      <c r="E41" s="279">
        <v>1347.5333333333333</v>
      </c>
      <c r="F41" s="279">
        <v>1306.9666666666667</v>
      </c>
      <c r="G41" s="279">
        <v>1284.2333333333333</v>
      </c>
      <c r="H41" s="279">
        <v>1410.8333333333333</v>
      </c>
      <c r="I41" s="279">
        <v>1433.5666666666664</v>
      </c>
      <c r="J41" s="279">
        <v>1474.1333333333332</v>
      </c>
      <c r="K41" s="277">
        <v>1393</v>
      </c>
      <c r="L41" s="277">
        <v>1329.7</v>
      </c>
      <c r="M41" s="277">
        <v>9.6323399999999992</v>
      </c>
    </row>
    <row r="42" spans="1:13">
      <c r="A42" s="301">
        <v>33</v>
      </c>
      <c r="B42" s="277" t="s">
        <v>233</v>
      </c>
      <c r="C42" s="277">
        <v>307.75</v>
      </c>
      <c r="D42" s="279">
        <v>309.58333333333331</v>
      </c>
      <c r="E42" s="279">
        <v>304.16666666666663</v>
      </c>
      <c r="F42" s="279">
        <v>300.58333333333331</v>
      </c>
      <c r="G42" s="279">
        <v>295.16666666666663</v>
      </c>
      <c r="H42" s="279">
        <v>313.16666666666663</v>
      </c>
      <c r="I42" s="279">
        <v>318.58333333333326</v>
      </c>
      <c r="J42" s="279">
        <v>322.16666666666663</v>
      </c>
      <c r="K42" s="277">
        <v>315</v>
      </c>
      <c r="L42" s="277">
        <v>306</v>
      </c>
      <c r="M42" s="277">
        <v>61.52514</v>
      </c>
    </row>
    <row r="43" spans="1:13">
      <c r="A43" s="301">
        <v>34</v>
      </c>
      <c r="B43" s="277" t="s">
        <v>61</v>
      </c>
      <c r="C43" s="277">
        <v>43.15</v>
      </c>
      <c r="D43" s="279">
        <v>43.199999999999996</v>
      </c>
      <c r="E43" s="279">
        <v>42.749999999999993</v>
      </c>
      <c r="F43" s="279">
        <v>42.349999999999994</v>
      </c>
      <c r="G43" s="279">
        <v>41.899999999999991</v>
      </c>
      <c r="H43" s="279">
        <v>43.599999999999994</v>
      </c>
      <c r="I43" s="279">
        <v>44.05</v>
      </c>
      <c r="J43" s="279">
        <v>44.449999999999996</v>
      </c>
      <c r="K43" s="277">
        <v>43.65</v>
      </c>
      <c r="L43" s="277">
        <v>42.8</v>
      </c>
      <c r="M43" s="277">
        <v>276.61345999999998</v>
      </c>
    </row>
    <row r="44" spans="1:13">
      <c r="A44" s="301">
        <v>35</v>
      </c>
      <c r="B44" s="277" t="s">
        <v>62</v>
      </c>
      <c r="C44" s="277">
        <v>40.200000000000003</v>
      </c>
      <c r="D44" s="279">
        <v>40.216666666666669</v>
      </c>
      <c r="E44" s="279">
        <v>39.933333333333337</v>
      </c>
      <c r="F44" s="279">
        <v>39.666666666666671</v>
      </c>
      <c r="G44" s="279">
        <v>39.38333333333334</v>
      </c>
      <c r="H44" s="279">
        <v>40.483333333333334</v>
      </c>
      <c r="I44" s="279">
        <v>40.766666666666666</v>
      </c>
      <c r="J44" s="279">
        <v>41.033333333333331</v>
      </c>
      <c r="K44" s="277">
        <v>40.5</v>
      </c>
      <c r="L44" s="277">
        <v>39.950000000000003</v>
      </c>
      <c r="M44" s="277">
        <v>9.4056800000000003</v>
      </c>
    </row>
    <row r="45" spans="1:13">
      <c r="A45" s="301">
        <v>36</v>
      </c>
      <c r="B45" s="277" t="s">
        <v>63</v>
      </c>
      <c r="C45" s="277">
        <v>1351.75</v>
      </c>
      <c r="D45" s="279">
        <v>1360.2333333333333</v>
      </c>
      <c r="E45" s="279">
        <v>1338.5166666666667</v>
      </c>
      <c r="F45" s="279">
        <v>1325.2833333333333</v>
      </c>
      <c r="G45" s="279">
        <v>1303.5666666666666</v>
      </c>
      <c r="H45" s="279">
        <v>1373.4666666666667</v>
      </c>
      <c r="I45" s="279">
        <v>1395.1833333333334</v>
      </c>
      <c r="J45" s="279">
        <v>1408.4166666666667</v>
      </c>
      <c r="K45" s="277">
        <v>1381.95</v>
      </c>
      <c r="L45" s="277">
        <v>1347</v>
      </c>
      <c r="M45" s="277">
        <v>6.0725199999999999</v>
      </c>
    </row>
    <row r="46" spans="1:13">
      <c r="A46" s="301">
        <v>37</v>
      </c>
      <c r="B46" s="277" t="s">
        <v>234</v>
      </c>
      <c r="C46" s="277">
        <v>1184.9000000000001</v>
      </c>
      <c r="D46" s="279">
        <v>1191.9666666666667</v>
      </c>
      <c r="E46" s="279">
        <v>1172.9333333333334</v>
      </c>
      <c r="F46" s="279">
        <v>1160.9666666666667</v>
      </c>
      <c r="G46" s="279">
        <v>1141.9333333333334</v>
      </c>
      <c r="H46" s="279">
        <v>1203.9333333333334</v>
      </c>
      <c r="I46" s="279">
        <v>1222.9666666666667</v>
      </c>
      <c r="J46" s="279">
        <v>1234.9333333333334</v>
      </c>
      <c r="K46" s="277">
        <v>1211</v>
      </c>
      <c r="L46" s="277">
        <v>1180</v>
      </c>
      <c r="M46" s="277">
        <v>0.32130999999999998</v>
      </c>
    </row>
    <row r="47" spans="1:13">
      <c r="A47" s="301">
        <v>38</v>
      </c>
      <c r="B47" s="277" t="s">
        <v>65</v>
      </c>
      <c r="C47" s="277">
        <v>92.6</v>
      </c>
      <c r="D47" s="279">
        <v>93</v>
      </c>
      <c r="E47" s="279">
        <v>91.75</v>
      </c>
      <c r="F47" s="279">
        <v>90.9</v>
      </c>
      <c r="G47" s="279">
        <v>89.65</v>
      </c>
      <c r="H47" s="279">
        <v>93.85</v>
      </c>
      <c r="I47" s="279">
        <v>95.1</v>
      </c>
      <c r="J47" s="279">
        <v>95.949999999999989</v>
      </c>
      <c r="K47" s="277">
        <v>94.25</v>
      </c>
      <c r="L47" s="277">
        <v>92.15</v>
      </c>
      <c r="M47" s="277">
        <v>58.877119999999998</v>
      </c>
    </row>
    <row r="48" spans="1:13">
      <c r="A48" s="301">
        <v>39</v>
      </c>
      <c r="B48" s="277" t="s">
        <v>66</v>
      </c>
      <c r="C48" s="277">
        <v>609.45000000000005</v>
      </c>
      <c r="D48" s="279">
        <v>610.43333333333328</v>
      </c>
      <c r="E48" s="279">
        <v>606.46666666666658</v>
      </c>
      <c r="F48" s="279">
        <v>603.48333333333335</v>
      </c>
      <c r="G48" s="279">
        <v>599.51666666666665</v>
      </c>
      <c r="H48" s="279">
        <v>613.41666666666652</v>
      </c>
      <c r="I48" s="279">
        <v>617.38333333333321</v>
      </c>
      <c r="J48" s="279">
        <v>620.36666666666645</v>
      </c>
      <c r="K48" s="277">
        <v>614.4</v>
      </c>
      <c r="L48" s="277">
        <v>607.45000000000005</v>
      </c>
      <c r="M48" s="277">
        <v>6.1696799999999996</v>
      </c>
    </row>
    <row r="49" spans="1:13">
      <c r="A49" s="301">
        <v>40</v>
      </c>
      <c r="B49" s="277" t="s">
        <v>67</v>
      </c>
      <c r="C49" s="277">
        <v>495.1</v>
      </c>
      <c r="D49" s="279">
        <v>485.2833333333333</v>
      </c>
      <c r="E49" s="279">
        <v>471.81666666666661</v>
      </c>
      <c r="F49" s="279">
        <v>448.5333333333333</v>
      </c>
      <c r="G49" s="279">
        <v>435.06666666666661</v>
      </c>
      <c r="H49" s="279">
        <v>508.56666666666661</v>
      </c>
      <c r="I49" s="279">
        <v>522.0333333333333</v>
      </c>
      <c r="J49" s="279">
        <v>545.31666666666661</v>
      </c>
      <c r="K49" s="277">
        <v>498.75</v>
      </c>
      <c r="L49" s="277">
        <v>462</v>
      </c>
      <c r="M49" s="277">
        <v>62.77026</v>
      </c>
    </row>
    <row r="50" spans="1:13">
      <c r="A50" s="301">
        <v>41</v>
      </c>
      <c r="B50" s="277" t="s">
        <v>69</v>
      </c>
      <c r="C50" s="277">
        <v>434.4</v>
      </c>
      <c r="D50" s="279">
        <v>433.09999999999997</v>
      </c>
      <c r="E50" s="279">
        <v>428.59999999999991</v>
      </c>
      <c r="F50" s="279">
        <v>422.79999999999995</v>
      </c>
      <c r="G50" s="279">
        <v>418.2999999999999</v>
      </c>
      <c r="H50" s="279">
        <v>438.89999999999992</v>
      </c>
      <c r="I50" s="279">
        <v>443.40000000000003</v>
      </c>
      <c r="J50" s="279">
        <v>449.19999999999993</v>
      </c>
      <c r="K50" s="277">
        <v>437.6</v>
      </c>
      <c r="L50" s="277">
        <v>427.3</v>
      </c>
      <c r="M50" s="277">
        <v>181.71287000000001</v>
      </c>
    </row>
    <row r="51" spans="1:13">
      <c r="A51" s="301">
        <v>42</v>
      </c>
      <c r="B51" s="277" t="s">
        <v>70</v>
      </c>
      <c r="C51" s="277">
        <v>29.1</v>
      </c>
      <c r="D51" s="279">
        <v>29.116666666666664</v>
      </c>
      <c r="E51" s="279">
        <v>28.833333333333329</v>
      </c>
      <c r="F51" s="279">
        <v>28.566666666666666</v>
      </c>
      <c r="G51" s="279">
        <v>28.283333333333331</v>
      </c>
      <c r="H51" s="279">
        <v>29.383333333333326</v>
      </c>
      <c r="I51" s="279">
        <v>29.666666666666664</v>
      </c>
      <c r="J51" s="279">
        <v>29.933333333333323</v>
      </c>
      <c r="K51" s="277">
        <v>29.4</v>
      </c>
      <c r="L51" s="277">
        <v>28.85</v>
      </c>
      <c r="M51" s="277">
        <v>119.63326000000001</v>
      </c>
    </row>
    <row r="52" spans="1:13">
      <c r="A52" s="301">
        <v>43</v>
      </c>
      <c r="B52" s="277" t="s">
        <v>71</v>
      </c>
      <c r="C52" s="277">
        <v>417.2</v>
      </c>
      <c r="D52" s="279">
        <v>421.13333333333338</v>
      </c>
      <c r="E52" s="279">
        <v>411.76666666666677</v>
      </c>
      <c r="F52" s="279">
        <v>406.33333333333337</v>
      </c>
      <c r="G52" s="279">
        <v>396.96666666666675</v>
      </c>
      <c r="H52" s="279">
        <v>426.56666666666678</v>
      </c>
      <c r="I52" s="279">
        <v>435.93333333333345</v>
      </c>
      <c r="J52" s="279">
        <v>441.36666666666679</v>
      </c>
      <c r="K52" s="277">
        <v>430.5</v>
      </c>
      <c r="L52" s="277">
        <v>415.7</v>
      </c>
      <c r="M52" s="277">
        <v>74.747870000000006</v>
      </c>
    </row>
    <row r="53" spans="1:13">
      <c r="A53" s="301">
        <v>44</v>
      </c>
      <c r="B53" s="277" t="s">
        <v>72</v>
      </c>
      <c r="C53" s="277">
        <v>12212.7</v>
      </c>
      <c r="D53" s="279">
        <v>12093.15</v>
      </c>
      <c r="E53" s="279">
        <v>11921.55</v>
      </c>
      <c r="F53" s="279">
        <v>11630.4</v>
      </c>
      <c r="G53" s="279">
        <v>11458.8</v>
      </c>
      <c r="H53" s="279">
        <v>12384.3</v>
      </c>
      <c r="I53" s="279">
        <v>12555.900000000001</v>
      </c>
      <c r="J53" s="279">
        <v>12847.05</v>
      </c>
      <c r="K53" s="277">
        <v>12264.75</v>
      </c>
      <c r="L53" s="277">
        <v>11802</v>
      </c>
      <c r="M53" s="277">
        <v>0.50388999999999995</v>
      </c>
    </row>
    <row r="54" spans="1:13">
      <c r="A54" s="301">
        <v>45</v>
      </c>
      <c r="B54" s="277" t="s">
        <v>74</v>
      </c>
      <c r="C54" s="277">
        <v>351.55</v>
      </c>
      <c r="D54" s="279">
        <v>352.13333333333338</v>
      </c>
      <c r="E54" s="279">
        <v>348.91666666666674</v>
      </c>
      <c r="F54" s="279">
        <v>346.28333333333336</v>
      </c>
      <c r="G54" s="279">
        <v>343.06666666666672</v>
      </c>
      <c r="H54" s="279">
        <v>354.76666666666677</v>
      </c>
      <c r="I54" s="279">
        <v>357.98333333333335</v>
      </c>
      <c r="J54" s="279">
        <v>360.61666666666679</v>
      </c>
      <c r="K54" s="277">
        <v>355.35</v>
      </c>
      <c r="L54" s="277">
        <v>349.5</v>
      </c>
      <c r="M54" s="277">
        <v>50.481229999999996</v>
      </c>
    </row>
    <row r="55" spans="1:13">
      <c r="A55" s="301">
        <v>46</v>
      </c>
      <c r="B55" s="277" t="s">
        <v>75</v>
      </c>
      <c r="C55" s="277">
        <v>3469.75</v>
      </c>
      <c r="D55" s="279">
        <v>3471.5666666666671</v>
      </c>
      <c r="E55" s="279">
        <v>3440.233333333334</v>
      </c>
      <c r="F55" s="279">
        <v>3410.7166666666672</v>
      </c>
      <c r="G55" s="279">
        <v>3379.3833333333341</v>
      </c>
      <c r="H55" s="279">
        <v>3501.0833333333339</v>
      </c>
      <c r="I55" s="279">
        <v>3532.416666666667</v>
      </c>
      <c r="J55" s="279">
        <v>3561.9333333333338</v>
      </c>
      <c r="K55" s="277">
        <v>3502.9</v>
      </c>
      <c r="L55" s="277">
        <v>3442.05</v>
      </c>
      <c r="M55" s="277">
        <v>10.22334</v>
      </c>
    </row>
    <row r="56" spans="1:13">
      <c r="A56" s="301">
        <v>47</v>
      </c>
      <c r="B56" s="277" t="s">
        <v>76</v>
      </c>
      <c r="C56" s="277">
        <v>424.3</v>
      </c>
      <c r="D56" s="279">
        <v>427.33333333333331</v>
      </c>
      <c r="E56" s="279">
        <v>420.01666666666665</v>
      </c>
      <c r="F56" s="279">
        <v>415.73333333333335</v>
      </c>
      <c r="G56" s="279">
        <v>408.41666666666669</v>
      </c>
      <c r="H56" s="279">
        <v>431.61666666666662</v>
      </c>
      <c r="I56" s="279">
        <v>438.93333333333334</v>
      </c>
      <c r="J56" s="279">
        <v>443.21666666666658</v>
      </c>
      <c r="K56" s="277">
        <v>434.65</v>
      </c>
      <c r="L56" s="277">
        <v>423.05</v>
      </c>
      <c r="M56" s="277">
        <v>44.417740000000002</v>
      </c>
    </row>
    <row r="57" spans="1:13">
      <c r="A57" s="301">
        <v>48</v>
      </c>
      <c r="B57" s="277" t="s">
        <v>77</v>
      </c>
      <c r="C57" s="277">
        <v>89.55</v>
      </c>
      <c r="D57" s="279">
        <v>89.233333333333334</v>
      </c>
      <c r="E57" s="279">
        <v>88.566666666666663</v>
      </c>
      <c r="F57" s="279">
        <v>87.583333333333329</v>
      </c>
      <c r="G57" s="279">
        <v>86.916666666666657</v>
      </c>
      <c r="H57" s="279">
        <v>90.216666666666669</v>
      </c>
      <c r="I57" s="279">
        <v>90.883333333333326</v>
      </c>
      <c r="J57" s="279">
        <v>91.866666666666674</v>
      </c>
      <c r="K57" s="277">
        <v>89.9</v>
      </c>
      <c r="L57" s="277">
        <v>88.25</v>
      </c>
      <c r="M57" s="277">
        <v>31.62724</v>
      </c>
    </row>
    <row r="58" spans="1:13">
      <c r="A58" s="301">
        <v>49</v>
      </c>
      <c r="B58" s="277" t="s">
        <v>78</v>
      </c>
      <c r="C58" s="277">
        <v>109.85</v>
      </c>
      <c r="D58" s="279">
        <v>110.66666666666667</v>
      </c>
      <c r="E58" s="279">
        <v>107.98333333333335</v>
      </c>
      <c r="F58" s="279">
        <v>106.11666666666667</v>
      </c>
      <c r="G58" s="279">
        <v>103.43333333333335</v>
      </c>
      <c r="H58" s="279">
        <v>112.53333333333335</v>
      </c>
      <c r="I58" s="279">
        <v>115.21666666666665</v>
      </c>
      <c r="J58" s="279">
        <v>117.08333333333334</v>
      </c>
      <c r="K58" s="277">
        <v>113.35</v>
      </c>
      <c r="L58" s="277">
        <v>108.8</v>
      </c>
      <c r="M58" s="277">
        <v>15.00155</v>
      </c>
    </row>
    <row r="59" spans="1:13">
      <c r="A59" s="301">
        <v>50</v>
      </c>
      <c r="B59" s="277" t="s">
        <v>81</v>
      </c>
      <c r="C59" s="277">
        <v>589.35</v>
      </c>
      <c r="D59" s="279">
        <v>587.23333333333346</v>
      </c>
      <c r="E59" s="279">
        <v>582.01666666666688</v>
      </c>
      <c r="F59" s="279">
        <v>574.68333333333339</v>
      </c>
      <c r="G59" s="279">
        <v>569.46666666666681</v>
      </c>
      <c r="H59" s="279">
        <v>594.56666666666695</v>
      </c>
      <c r="I59" s="279">
        <v>599.78333333333342</v>
      </c>
      <c r="J59" s="279">
        <v>607.11666666666702</v>
      </c>
      <c r="K59" s="277">
        <v>592.45000000000005</v>
      </c>
      <c r="L59" s="277">
        <v>579.9</v>
      </c>
      <c r="M59" s="277">
        <v>2.4888400000000002</v>
      </c>
    </row>
    <row r="60" spans="1:13">
      <c r="A60" s="301">
        <v>51</v>
      </c>
      <c r="B60" s="277" t="s">
        <v>82</v>
      </c>
      <c r="C60" s="277">
        <v>251.5</v>
      </c>
      <c r="D60" s="279">
        <v>250.6</v>
      </c>
      <c r="E60" s="279">
        <v>243.89999999999998</v>
      </c>
      <c r="F60" s="279">
        <v>236.29999999999998</v>
      </c>
      <c r="G60" s="279">
        <v>229.59999999999997</v>
      </c>
      <c r="H60" s="279">
        <v>258.2</v>
      </c>
      <c r="I60" s="279">
        <v>264.89999999999998</v>
      </c>
      <c r="J60" s="279">
        <v>272.5</v>
      </c>
      <c r="K60" s="277">
        <v>257.3</v>
      </c>
      <c r="L60" s="277">
        <v>243</v>
      </c>
      <c r="M60" s="277">
        <v>79.21808</v>
      </c>
    </row>
    <row r="61" spans="1:13">
      <c r="A61" s="301">
        <v>52</v>
      </c>
      <c r="B61" s="277" t="s">
        <v>83</v>
      </c>
      <c r="C61" s="277">
        <v>757.55</v>
      </c>
      <c r="D61" s="279">
        <v>762.4</v>
      </c>
      <c r="E61" s="279">
        <v>750.15</v>
      </c>
      <c r="F61" s="279">
        <v>742.75</v>
      </c>
      <c r="G61" s="279">
        <v>730.5</v>
      </c>
      <c r="H61" s="279">
        <v>769.8</v>
      </c>
      <c r="I61" s="279">
        <v>782.05</v>
      </c>
      <c r="J61" s="279">
        <v>789.44999999999993</v>
      </c>
      <c r="K61" s="277">
        <v>774.65</v>
      </c>
      <c r="L61" s="277">
        <v>755</v>
      </c>
      <c r="M61" s="277">
        <v>85.159099999999995</v>
      </c>
    </row>
    <row r="62" spans="1:13">
      <c r="A62" s="301">
        <v>53</v>
      </c>
      <c r="B62" s="277" t="s">
        <v>84</v>
      </c>
      <c r="C62" s="277">
        <v>117.7</v>
      </c>
      <c r="D62" s="279">
        <v>117.36666666666667</v>
      </c>
      <c r="E62" s="279">
        <v>116.53333333333335</v>
      </c>
      <c r="F62" s="279">
        <v>115.36666666666667</v>
      </c>
      <c r="G62" s="279">
        <v>114.53333333333335</v>
      </c>
      <c r="H62" s="279">
        <v>118.53333333333335</v>
      </c>
      <c r="I62" s="279">
        <v>119.36666666666666</v>
      </c>
      <c r="J62" s="279">
        <v>120.53333333333335</v>
      </c>
      <c r="K62" s="277">
        <v>118.2</v>
      </c>
      <c r="L62" s="277">
        <v>116.2</v>
      </c>
      <c r="M62" s="277">
        <v>118.76045000000001</v>
      </c>
    </row>
    <row r="63" spans="1:13">
      <c r="A63" s="301">
        <v>54</v>
      </c>
      <c r="B63" s="277" t="s">
        <v>3634</v>
      </c>
      <c r="C63" s="277">
        <v>2380.1</v>
      </c>
      <c r="D63" s="279">
        <v>2418.0166666666664</v>
      </c>
      <c r="E63" s="279">
        <v>2302.083333333333</v>
      </c>
      <c r="F63" s="279">
        <v>2224.0666666666666</v>
      </c>
      <c r="G63" s="279">
        <v>2108.1333333333332</v>
      </c>
      <c r="H63" s="279">
        <v>2496.0333333333328</v>
      </c>
      <c r="I63" s="279">
        <v>2611.9666666666662</v>
      </c>
      <c r="J63" s="279">
        <v>2689.9833333333327</v>
      </c>
      <c r="K63" s="277">
        <v>2533.9499999999998</v>
      </c>
      <c r="L63" s="277">
        <v>2340</v>
      </c>
      <c r="M63" s="277">
        <v>16.675090000000001</v>
      </c>
    </row>
    <row r="64" spans="1:13">
      <c r="A64" s="301">
        <v>55</v>
      </c>
      <c r="B64" s="277" t="s">
        <v>85</v>
      </c>
      <c r="C64" s="277">
        <v>1464.65</v>
      </c>
      <c r="D64" s="279">
        <v>1452.7666666666667</v>
      </c>
      <c r="E64" s="279">
        <v>1437.3833333333332</v>
      </c>
      <c r="F64" s="279">
        <v>1410.1166666666666</v>
      </c>
      <c r="G64" s="279">
        <v>1394.7333333333331</v>
      </c>
      <c r="H64" s="279">
        <v>1480.0333333333333</v>
      </c>
      <c r="I64" s="279">
        <v>1495.416666666667</v>
      </c>
      <c r="J64" s="279">
        <v>1522.6833333333334</v>
      </c>
      <c r="K64" s="277">
        <v>1468.15</v>
      </c>
      <c r="L64" s="277">
        <v>1425.5</v>
      </c>
      <c r="M64" s="277">
        <v>7.6452200000000001</v>
      </c>
    </row>
    <row r="65" spans="1:13">
      <c r="A65" s="301">
        <v>56</v>
      </c>
      <c r="B65" s="277" t="s">
        <v>86</v>
      </c>
      <c r="C65" s="277">
        <v>385.55</v>
      </c>
      <c r="D65" s="279">
        <v>388.58333333333331</v>
      </c>
      <c r="E65" s="279">
        <v>380.66666666666663</v>
      </c>
      <c r="F65" s="279">
        <v>375.7833333333333</v>
      </c>
      <c r="G65" s="279">
        <v>367.86666666666662</v>
      </c>
      <c r="H65" s="279">
        <v>393.46666666666664</v>
      </c>
      <c r="I65" s="279">
        <v>401.38333333333327</v>
      </c>
      <c r="J65" s="279">
        <v>406.26666666666665</v>
      </c>
      <c r="K65" s="277">
        <v>396.5</v>
      </c>
      <c r="L65" s="277">
        <v>383.7</v>
      </c>
      <c r="M65" s="277">
        <v>15.4391</v>
      </c>
    </row>
    <row r="66" spans="1:13">
      <c r="A66" s="301">
        <v>57</v>
      </c>
      <c r="B66" s="277" t="s">
        <v>236</v>
      </c>
      <c r="C66" s="277">
        <v>737.75</v>
      </c>
      <c r="D66" s="279">
        <v>732.86666666666667</v>
      </c>
      <c r="E66" s="279">
        <v>723.13333333333333</v>
      </c>
      <c r="F66" s="279">
        <v>708.51666666666665</v>
      </c>
      <c r="G66" s="279">
        <v>698.7833333333333</v>
      </c>
      <c r="H66" s="279">
        <v>747.48333333333335</v>
      </c>
      <c r="I66" s="279">
        <v>757.2166666666667</v>
      </c>
      <c r="J66" s="279">
        <v>771.83333333333337</v>
      </c>
      <c r="K66" s="277">
        <v>742.6</v>
      </c>
      <c r="L66" s="277">
        <v>718.25</v>
      </c>
      <c r="M66" s="277">
        <v>8.9809300000000007</v>
      </c>
    </row>
    <row r="67" spans="1:13">
      <c r="A67" s="301">
        <v>58</v>
      </c>
      <c r="B67" s="277" t="s">
        <v>237</v>
      </c>
      <c r="C67" s="277">
        <v>305.2</v>
      </c>
      <c r="D67" s="279">
        <v>311.40000000000003</v>
      </c>
      <c r="E67" s="279">
        <v>293.80000000000007</v>
      </c>
      <c r="F67" s="279">
        <v>282.40000000000003</v>
      </c>
      <c r="G67" s="279">
        <v>264.80000000000007</v>
      </c>
      <c r="H67" s="279">
        <v>322.80000000000007</v>
      </c>
      <c r="I67" s="279">
        <v>340.40000000000009</v>
      </c>
      <c r="J67" s="279">
        <v>351.80000000000007</v>
      </c>
      <c r="K67" s="277">
        <v>329</v>
      </c>
      <c r="L67" s="277">
        <v>300</v>
      </c>
      <c r="M67" s="277">
        <v>74.114459999999994</v>
      </c>
    </row>
    <row r="68" spans="1:13">
      <c r="A68" s="301">
        <v>59</v>
      </c>
      <c r="B68" s="277" t="s">
        <v>235</v>
      </c>
      <c r="C68" s="277">
        <v>150.30000000000001</v>
      </c>
      <c r="D68" s="279">
        <v>149.76666666666668</v>
      </c>
      <c r="E68" s="279">
        <v>148.28333333333336</v>
      </c>
      <c r="F68" s="279">
        <v>146.26666666666668</v>
      </c>
      <c r="G68" s="279">
        <v>144.78333333333336</v>
      </c>
      <c r="H68" s="279">
        <v>151.78333333333336</v>
      </c>
      <c r="I68" s="279">
        <v>153.26666666666665</v>
      </c>
      <c r="J68" s="279">
        <v>155.28333333333336</v>
      </c>
      <c r="K68" s="277">
        <v>151.25</v>
      </c>
      <c r="L68" s="277">
        <v>147.75</v>
      </c>
      <c r="M68" s="277">
        <v>10.918749999999999</v>
      </c>
    </row>
    <row r="69" spans="1:13">
      <c r="A69" s="301">
        <v>60</v>
      </c>
      <c r="B69" s="277" t="s">
        <v>87</v>
      </c>
      <c r="C69" s="277">
        <v>460.1</v>
      </c>
      <c r="D69" s="279">
        <v>461.66666666666669</v>
      </c>
      <c r="E69" s="279">
        <v>455.63333333333338</v>
      </c>
      <c r="F69" s="279">
        <v>451.16666666666669</v>
      </c>
      <c r="G69" s="279">
        <v>445.13333333333338</v>
      </c>
      <c r="H69" s="279">
        <v>466.13333333333338</v>
      </c>
      <c r="I69" s="279">
        <v>472.16666666666669</v>
      </c>
      <c r="J69" s="279">
        <v>476.63333333333338</v>
      </c>
      <c r="K69" s="277">
        <v>467.7</v>
      </c>
      <c r="L69" s="277">
        <v>457.2</v>
      </c>
      <c r="M69" s="277">
        <v>5.6707900000000002</v>
      </c>
    </row>
    <row r="70" spans="1:13">
      <c r="A70" s="301">
        <v>61</v>
      </c>
      <c r="B70" s="277" t="s">
        <v>88</v>
      </c>
      <c r="C70" s="277">
        <v>519.15</v>
      </c>
      <c r="D70" s="279">
        <v>516.61666666666667</v>
      </c>
      <c r="E70" s="279">
        <v>512.33333333333337</v>
      </c>
      <c r="F70" s="279">
        <v>505.51666666666671</v>
      </c>
      <c r="G70" s="279">
        <v>501.23333333333341</v>
      </c>
      <c r="H70" s="279">
        <v>523.43333333333339</v>
      </c>
      <c r="I70" s="279">
        <v>527.7166666666667</v>
      </c>
      <c r="J70" s="279">
        <v>534.5333333333333</v>
      </c>
      <c r="K70" s="277">
        <v>520.9</v>
      </c>
      <c r="L70" s="277">
        <v>509.8</v>
      </c>
      <c r="M70" s="277">
        <v>42.761569999999999</v>
      </c>
    </row>
    <row r="71" spans="1:13">
      <c r="A71" s="301">
        <v>62</v>
      </c>
      <c r="B71" s="277" t="s">
        <v>238</v>
      </c>
      <c r="C71" s="277">
        <v>847.8</v>
      </c>
      <c r="D71" s="279">
        <v>852.73333333333323</v>
      </c>
      <c r="E71" s="279">
        <v>831.06666666666649</v>
      </c>
      <c r="F71" s="279">
        <v>814.33333333333326</v>
      </c>
      <c r="G71" s="279">
        <v>792.66666666666652</v>
      </c>
      <c r="H71" s="279">
        <v>869.46666666666647</v>
      </c>
      <c r="I71" s="279">
        <v>891.13333333333321</v>
      </c>
      <c r="J71" s="279">
        <v>907.86666666666645</v>
      </c>
      <c r="K71" s="277">
        <v>874.4</v>
      </c>
      <c r="L71" s="277">
        <v>836</v>
      </c>
      <c r="M71" s="277">
        <v>3.25902</v>
      </c>
    </row>
    <row r="72" spans="1:13">
      <c r="A72" s="301">
        <v>63</v>
      </c>
      <c r="B72" s="277" t="s">
        <v>91</v>
      </c>
      <c r="C72" s="277">
        <v>3068.85</v>
      </c>
      <c r="D72" s="279">
        <v>3091.8333333333335</v>
      </c>
      <c r="E72" s="279">
        <v>3039.666666666667</v>
      </c>
      <c r="F72" s="279">
        <v>3010.4833333333336</v>
      </c>
      <c r="G72" s="279">
        <v>2958.3166666666671</v>
      </c>
      <c r="H72" s="279">
        <v>3121.0166666666669</v>
      </c>
      <c r="I72" s="279">
        <v>3173.1833333333338</v>
      </c>
      <c r="J72" s="279">
        <v>3202.3666666666668</v>
      </c>
      <c r="K72" s="277">
        <v>3144</v>
      </c>
      <c r="L72" s="277">
        <v>3062.65</v>
      </c>
      <c r="M72" s="277">
        <v>12.14607</v>
      </c>
    </row>
    <row r="73" spans="1:13">
      <c r="A73" s="301">
        <v>64</v>
      </c>
      <c r="B73" s="277" t="s">
        <v>93</v>
      </c>
      <c r="C73" s="277">
        <v>171.3</v>
      </c>
      <c r="D73" s="279">
        <v>171.96666666666667</v>
      </c>
      <c r="E73" s="279">
        <v>169.93333333333334</v>
      </c>
      <c r="F73" s="279">
        <v>168.56666666666666</v>
      </c>
      <c r="G73" s="279">
        <v>166.53333333333333</v>
      </c>
      <c r="H73" s="279">
        <v>173.33333333333334</v>
      </c>
      <c r="I73" s="279">
        <v>175.3666666666667</v>
      </c>
      <c r="J73" s="279">
        <v>176.73333333333335</v>
      </c>
      <c r="K73" s="277">
        <v>174</v>
      </c>
      <c r="L73" s="277">
        <v>170.6</v>
      </c>
      <c r="M73" s="277">
        <v>84.871989999999997</v>
      </c>
    </row>
    <row r="74" spans="1:13">
      <c r="A74" s="301">
        <v>65</v>
      </c>
      <c r="B74" s="277" t="s">
        <v>231</v>
      </c>
      <c r="C74" s="277">
        <v>2116.5500000000002</v>
      </c>
      <c r="D74" s="279">
        <v>2110.4666666666667</v>
      </c>
      <c r="E74" s="279">
        <v>2087.0833333333335</v>
      </c>
      <c r="F74" s="279">
        <v>2057.6166666666668</v>
      </c>
      <c r="G74" s="279">
        <v>2034.2333333333336</v>
      </c>
      <c r="H74" s="279">
        <v>2139.9333333333334</v>
      </c>
      <c r="I74" s="279">
        <v>2163.3166666666666</v>
      </c>
      <c r="J74" s="279">
        <v>2192.7833333333333</v>
      </c>
      <c r="K74" s="277">
        <v>2133.85</v>
      </c>
      <c r="L74" s="277">
        <v>2081</v>
      </c>
      <c r="M74" s="277">
        <v>5.4662100000000002</v>
      </c>
    </row>
    <row r="75" spans="1:13">
      <c r="A75" s="301">
        <v>66</v>
      </c>
      <c r="B75" s="277" t="s">
        <v>94</v>
      </c>
      <c r="C75" s="277">
        <v>5018.25</v>
      </c>
      <c r="D75" s="279">
        <v>5035.083333333333</v>
      </c>
      <c r="E75" s="279">
        <v>4979.1666666666661</v>
      </c>
      <c r="F75" s="279">
        <v>4940.083333333333</v>
      </c>
      <c r="G75" s="279">
        <v>4884.1666666666661</v>
      </c>
      <c r="H75" s="279">
        <v>5074.1666666666661</v>
      </c>
      <c r="I75" s="279">
        <v>5130.0833333333321</v>
      </c>
      <c r="J75" s="279">
        <v>5169.1666666666661</v>
      </c>
      <c r="K75" s="277">
        <v>5091</v>
      </c>
      <c r="L75" s="277">
        <v>4996</v>
      </c>
      <c r="M75" s="277">
        <v>18.174810000000001</v>
      </c>
    </row>
    <row r="76" spans="1:13">
      <c r="A76" s="301">
        <v>67</v>
      </c>
      <c r="B76" s="277" t="s">
        <v>239</v>
      </c>
      <c r="C76" s="277">
        <v>57.5</v>
      </c>
      <c r="D76" s="279">
        <v>56.866666666666667</v>
      </c>
      <c r="E76" s="279">
        <v>55.783333333333331</v>
      </c>
      <c r="F76" s="279">
        <v>54.066666666666663</v>
      </c>
      <c r="G76" s="279">
        <v>52.983333333333327</v>
      </c>
      <c r="H76" s="279">
        <v>58.583333333333336</v>
      </c>
      <c r="I76" s="279">
        <v>59.666666666666664</v>
      </c>
      <c r="J76" s="279">
        <v>61.38333333333334</v>
      </c>
      <c r="K76" s="277">
        <v>57.95</v>
      </c>
      <c r="L76" s="277">
        <v>55.15</v>
      </c>
      <c r="M76" s="277">
        <v>9.0211500000000004</v>
      </c>
    </row>
    <row r="77" spans="1:13">
      <c r="A77" s="301">
        <v>68</v>
      </c>
      <c r="B77" s="277" t="s">
        <v>95</v>
      </c>
      <c r="C77" s="277">
        <v>2181.9</v>
      </c>
      <c r="D77" s="279">
        <v>2180.1333333333332</v>
      </c>
      <c r="E77" s="279">
        <v>2161.7666666666664</v>
      </c>
      <c r="F77" s="279">
        <v>2141.6333333333332</v>
      </c>
      <c r="G77" s="279">
        <v>2123.2666666666664</v>
      </c>
      <c r="H77" s="279">
        <v>2200.2666666666664</v>
      </c>
      <c r="I77" s="279">
        <v>2218.6333333333332</v>
      </c>
      <c r="J77" s="279">
        <v>2238.7666666666664</v>
      </c>
      <c r="K77" s="277">
        <v>2198.5</v>
      </c>
      <c r="L77" s="277">
        <v>2160</v>
      </c>
      <c r="M77" s="277">
        <v>11.535780000000001</v>
      </c>
    </row>
    <row r="78" spans="1:13">
      <c r="A78" s="301">
        <v>69</v>
      </c>
      <c r="B78" s="277" t="s">
        <v>240</v>
      </c>
      <c r="C78" s="277">
        <v>360.7</v>
      </c>
      <c r="D78" s="279">
        <v>360.33333333333331</v>
      </c>
      <c r="E78" s="279">
        <v>357.66666666666663</v>
      </c>
      <c r="F78" s="279">
        <v>354.63333333333333</v>
      </c>
      <c r="G78" s="279">
        <v>351.96666666666664</v>
      </c>
      <c r="H78" s="279">
        <v>363.36666666666662</v>
      </c>
      <c r="I78" s="279">
        <v>366.03333333333325</v>
      </c>
      <c r="J78" s="279">
        <v>369.06666666666661</v>
      </c>
      <c r="K78" s="277">
        <v>363</v>
      </c>
      <c r="L78" s="277">
        <v>357.3</v>
      </c>
      <c r="M78" s="277">
        <v>1.62232</v>
      </c>
    </row>
    <row r="79" spans="1:13">
      <c r="A79" s="301">
        <v>70</v>
      </c>
      <c r="B79" s="277" t="s">
        <v>241</v>
      </c>
      <c r="C79" s="277">
        <v>1038.5999999999999</v>
      </c>
      <c r="D79" s="279">
        <v>1035.3166666666666</v>
      </c>
      <c r="E79" s="279">
        <v>1018.8333333333333</v>
      </c>
      <c r="F79" s="279">
        <v>999.06666666666661</v>
      </c>
      <c r="G79" s="279">
        <v>982.58333333333326</v>
      </c>
      <c r="H79" s="279">
        <v>1055.0833333333333</v>
      </c>
      <c r="I79" s="279">
        <v>1071.5666666666668</v>
      </c>
      <c r="J79" s="279">
        <v>1091.3333333333333</v>
      </c>
      <c r="K79" s="277">
        <v>1051.8</v>
      </c>
      <c r="L79" s="277">
        <v>1015.55</v>
      </c>
      <c r="M79" s="277">
        <v>1.2803599999999999</v>
      </c>
    </row>
    <row r="80" spans="1:13">
      <c r="A80" s="301">
        <v>71</v>
      </c>
      <c r="B80" s="277" t="s">
        <v>97</v>
      </c>
      <c r="C80" s="277">
        <v>1188.3</v>
      </c>
      <c r="D80" s="279">
        <v>1197.7333333333333</v>
      </c>
      <c r="E80" s="279">
        <v>1172.9666666666667</v>
      </c>
      <c r="F80" s="279">
        <v>1157.6333333333334</v>
      </c>
      <c r="G80" s="279">
        <v>1132.8666666666668</v>
      </c>
      <c r="H80" s="279">
        <v>1213.0666666666666</v>
      </c>
      <c r="I80" s="279">
        <v>1237.8333333333335</v>
      </c>
      <c r="J80" s="279">
        <v>1253.1666666666665</v>
      </c>
      <c r="K80" s="277">
        <v>1222.5</v>
      </c>
      <c r="L80" s="277">
        <v>1182.4000000000001</v>
      </c>
      <c r="M80" s="277">
        <v>18.93946</v>
      </c>
    </row>
    <row r="81" spans="1:13">
      <c r="A81" s="301">
        <v>72</v>
      </c>
      <c r="B81" s="277" t="s">
        <v>98</v>
      </c>
      <c r="C81" s="277">
        <v>162.05000000000001</v>
      </c>
      <c r="D81" s="279">
        <v>161.54999999999998</v>
      </c>
      <c r="E81" s="279">
        <v>159.74999999999997</v>
      </c>
      <c r="F81" s="279">
        <v>157.44999999999999</v>
      </c>
      <c r="G81" s="279">
        <v>155.64999999999998</v>
      </c>
      <c r="H81" s="279">
        <v>163.84999999999997</v>
      </c>
      <c r="I81" s="279">
        <v>165.64999999999998</v>
      </c>
      <c r="J81" s="279">
        <v>167.94999999999996</v>
      </c>
      <c r="K81" s="277">
        <v>163.35</v>
      </c>
      <c r="L81" s="277">
        <v>159.25</v>
      </c>
      <c r="M81" s="277">
        <v>46.102510000000002</v>
      </c>
    </row>
    <row r="82" spans="1:13">
      <c r="A82" s="301">
        <v>73</v>
      </c>
      <c r="B82" s="277" t="s">
        <v>99</v>
      </c>
      <c r="C82" s="277">
        <v>56</v>
      </c>
      <c r="D82" s="279">
        <v>56.35</v>
      </c>
      <c r="E82" s="279">
        <v>55.550000000000004</v>
      </c>
      <c r="F82" s="279">
        <v>55.1</v>
      </c>
      <c r="G82" s="279">
        <v>54.300000000000004</v>
      </c>
      <c r="H82" s="279">
        <v>56.800000000000004</v>
      </c>
      <c r="I82" s="279">
        <v>57.6</v>
      </c>
      <c r="J82" s="279">
        <v>58.050000000000004</v>
      </c>
      <c r="K82" s="277">
        <v>57.15</v>
      </c>
      <c r="L82" s="277">
        <v>55.9</v>
      </c>
      <c r="M82" s="277">
        <v>279.4973</v>
      </c>
    </row>
    <row r="83" spans="1:13">
      <c r="A83" s="301">
        <v>74</v>
      </c>
      <c r="B83" s="277" t="s">
        <v>370</v>
      </c>
      <c r="C83" s="277">
        <v>126.6</v>
      </c>
      <c r="D83" s="279">
        <v>127.13333333333333</v>
      </c>
      <c r="E83" s="279">
        <v>125.51666666666665</v>
      </c>
      <c r="F83" s="279">
        <v>124.43333333333332</v>
      </c>
      <c r="G83" s="279">
        <v>122.81666666666665</v>
      </c>
      <c r="H83" s="279">
        <v>128.21666666666664</v>
      </c>
      <c r="I83" s="279">
        <v>129.83333333333331</v>
      </c>
      <c r="J83" s="279">
        <v>130.91666666666666</v>
      </c>
      <c r="K83" s="277">
        <v>128.75</v>
      </c>
      <c r="L83" s="277">
        <v>126.05</v>
      </c>
      <c r="M83" s="277">
        <v>10.614039999999999</v>
      </c>
    </row>
    <row r="84" spans="1:13">
      <c r="A84" s="301">
        <v>75</v>
      </c>
      <c r="B84" s="277" t="s">
        <v>244</v>
      </c>
      <c r="C84" s="277">
        <v>77.8</v>
      </c>
      <c r="D84" s="279">
        <v>77.649999999999991</v>
      </c>
      <c r="E84" s="279">
        <v>76.34999999999998</v>
      </c>
      <c r="F84" s="279">
        <v>74.899999999999991</v>
      </c>
      <c r="G84" s="279">
        <v>73.59999999999998</v>
      </c>
      <c r="H84" s="279">
        <v>79.09999999999998</v>
      </c>
      <c r="I84" s="279">
        <v>80.399999999999991</v>
      </c>
      <c r="J84" s="279">
        <v>81.84999999999998</v>
      </c>
      <c r="K84" s="277">
        <v>78.95</v>
      </c>
      <c r="L84" s="277">
        <v>76.2</v>
      </c>
      <c r="M84" s="277">
        <v>55.259540000000001</v>
      </c>
    </row>
    <row r="85" spans="1:13">
      <c r="A85" s="301">
        <v>76</v>
      </c>
      <c r="B85" s="277" t="s">
        <v>100</v>
      </c>
      <c r="C85" s="277">
        <v>87.3</v>
      </c>
      <c r="D85" s="279">
        <v>87.883333333333326</v>
      </c>
      <c r="E85" s="279">
        <v>86.416666666666657</v>
      </c>
      <c r="F85" s="279">
        <v>85.533333333333331</v>
      </c>
      <c r="G85" s="279">
        <v>84.066666666666663</v>
      </c>
      <c r="H85" s="279">
        <v>88.766666666666652</v>
      </c>
      <c r="I85" s="279">
        <v>90.23333333333332</v>
      </c>
      <c r="J85" s="279">
        <v>91.116666666666646</v>
      </c>
      <c r="K85" s="277">
        <v>89.35</v>
      </c>
      <c r="L85" s="277">
        <v>87</v>
      </c>
      <c r="M85" s="277">
        <v>133.27157</v>
      </c>
    </row>
    <row r="86" spans="1:13">
      <c r="A86" s="301">
        <v>77</v>
      </c>
      <c r="B86" s="277" t="s">
        <v>245</v>
      </c>
      <c r="C86" s="277">
        <v>121.5</v>
      </c>
      <c r="D86" s="279">
        <v>122.16666666666667</v>
      </c>
      <c r="E86" s="279">
        <v>120.43333333333334</v>
      </c>
      <c r="F86" s="279">
        <v>119.36666666666666</v>
      </c>
      <c r="G86" s="279">
        <v>117.63333333333333</v>
      </c>
      <c r="H86" s="279">
        <v>123.23333333333335</v>
      </c>
      <c r="I86" s="279">
        <v>124.96666666666667</v>
      </c>
      <c r="J86" s="279">
        <v>126.03333333333336</v>
      </c>
      <c r="K86" s="277">
        <v>123.9</v>
      </c>
      <c r="L86" s="277">
        <v>121.1</v>
      </c>
      <c r="M86" s="277">
        <v>1.2177500000000001</v>
      </c>
    </row>
    <row r="87" spans="1:13">
      <c r="A87" s="301">
        <v>78</v>
      </c>
      <c r="B87" s="277" t="s">
        <v>101</v>
      </c>
      <c r="C87" s="277">
        <v>485.45</v>
      </c>
      <c r="D87" s="279">
        <v>488.25</v>
      </c>
      <c r="E87" s="279">
        <v>480.5</v>
      </c>
      <c r="F87" s="279">
        <v>475.55</v>
      </c>
      <c r="G87" s="279">
        <v>467.8</v>
      </c>
      <c r="H87" s="279">
        <v>493.2</v>
      </c>
      <c r="I87" s="279">
        <v>500.95</v>
      </c>
      <c r="J87" s="279">
        <v>505.9</v>
      </c>
      <c r="K87" s="277">
        <v>496</v>
      </c>
      <c r="L87" s="277">
        <v>483.3</v>
      </c>
      <c r="M87" s="277">
        <v>17.781669999999998</v>
      </c>
    </row>
    <row r="88" spans="1:13">
      <c r="A88" s="301">
        <v>79</v>
      </c>
      <c r="B88" s="277" t="s">
        <v>103</v>
      </c>
      <c r="C88" s="277">
        <v>24.3</v>
      </c>
      <c r="D88" s="279">
        <v>24.2</v>
      </c>
      <c r="E88" s="279">
        <v>23.95</v>
      </c>
      <c r="F88" s="279">
        <v>23.6</v>
      </c>
      <c r="G88" s="279">
        <v>23.35</v>
      </c>
      <c r="H88" s="279">
        <v>24.549999999999997</v>
      </c>
      <c r="I88" s="279">
        <v>24.799999999999997</v>
      </c>
      <c r="J88" s="279">
        <v>25.149999999999995</v>
      </c>
      <c r="K88" s="277">
        <v>24.45</v>
      </c>
      <c r="L88" s="277">
        <v>23.85</v>
      </c>
      <c r="M88" s="277">
        <v>104.88200999999999</v>
      </c>
    </row>
    <row r="89" spans="1:13">
      <c r="A89" s="301">
        <v>80</v>
      </c>
      <c r="B89" s="277" t="s">
        <v>246</v>
      </c>
      <c r="C89" s="277">
        <v>521.75</v>
      </c>
      <c r="D89" s="279">
        <v>518.13333333333333</v>
      </c>
      <c r="E89" s="279">
        <v>512.31666666666661</v>
      </c>
      <c r="F89" s="279">
        <v>502.88333333333327</v>
      </c>
      <c r="G89" s="279">
        <v>497.06666666666655</v>
      </c>
      <c r="H89" s="279">
        <v>527.56666666666661</v>
      </c>
      <c r="I89" s="279">
        <v>533.38333333333344</v>
      </c>
      <c r="J89" s="279">
        <v>542.81666666666672</v>
      </c>
      <c r="K89" s="277">
        <v>523.95000000000005</v>
      </c>
      <c r="L89" s="277">
        <v>508.7</v>
      </c>
      <c r="M89" s="277">
        <v>0.62912000000000001</v>
      </c>
    </row>
    <row r="90" spans="1:13">
      <c r="A90" s="301">
        <v>81</v>
      </c>
      <c r="B90" s="277" t="s">
        <v>104</v>
      </c>
      <c r="C90" s="277">
        <v>681.25</v>
      </c>
      <c r="D90" s="279">
        <v>677.36666666666667</v>
      </c>
      <c r="E90" s="279">
        <v>672.2833333333333</v>
      </c>
      <c r="F90" s="279">
        <v>663.31666666666661</v>
      </c>
      <c r="G90" s="279">
        <v>658.23333333333323</v>
      </c>
      <c r="H90" s="279">
        <v>686.33333333333337</v>
      </c>
      <c r="I90" s="279">
        <v>691.41666666666663</v>
      </c>
      <c r="J90" s="279">
        <v>700.38333333333344</v>
      </c>
      <c r="K90" s="277">
        <v>682.45</v>
      </c>
      <c r="L90" s="277">
        <v>668.4</v>
      </c>
      <c r="M90" s="277">
        <v>11.32264</v>
      </c>
    </row>
    <row r="91" spans="1:13">
      <c r="A91" s="301">
        <v>82</v>
      </c>
      <c r="B91" s="277" t="s">
        <v>247</v>
      </c>
      <c r="C91" s="277">
        <v>382.15</v>
      </c>
      <c r="D91" s="279">
        <v>383.65000000000003</v>
      </c>
      <c r="E91" s="279">
        <v>377.25000000000006</v>
      </c>
      <c r="F91" s="279">
        <v>372.35</v>
      </c>
      <c r="G91" s="279">
        <v>365.95000000000005</v>
      </c>
      <c r="H91" s="279">
        <v>388.55000000000007</v>
      </c>
      <c r="I91" s="279">
        <v>394.95000000000005</v>
      </c>
      <c r="J91" s="279">
        <v>399.85000000000008</v>
      </c>
      <c r="K91" s="277">
        <v>390.05</v>
      </c>
      <c r="L91" s="277">
        <v>378.75</v>
      </c>
      <c r="M91" s="277">
        <v>0.70935999999999999</v>
      </c>
    </row>
    <row r="92" spans="1:13">
      <c r="A92" s="301">
        <v>83</v>
      </c>
      <c r="B92" s="277" t="s">
        <v>248</v>
      </c>
      <c r="C92" s="277">
        <v>1047.5999999999999</v>
      </c>
      <c r="D92" s="279">
        <v>1046.2833333333333</v>
      </c>
      <c r="E92" s="279">
        <v>1034.9666666666667</v>
      </c>
      <c r="F92" s="279">
        <v>1022.3333333333335</v>
      </c>
      <c r="G92" s="279">
        <v>1011.0166666666669</v>
      </c>
      <c r="H92" s="279">
        <v>1058.9166666666665</v>
      </c>
      <c r="I92" s="279">
        <v>1070.2333333333331</v>
      </c>
      <c r="J92" s="279">
        <v>1082.8666666666663</v>
      </c>
      <c r="K92" s="277">
        <v>1057.5999999999999</v>
      </c>
      <c r="L92" s="277">
        <v>1033.6500000000001</v>
      </c>
      <c r="M92" s="277">
        <v>12.26557</v>
      </c>
    </row>
    <row r="93" spans="1:13">
      <c r="A93" s="301">
        <v>84</v>
      </c>
      <c r="B93" s="277" t="s">
        <v>105</v>
      </c>
      <c r="C93" s="277">
        <v>785.2</v>
      </c>
      <c r="D93" s="279">
        <v>790.43333333333339</v>
      </c>
      <c r="E93" s="279">
        <v>776.86666666666679</v>
      </c>
      <c r="F93" s="279">
        <v>768.53333333333342</v>
      </c>
      <c r="G93" s="279">
        <v>754.96666666666681</v>
      </c>
      <c r="H93" s="279">
        <v>798.76666666666677</v>
      </c>
      <c r="I93" s="279">
        <v>812.33333333333337</v>
      </c>
      <c r="J93" s="279">
        <v>820.66666666666674</v>
      </c>
      <c r="K93" s="277">
        <v>804</v>
      </c>
      <c r="L93" s="277">
        <v>782.1</v>
      </c>
      <c r="M93" s="277">
        <v>23.543310000000002</v>
      </c>
    </row>
    <row r="94" spans="1:13">
      <c r="A94" s="301">
        <v>85</v>
      </c>
      <c r="B94" s="277" t="s">
        <v>250</v>
      </c>
      <c r="C94" s="277">
        <v>198.05</v>
      </c>
      <c r="D94" s="279">
        <v>198.33333333333334</v>
      </c>
      <c r="E94" s="279">
        <v>196.7166666666667</v>
      </c>
      <c r="F94" s="279">
        <v>195.38333333333335</v>
      </c>
      <c r="G94" s="279">
        <v>193.76666666666671</v>
      </c>
      <c r="H94" s="279">
        <v>199.66666666666669</v>
      </c>
      <c r="I94" s="279">
        <v>201.2833333333333</v>
      </c>
      <c r="J94" s="279">
        <v>202.61666666666667</v>
      </c>
      <c r="K94" s="277">
        <v>199.95</v>
      </c>
      <c r="L94" s="277">
        <v>197</v>
      </c>
      <c r="M94" s="277">
        <v>2.4919899999999999</v>
      </c>
    </row>
    <row r="95" spans="1:13">
      <c r="A95" s="301">
        <v>86</v>
      </c>
      <c r="B95" s="277" t="s">
        <v>386</v>
      </c>
      <c r="C95" s="277">
        <v>290</v>
      </c>
      <c r="D95" s="279">
        <v>290.61666666666667</v>
      </c>
      <c r="E95" s="279">
        <v>288.38333333333333</v>
      </c>
      <c r="F95" s="279">
        <v>286.76666666666665</v>
      </c>
      <c r="G95" s="279">
        <v>284.5333333333333</v>
      </c>
      <c r="H95" s="279">
        <v>292.23333333333335</v>
      </c>
      <c r="I95" s="279">
        <v>294.4666666666667</v>
      </c>
      <c r="J95" s="279">
        <v>296.08333333333337</v>
      </c>
      <c r="K95" s="277">
        <v>292.85000000000002</v>
      </c>
      <c r="L95" s="277">
        <v>289</v>
      </c>
      <c r="M95" s="277">
        <v>2.0121699999999998</v>
      </c>
    </row>
    <row r="96" spans="1:13">
      <c r="A96" s="301">
        <v>87</v>
      </c>
      <c r="B96" s="277" t="s">
        <v>106</v>
      </c>
      <c r="C96" s="277">
        <v>726.7</v>
      </c>
      <c r="D96" s="279">
        <v>726.4</v>
      </c>
      <c r="E96" s="279">
        <v>721.05</v>
      </c>
      <c r="F96" s="279">
        <v>715.4</v>
      </c>
      <c r="G96" s="279">
        <v>710.05</v>
      </c>
      <c r="H96" s="279">
        <v>732.05</v>
      </c>
      <c r="I96" s="279">
        <v>737.40000000000009</v>
      </c>
      <c r="J96" s="279">
        <v>743.05</v>
      </c>
      <c r="K96" s="277">
        <v>731.75</v>
      </c>
      <c r="L96" s="277">
        <v>720.75</v>
      </c>
      <c r="M96" s="277">
        <v>12.09962</v>
      </c>
    </row>
    <row r="97" spans="1:13">
      <c r="A97" s="301">
        <v>88</v>
      </c>
      <c r="B97" s="277" t="s">
        <v>108</v>
      </c>
      <c r="C97" s="277">
        <v>852.45</v>
      </c>
      <c r="D97" s="279">
        <v>859.5</v>
      </c>
      <c r="E97" s="279">
        <v>843.55</v>
      </c>
      <c r="F97" s="279">
        <v>834.65</v>
      </c>
      <c r="G97" s="279">
        <v>818.69999999999993</v>
      </c>
      <c r="H97" s="279">
        <v>868.4</v>
      </c>
      <c r="I97" s="279">
        <v>884.35</v>
      </c>
      <c r="J97" s="279">
        <v>893.25</v>
      </c>
      <c r="K97" s="277">
        <v>875.45</v>
      </c>
      <c r="L97" s="277">
        <v>850.6</v>
      </c>
      <c r="M97" s="277">
        <v>54.475020000000001</v>
      </c>
    </row>
    <row r="98" spans="1:13">
      <c r="A98" s="301">
        <v>89</v>
      </c>
      <c r="B98" s="277" t="s">
        <v>109</v>
      </c>
      <c r="C98" s="277">
        <v>2059.6999999999998</v>
      </c>
      <c r="D98" s="279">
        <v>2057.8666666666668</v>
      </c>
      <c r="E98" s="279">
        <v>2047.8333333333335</v>
      </c>
      <c r="F98" s="279">
        <v>2035.9666666666667</v>
      </c>
      <c r="G98" s="279">
        <v>2025.9333333333334</v>
      </c>
      <c r="H98" s="279">
        <v>2069.7333333333336</v>
      </c>
      <c r="I98" s="279">
        <v>2079.7666666666664</v>
      </c>
      <c r="J98" s="279">
        <v>2091.6333333333337</v>
      </c>
      <c r="K98" s="277">
        <v>2067.9</v>
      </c>
      <c r="L98" s="277">
        <v>2046</v>
      </c>
      <c r="M98" s="277">
        <v>35.739109999999997</v>
      </c>
    </row>
    <row r="99" spans="1:13">
      <c r="A99" s="301">
        <v>90</v>
      </c>
      <c r="B99" s="277" t="s">
        <v>252</v>
      </c>
      <c r="C99" s="277">
        <v>2308.9</v>
      </c>
      <c r="D99" s="279">
        <v>2320.4833333333331</v>
      </c>
      <c r="E99" s="279">
        <v>2284.4666666666662</v>
      </c>
      <c r="F99" s="279">
        <v>2260.0333333333333</v>
      </c>
      <c r="G99" s="279">
        <v>2224.0166666666664</v>
      </c>
      <c r="H99" s="279">
        <v>2344.9166666666661</v>
      </c>
      <c r="I99" s="279">
        <v>2380.9333333333334</v>
      </c>
      <c r="J99" s="279">
        <v>2405.3666666666659</v>
      </c>
      <c r="K99" s="277">
        <v>2356.5</v>
      </c>
      <c r="L99" s="277">
        <v>2296.0500000000002</v>
      </c>
      <c r="M99" s="277">
        <v>3.3159399999999999</v>
      </c>
    </row>
    <row r="100" spans="1:13">
      <c r="A100" s="301">
        <v>91</v>
      </c>
      <c r="B100" s="277" t="s">
        <v>110</v>
      </c>
      <c r="C100" s="277">
        <v>1235.8</v>
      </c>
      <c r="D100" s="279">
        <v>1238.4833333333333</v>
      </c>
      <c r="E100" s="279">
        <v>1228.5166666666667</v>
      </c>
      <c r="F100" s="279">
        <v>1221.2333333333333</v>
      </c>
      <c r="G100" s="279">
        <v>1211.2666666666667</v>
      </c>
      <c r="H100" s="279">
        <v>1245.7666666666667</v>
      </c>
      <c r="I100" s="279">
        <v>1255.7333333333333</v>
      </c>
      <c r="J100" s="279">
        <v>1263.0166666666667</v>
      </c>
      <c r="K100" s="277">
        <v>1248.45</v>
      </c>
      <c r="L100" s="277">
        <v>1231.2</v>
      </c>
      <c r="M100" s="277">
        <v>79.33126</v>
      </c>
    </row>
    <row r="101" spans="1:13">
      <c r="A101" s="301">
        <v>92</v>
      </c>
      <c r="B101" s="277" t="s">
        <v>253</v>
      </c>
      <c r="C101" s="277">
        <v>564.5</v>
      </c>
      <c r="D101" s="279">
        <v>568.26666666666677</v>
      </c>
      <c r="E101" s="279">
        <v>555.88333333333355</v>
      </c>
      <c r="F101" s="279">
        <v>547.26666666666677</v>
      </c>
      <c r="G101" s="279">
        <v>534.88333333333355</v>
      </c>
      <c r="H101" s="279">
        <v>576.88333333333355</v>
      </c>
      <c r="I101" s="279">
        <v>589.26666666666677</v>
      </c>
      <c r="J101" s="279">
        <v>597.88333333333355</v>
      </c>
      <c r="K101" s="277">
        <v>580.65</v>
      </c>
      <c r="L101" s="277">
        <v>559.65</v>
      </c>
      <c r="M101" s="277">
        <v>214.53700000000001</v>
      </c>
    </row>
    <row r="102" spans="1:13">
      <c r="A102" s="301">
        <v>93</v>
      </c>
      <c r="B102" s="277" t="s">
        <v>111</v>
      </c>
      <c r="C102" s="277">
        <v>3111.05</v>
      </c>
      <c r="D102" s="279">
        <v>3117.9666666666667</v>
      </c>
      <c r="E102" s="279">
        <v>3082.9833333333336</v>
      </c>
      <c r="F102" s="279">
        <v>3054.916666666667</v>
      </c>
      <c r="G102" s="279">
        <v>3019.9333333333338</v>
      </c>
      <c r="H102" s="279">
        <v>3146.0333333333333</v>
      </c>
      <c r="I102" s="279">
        <v>3181.016666666666</v>
      </c>
      <c r="J102" s="279">
        <v>3209.083333333333</v>
      </c>
      <c r="K102" s="277">
        <v>3152.95</v>
      </c>
      <c r="L102" s="277">
        <v>3089.9</v>
      </c>
      <c r="M102" s="277">
        <v>17.07977</v>
      </c>
    </row>
    <row r="103" spans="1:13">
      <c r="A103" s="301">
        <v>94</v>
      </c>
      <c r="B103" s="277" t="s">
        <v>112</v>
      </c>
      <c r="C103" s="277">
        <v>470.5</v>
      </c>
      <c r="D103" s="279">
        <v>470.43333333333334</v>
      </c>
      <c r="E103" s="279">
        <v>470.01666666666665</v>
      </c>
      <c r="F103" s="279">
        <v>469.5333333333333</v>
      </c>
      <c r="G103" s="279">
        <v>469.11666666666662</v>
      </c>
      <c r="H103" s="279">
        <v>470.91666666666669</v>
      </c>
      <c r="I103" s="279">
        <v>471.33333333333331</v>
      </c>
      <c r="J103" s="279">
        <v>471.81666666666672</v>
      </c>
      <c r="K103" s="277">
        <v>470.85</v>
      </c>
      <c r="L103" s="277">
        <v>469.95</v>
      </c>
      <c r="M103" s="277">
        <v>1.8017300000000001</v>
      </c>
    </row>
    <row r="104" spans="1:13">
      <c r="A104" s="301">
        <v>95</v>
      </c>
      <c r="B104" s="277" t="s">
        <v>114</v>
      </c>
      <c r="C104" s="277">
        <v>182.25</v>
      </c>
      <c r="D104" s="279">
        <v>183.5</v>
      </c>
      <c r="E104" s="279">
        <v>180.4</v>
      </c>
      <c r="F104" s="279">
        <v>178.55</v>
      </c>
      <c r="G104" s="279">
        <v>175.45000000000002</v>
      </c>
      <c r="H104" s="279">
        <v>185.35</v>
      </c>
      <c r="I104" s="279">
        <v>188.45000000000002</v>
      </c>
      <c r="J104" s="279">
        <v>190.29999999999998</v>
      </c>
      <c r="K104" s="277">
        <v>186.6</v>
      </c>
      <c r="L104" s="277">
        <v>181.65</v>
      </c>
      <c r="M104" s="277">
        <v>97.338859999999997</v>
      </c>
    </row>
    <row r="105" spans="1:13">
      <c r="A105" s="301">
        <v>96</v>
      </c>
      <c r="B105" s="277" t="s">
        <v>115</v>
      </c>
      <c r="C105" s="277">
        <v>182.55</v>
      </c>
      <c r="D105" s="279">
        <v>182.04999999999998</v>
      </c>
      <c r="E105" s="279">
        <v>180.09999999999997</v>
      </c>
      <c r="F105" s="279">
        <v>177.64999999999998</v>
      </c>
      <c r="G105" s="279">
        <v>175.69999999999996</v>
      </c>
      <c r="H105" s="279">
        <v>184.49999999999997</v>
      </c>
      <c r="I105" s="279">
        <v>186.44999999999996</v>
      </c>
      <c r="J105" s="279">
        <v>188.89999999999998</v>
      </c>
      <c r="K105" s="277">
        <v>184</v>
      </c>
      <c r="L105" s="277">
        <v>179.6</v>
      </c>
      <c r="M105" s="277">
        <v>53.577399999999997</v>
      </c>
    </row>
    <row r="106" spans="1:13">
      <c r="A106" s="301">
        <v>97</v>
      </c>
      <c r="B106" s="277" t="s">
        <v>116</v>
      </c>
      <c r="C106" s="277">
        <v>2143.85</v>
      </c>
      <c r="D106" s="279">
        <v>2157.5833333333335</v>
      </c>
      <c r="E106" s="279">
        <v>2126.2666666666669</v>
      </c>
      <c r="F106" s="279">
        <v>2108.6833333333334</v>
      </c>
      <c r="G106" s="279">
        <v>2077.3666666666668</v>
      </c>
      <c r="H106" s="279">
        <v>2175.166666666667</v>
      </c>
      <c r="I106" s="279">
        <v>2206.4833333333336</v>
      </c>
      <c r="J106" s="279">
        <v>2224.0666666666671</v>
      </c>
      <c r="K106" s="277">
        <v>2188.9</v>
      </c>
      <c r="L106" s="277">
        <v>2140</v>
      </c>
      <c r="M106" s="277">
        <v>28.05734</v>
      </c>
    </row>
    <row r="107" spans="1:13">
      <c r="A107" s="301">
        <v>98</v>
      </c>
      <c r="B107" s="277" t="s">
        <v>254</v>
      </c>
      <c r="C107" s="277">
        <v>239.65</v>
      </c>
      <c r="D107" s="279">
        <v>240.29999999999998</v>
      </c>
      <c r="E107" s="279">
        <v>237.59999999999997</v>
      </c>
      <c r="F107" s="279">
        <v>235.54999999999998</v>
      </c>
      <c r="G107" s="279">
        <v>232.84999999999997</v>
      </c>
      <c r="H107" s="279">
        <v>242.34999999999997</v>
      </c>
      <c r="I107" s="279">
        <v>245.04999999999995</v>
      </c>
      <c r="J107" s="279">
        <v>247.09999999999997</v>
      </c>
      <c r="K107" s="277">
        <v>243</v>
      </c>
      <c r="L107" s="277">
        <v>238.25</v>
      </c>
      <c r="M107" s="277">
        <v>21.555579999999999</v>
      </c>
    </row>
    <row r="108" spans="1:13">
      <c r="A108" s="301">
        <v>99</v>
      </c>
      <c r="B108" s="277" t="s">
        <v>255</v>
      </c>
      <c r="C108" s="277">
        <v>33.1</v>
      </c>
      <c r="D108" s="279">
        <v>33.483333333333334</v>
      </c>
      <c r="E108" s="279">
        <v>32.616666666666667</v>
      </c>
      <c r="F108" s="279">
        <v>32.133333333333333</v>
      </c>
      <c r="G108" s="279">
        <v>31.266666666666666</v>
      </c>
      <c r="H108" s="279">
        <v>33.966666666666669</v>
      </c>
      <c r="I108" s="279">
        <v>34.833333333333343</v>
      </c>
      <c r="J108" s="279">
        <v>35.31666666666667</v>
      </c>
      <c r="K108" s="277">
        <v>34.35</v>
      </c>
      <c r="L108" s="277">
        <v>33</v>
      </c>
      <c r="M108" s="277">
        <v>6.4702200000000003</v>
      </c>
    </row>
    <row r="109" spans="1:13">
      <c r="A109" s="301">
        <v>100</v>
      </c>
      <c r="B109" s="277" t="s">
        <v>117</v>
      </c>
      <c r="C109" s="277">
        <v>150.44999999999999</v>
      </c>
      <c r="D109" s="279">
        <v>151.76666666666668</v>
      </c>
      <c r="E109" s="279">
        <v>148.38333333333335</v>
      </c>
      <c r="F109" s="279">
        <v>146.31666666666666</v>
      </c>
      <c r="G109" s="279">
        <v>142.93333333333334</v>
      </c>
      <c r="H109" s="279">
        <v>153.83333333333337</v>
      </c>
      <c r="I109" s="279">
        <v>157.2166666666667</v>
      </c>
      <c r="J109" s="279">
        <v>159.28333333333339</v>
      </c>
      <c r="K109" s="277">
        <v>155.15</v>
      </c>
      <c r="L109" s="277">
        <v>149.69999999999999</v>
      </c>
      <c r="M109" s="277">
        <v>162.00138000000001</v>
      </c>
    </row>
    <row r="110" spans="1:13">
      <c r="A110" s="301">
        <v>101</v>
      </c>
      <c r="B110" s="277" t="s">
        <v>258</v>
      </c>
      <c r="C110" s="277">
        <v>222.2</v>
      </c>
      <c r="D110" s="279">
        <v>223.08333333333334</v>
      </c>
      <c r="E110" s="279">
        <v>219.31666666666669</v>
      </c>
      <c r="F110" s="279">
        <v>216.43333333333334</v>
      </c>
      <c r="G110" s="279">
        <v>212.66666666666669</v>
      </c>
      <c r="H110" s="279">
        <v>225.9666666666667</v>
      </c>
      <c r="I110" s="279">
        <v>229.73333333333335</v>
      </c>
      <c r="J110" s="279">
        <v>232.6166666666667</v>
      </c>
      <c r="K110" s="277">
        <v>226.85</v>
      </c>
      <c r="L110" s="277">
        <v>220.2</v>
      </c>
      <c r="M110" s="277">
        <v>4.4429600000000002</v>
      </c>
    </row>
    <row r="111" spans="1:13">
      <c r="A111" s="301">
        <v>102</v>
      </c>
      <c r="B111" s="277" t="s">
        <v>118</v>
      </c>
      <c r="C111" s="277">
        <v>416.95</v>
      </c>
      <c r="D111" s="279">
        <v>416.40000000000003</v>
      </c>
      <c r="E111" s="279">
        <v>412.30000000000007</v>
      </c>
      <c r="F111" s="279">
        <v>407.65000000000003</v>
      </c>
      <c r="G111" s="279">
        <v>403.55000000000007</v>
      </c>
      <c r="H111" s="279">
        <v>421.05000000000007</v>
      </c>
      <c r="I111" s="279">
        <v>425.15000000000009</v>
      </c>
      <c r="J111" s="279">
        <v>429.80000000000007</v>
      </c>
      <c r="K111" s="277">
        <v>420.5</v>
      </c>
      <c r="L111" s="277">
        <v>411.75</v>
      </c>
      <c r="M111" s="277">
        <v>221.51464999999999</v>
      </c>
    </row>
    <row r="112" spans="1:13">
      <c r="A112" s="301">
        <v>103</v>
      </c>
      <c r="B112" s="277" t="s">
        <v>256</v>
      </c>
      <c r="C112" s="277">
        <v>1257.8</v>
      </c>
      <c r="D112" s="279">
        <v>1254.7666666666667</v>
      </c>
      <c r="E112" s="279">
        <v>1244.5333333333333</v>
      </c>
      <c r="F112" s="279">
        <v>1231.2666666666667</v>
      </c>
      <c r="G112" s="279">
        <v>1221.0333333333333</v>
      </c>
      <c r="H112" s="279">
        <v>1268.0333333333333</v>
      </c>
      <c r="I112" s="279">
        <v>1278.2666666666664</v>
      </c>
      <c r="J112" s="279">
        <v>1291.5333333333333</v>
      </c>
      <c r="K112" s="277">
        <v>1265</v>
      </c>
      <c r="L112" s="277">
        <v>1241.5</v>
      </c>
      <c r="M112" s="277">
        <v>1.8036000000000001</v>
      </c>
    </row>
    <row r="113" spans="1:13">
      <c r="A113" s="301">
        <v>104</v>
      </c>
      <c r="B113" s="277" t="s">
        <v>119</v>
      </c>
      <c r="C113" s="277">
        <v>408.7</v>
      </c>
      <c r="D113" s="279">
        <v>410.76666666666665</v>
      </c>
      <c r="E113" s="279">
        <v>404.63333333333333</v>
      </c>
      <c r="F113" s="279">
        <v>400.56666666666666</v>
      </c>
      <c r="G113" s="279">
        <v>394.43333333333334</v>
      </c>
      <c r="H113" s="279">
        <v>414.83333333333331</v>
      </c>
      <c r="I113" s="279">
        <v>420.96666666666664</v>
      </c>
      <c r="J113" s="279">
        <v>425.0333333333333</v>
      </c>
      <c r="K113" s="277">
        <v>416.9</v>
      </c>
      <c r="L113" s="277">
        <v>406.7</v>
      </c>
      <c r="M113" s="277">
        <v>23.342600000000001</v>
      </c>
    </row>
    <row r="114" spans="1:13">
      <c r="A114" s="301">
        <v>105</v>
      </c>
      <c r="B114" s="277" t="s">
        <v>257</v>
      </c>
      <c r="C114" s="277">
        <v>39.75</v>
      </c>
      <c r="D114" s="279">
        <v>39.783333333333331</v>
      </c>
      <c r="E114" s="279">
        <v>38.766666666666666</v>
      </c>
      <c r="F114" s="279">
        <v>37.783333333333331</v>
      </c>
      <c r="G114" s="279">
        <v>36.766666666666666</v>
      </c>
      <c r="H114" s="279">
        <v>40.766666666666666</v>
      </c>
      <c r="I114" s="279">
        <v>41.783333333333331</v>
      </c>
      <c r="J114" s="279">
        <v>42.766666666666666</v>
      </c>
      <c r="K114" s="277">
        <v>40.799999999999997</v>
      </c>
      <c r="L114" s="277">
        <v>38.799999999999997</v>
      </c>
      <c r="M114" s="277">
        <v>72.549660000000003</v>
      </c>
    </row>
    <row r="115" spans="1:13">
      <c r="A115" s="301">
        <v>106</v>
      </c>
      <c r="B115" s="277" t="s">
        <v>120</v>
      </c>
      <c r="C115" s="277">
        <v>9.0500000000000007</v>
      </c>
      <c r="D115" s="279">
        <v>9.0499999999999989</v>
      </c>
      <c r="E115" s="279">
        <v>8.8499999999999979</v>
      </c>
      <c r="F115" s="279">
        <v>8.6499999999999986</v>
      </c>
      <c r="G115" s="279">
        <v>8.4499999999999975</v>
      </c>
      <c r="H115" s="279">
        <v>9.2499999999999982</v>
      </c>
      <c r="I115" s="279">
        <v>9.4499999999999975</v>
      </c>
      <c r="J115" s="279">
        <v>9.6499999999999986</v>
      </c>
      <c r="K115" s="277">
        <v>9.25</v>
      </c>
      <c r="L115" s="277">
        <v>8.85</v>
      </c>
      <c r="M115" s="277">
        <v>3669.9069800000002</v>
      </c>
    </row>
    <row r="116" spans="1:13">
      <c r="A116" s="301">
        <v>107</v>
      </c>
      <c r="B116" s="277" t="s">
        <v>121</v>
      </c>
      <c r="C116" s="277">
        <v>31.45</v>
      </c>
      <c r="D116" s="279">
        <v>31.566666666666666</v>
      </c>
      <c r="E116" s="279">
        <v>31.183333333333334</v>
      </c>
      <c r="F116" s="279">
        <v>30.916666666666668</v>
      </c>
      <c r="G116" s="279">
        <v>30.533333333333335</v>
      </c>
      <c r="H116" s="279">
        <v>31.833333333333332</v>
      </c>
      <c r="I116" s="279">
        <v>32.216666666666669</v>
      </c>
      <c r="J116" s="279">
        <v>32.483333333333334</v>
      </c>
      <c r="K116" s="277">
        <v>31.95</v>
      </c>
      <c r="L116" s="277">
        <v>31.3</v>
      </c>
      <c r="M116" s="277">
        <v>138.31411</v>
      </c>
    </row>
    <row r="117" spans="1:13">
      <c r="A117" s="301">
        <v>108</v>
      </c>
      <c r="B117" s="277" t="s">
        <v>122</v>
      </c>
      <c r="C117" s="277">
        <v>392.35</v>
      </c>
      <c r="D117" s="279">
        <v>391.95000000000005</v>
      </c>
      <c r="E117" s="279">
        <v>389.10000000000008</v>
      </c>
      <c r="F117" s="279">
        <v>385.85</v>
      </c>
      <c r="G117" s="279">
        <v>383.00000000000006</v>
      </c>
      <c r="H117" s="279">
        <v>395.2000000000001</v>
      </c>
      <c r="I117" s="279">
        <v>398.05</v>
      </c>
      <c r="J117" s="279">
        <v>401.30000000000013</v>
      </c>
      <c r="K117" s="277">
        <v>394.8</v>
      </c>
      <c r="L117" s="277">
        <v>388.7</v>
      </c>
      <c r="M117" s="277">
        <v>16.417010000000001</v>
      </c>
    </row>
    <row r="118" spans="1:13">
      <c r="A118" s="301">
        <v>109</v>
      </c>
      <c r="B118" s="277" t="s">
        <v>260</v>
      </c>
      <c r="C118" s="277">
        <v>100.55</v>
      </c>
      <c r="D118" s="279">
        <v>101.03333333333335</v>
      </c>
      <c r="E118" s="279">
        <v>99.166666666666686</v>
      </c>
      <c r="F118" s="279">
        <v>97.783333333333346</v>
      </c>
      <c r="G118" s="279">
        <v>95.916666666666686</v>
      </c>
      <c r="H118" s="279">
        <v>102.41666666666669</v>
      </c>
      <c r="I118" s="279">
        <v>104.28333333333333</v>
      </c>
      <c r="J118" s="279">
        <v>105.66666666666669</v>
      </c>
      <c r="K118" s="277">
        <v>102.9</v>
      </c>
      <c r="L118" s="277">
        <v>99.65</v>
      </c>
      <c r="M118" s="277">
        <v>24.73809</v>
      </c>
    </row>
    <row r="119" spans="1:13">
      <c r="A119" s="301">
        <v>110</v>
      </c>
      <c r="B119" s="277" t="s">
        <v>123</v>
      </c>
      <c r="C119" s="277">
        <v>1372.45</v>
      </c>
      <c r="D119" s="279">
        <v>1374.3833333333332</v>
      </c>
      <c r="E119" s="279">
        <v>1357.5166666666664</v>
      </c>
      <c r="F119" s="279">
        <v>1342.5833333333333</v>
      </c>
      <c r="G119" s="279">
        <v>1325.7166666666665</v>
      </c>
      <c r="H119" s="279">
        <v>1389.3166666666664</v>
      </c>
      <c r="I119" s="279">
        <v>1406.1833333333332</v>
      </c>
      <c r="J119" s="279">
        <v>1421.1166666666663</v>
      </c>
      <c r="K119" s="277">
        <v>1391.25</v>
      </c>
      <c r="L119" s="277">
        <v>1359.45</v>
      </c>
      <c r="M119" s="277">
        <v>7.6452900000000001</v>
      </c>
    </row>
    <row r="120" spans="1:13">
      <c r="A120" s="301">
        <v>111</v>
      </c>
      <c r="B120" s="277" t="s">
        <v>124</v>
      </c>
      <c r="C120" s="277">
        <v>608.15</v>
      </c>
      <c r="D120" s="279">
        <v>610.06666666666661</v>
      </c>
      <c r="E120" s="279">
        <v>602.43333333333317</v>
      </c>
      <c r="F120" s="279">
        <v>596.71666666666658</v>
      </c>
      <c r="G120" s="279">
        <v>589.08333333333314</v>
      </c>
      <c r="H120" s="279">
        <v>615.78333333333319</v>
      </c>
      <c r="I120" s="279">
        <v>623.41666666666663</v>
      </c>
      <c r="J120" s="279">
        <v>629.13333333333321</v>
      </c>
      <c r="K120" s="277">
        <v>617.70000000000005</v>
      </c>
      <c r="L120" s="277">
        <v>604.35</v>
      </c>
      <c r="M120" s="277">
        <v>124.35720000000001</v>
      </c>
    </row>
    <row r="121" spans="1:13">
      <c r="A121" s="301">
        <v>112</v>
      </c>
      <c r="B121" s="277" t="s">
        <v>125</v>
      </c>
      <c r="C121" s="277">
        <v>192.15</v>
      </c>
      <c r="D121" s="279">
        <v>195.81666666666669</v>
      </c>
      <c r="E121" s="279">
        <v>185.88333333333338</v>
      </c>
      <c r="F121" s="279">
        <v>179.6166666666667</v>
      </c>
      <c r="G121" s="279">
        <v>169.68333333333339</v>
      </c>
      <c r="H121" s="279">
        <v>202.08333333333337</v>
      </c>
      <c r="I121" s="279">
        <v>212.01666666666671</v>
      </c>
      <c r="J121" s="279">
        <v>218.28333333333336</v>
      </c>
      <c r="K121" s="277">
        <v>205.75</v>
      </c>
      <c r="L121" s="277">
        <v>189.55</v>
      </c>
      <c r="M121" s="277">
        <v>193.05105</v>
      </c>
    </row>
    <row r="122" spans="1:13">
      <c r="A122" s="301">
        <v>113</v>
      </c>
      <c r="B122" s="277" t="s">
        <v>126</v>
      </c>
      <c r="C122" s="277">
        <v>1122.5</v>
      </c>
      <c r="D122" s="279">
        <v>1125.8833333333334</v>
      </c>
      <c r="E122" s="279">
        <v>1116.7666666666669</v>
      </c>
      <c r="F122" s="279">
        <v>1111.0333333333335</v>
      </c>
      <c r="G122" s="279">
        <v>1101.916666666667</v>
      </c>
      <c r="H122" s="279">
        <v>1131.6166666666668</v>
      </c>
      <c r="I122" s="279">
        <v>1140.7333333333331</v>
      </c>
      <c r="J122" s="279">
        <v>1146.4666666666667</v>
      </c>
      <c r="K122" s="277">
        <v>1135</v>
      </c>
      <c r="L122" s="277">
        <v>1120.1500000000001</v>
      </c>
      <c r="M122" s="277">
        <v>90.701210000000003</v>
      </c>
    </row>
    <row r="123" spans="1:13">
      <c r="A123" s="301">
        <v>114</v>
      </c>
      <c r="B123" s="277" t="s">
        <v>127</v>
      </c>
      <c r="C123" s="277">
        <v>78.25</v>
      </c>
      <c r="D123" s="279">
        <v>78.399999999999991</v>
      </c>
      <c r="E123" s="279">
        <v>77.549999999999983</v>
      </c>
      <c r="F123" s="279">
        <v>76.849999999999994</v>
      </c>
      <c r="G123" s="279">
        <v>75.999999999999986</v>
      </c>
      <c r="H123" s="279">
        <v>79.09999999999998</v>
      </c>
      <c r="I123" s="279">
        <v>79.949999999999974</v>
      </c>
      <c r="J123" s="279">
        <v>80.649999999999977</v>
      </c>
      <c r="K123" s="277">
        <v>79.25</v>
      </c>
      <c r="L123" s="277">
        <v>77.7</v>
      </c>
      <c r="M123" s="277">
        <v>137.35592</v>
      </c>
    </row>
    <row r="124" spans="1:13">
      <c r="A124" s="301">
        <v>115</v>
      </c>
      <c r="B124" s="277" t="s">
        <v>262</v>
      </c>
      <c r="C124" s="277">
        <v>2175.4</v>
      </c>
      <c r="D124" s="279">
        <v>2171.6166666666663</v>
      </c>
      <c r="E124" s="279">
        <v>2145.2333333333327</v>
      </c>
      <c r="F124" s="279">
        <v>2115.0666666666662</v>
      </c>
      <c r="G124" s="279">
        <v>2088.6833333333325</v>
      </c>
      <c r="H124" s="279">
        <v>2201.7833333333328</v>
      </c>
      <c r="I124" s="279">
        <v>2228.166666666667</v>
      </c>
      <c r="J124" s="279">
        <v>2258.333333333333</v>
      </c>
      <c r="K124" s="277">
        <v>2198</v>
      </c>
      <c r="L124" s="277">
        <v>2141.4499999999998</v>
      </c>
      <c r="M124" s="277">
        <v>2.1871999999999998</v>
      </c>
    </row>
    <row r="125" spans="1:13">
      <c r="A125" s="301">
        <v>116</v>
      </c>
      <c r="B125" s="277" t="s">
        <v>2931</v>
      </c>
      <c r="C125" s="277">
        <v>1327.95</v>
      </c>
      <c r="D125" s="279">
        <v>1329.2666666666667</v>
      </c>
      <c r="E125" s="279">
        <v>1325.6833333333334</v>
      </c>
      <c r="F125" s="279">
        <v>1323.4166666666667</v>
      </c>
      <c r="G125" s="279">
        <v>1319.8333333333335</v>
      </c>
      <c r="H125" s="279">
        <v>1331.5333333333333</v>
      </c>
      <c r="I125" s="279">
        <v>1335.1166666666668</v>
      </c>
      <c r="J125" s="279">
        <v>1337.3833333333332</v>
      </c>
      <c r="K125" s="277">
        <v>1332.85</v>
      </c>
      <c r="L125" s="277">
        <v>1327</v>
      </c>
      <c r="M125" s="277">
        <v>0.84502999999999995</v>
      </c>
    </row>
    <row r="126" spans="1:13">
      <c r="A126" s="301">
        <v>117</v>
      </c>
      <c r="B126" s="277" t="s">
        <v>128</v>
      </c>
      <c r="C126" s="277">
        <v>170.75</v>
      </c>
      <c r="D126" s="279">
        <v>169.83333333333334</v>
      </c>
      <c r="E126" s="279">
        <v>168.66666666666669</v>
      </c>
      <c r="F126" s="279">
        <v>166.58333333333334</v>
      </c>
      <c r="G126" s="279">
        <v>165.41666666666669</v>
      </c>
      <c r="H126" s="279">
        <v>171.91666666666669</v>
      </c>
      <c r="I126" s="279">
        <v>173.08333333333337</v>
      </c>
      <c r="J126" s="279">
        <v>175.16666666666669</v>
      </c>
      <c r="K126" s="277">
        <v>171</v>
      </c>
      <c r="L126" s="277">
        <v>167.75</v>
      </c>
      <c r="M126" s="277">
        <v>201.47370000000001</v>
      </c>
    </row>
    <row r="127" spans="1:13">
      <c r="A127" s="301">
        <v>118</v>
      </c>
      <c r="B127" s="277" t="s">
        <v>129</v>
      </c>
      <c r="C127" s="277">
        <v>206.25</v>
      </c>
      <c r="D127" s="279">
        <v>207.54999999999998</v>
      </c>
      <c r="E127" s="279">
        <v>200.89999999999998</v>
      </c>
      <c r="F127" s="279">
        <v>195.54999999999998</v>
      </c>
      <c r="G127" s="279">
        <v>188.89999999999998</v>
      </c>
      <c r="H127" s="279">
        <v>212.89999999999998</v>
      </c>
      <c r="I127" s="279">
        <v>219.55</v>
      </c>
      <c r="J127" s="279">
        <v>224.89999999999998</v>
      </c>
      <c r="K127" s="277">
        <v>214.2</v>
      </c>
      <c r="L127" s="277">
        <v>202.2</v>
      </c>
      <c r="M127" s="277">
        <v>167.88061999999999</v>
      </c>
    </row>
    <row r="128" spans="1:13">
      <c r="A128" s="301">
        <v>119</v>
      </c>
      <c r="B128" s="277" t="s">
        <v>263</v>
      </c>
      <c r="C128" s="277">
        <v>63.75</v>
      </c>
      <c r="D128" s="279">
        <v>64.683333333333337</v>
      </c>
      <c r="E128" s="279">
        <v>62.616666666666674</v>
      </c>
      <c r="F128" s="279">
        <v>61.483333333333334</v>
      </c>
      <c r="G128" s="279">
        <v>59.416666666666671</v>
      </c>
      <c r="H128" s="279">
        <v>65.816666666666677</v>
      </c>
      <c r="I128" s="279">
        <v>67.88333333333334</v>
      </c>
      <c r="J128" s="279">
        <v>69.01666666666668</v>
      </c>
      <c r="K128" s="277">
        <v>66.75</v>
      </c>
      <c r="L128" s="277">
        <v>63.55</v>
      </c>
      <c r="M128" s="277">
        <v>12.352779999999999</v>
      </c>
    </row>
    <row r="129" spans="1:13">
      <c r="A129" s="301">
        <v>120</v>
      </c>
      <c r="B129" s="277" t="s">
        <v>130</v>
      </c>
      <c r="C129" s="277">
        <v>321.25</v>
      </c>
      <c r="D129" s="279">
        <v>322.81666666666666</v>
      </c>
      <c r="E129" s="279">
        <v>318.33333333333331</v>
      </c>
      <c r="F129" s="279">
        <v>315.41666666666663</v>
      </c>
      <c r="G129" s="279">
        <v>310.93333333333328</v>
      </c>
      <c r="H129" s="279">
        <v>325.73333333333335</v>
      </c>
      <c r="I129" s="279">
        <v>330.2166666666667</v>
      </c>
      <c r="J129" s="279">
        <v>333.13333333333338</v>
      </c>
      <c r="K129" s="277">
        <v>327.3</v>
      </c>
      <c r="L129" s="277">
        <v>319.89999999999998</v>
      </c>
      <c r="M129" s="277">
        <v>74.022599999999997</v>
      </c>
    </row>
    <row r="130" spans="1:13">
      <c r="A130" s="301">
        <v>121</v>
      </c>
      <c r="B130" s="277" t="s">
        <v>264</v>
      </c>
      <c r="C130" s="277">
        <v>776.25</v>
      </c>
      <c r="D130" s="279">
        <v>768.25</v>
      </c>
      <c r="E130" s="279">
        <v>752.1</v>
      </c>
      <c r="F130" s="279">
        <v>727.95</v>
      </c>
      <c r="G130" s="279">
        <v>711.80000000000007</v>
      </c>
      <c r="H130" s="279">
        <v>792.4</v>
      </c>
      <c r="I130" s="279">
        <v>808.55000000000007</v>
      </c>
      <c r="J130" s="279">
        <v>832.69999999999993</v>
      </c>
      <c r="K130" s="277">
        <v>784.4</v>
      </c>
      <c r="L130" s="277">
        <v>744.1</v>
      </c>
      <c r="M130" s="277">
        <v>7.38849</v>
      </c>
    </row>
    <row r="131" spans="1:13">
      <c r="A131" s="301">
        <v>122</v>
      </c>
      <c r="B131" s="277" t="s">
        <v>131</v>
      </c>
      <c r="C131" s="277">
        <v>2220.1</v>
      </c>
      <c r="D131" s="279">
        <v>2215.1833333333329</v>
      </c>
      <c r="E131" s="279">
        <v>2192.516666666666</v>
      </c>
      <c r="F131" s="279">
        <v>2164.9333333333329</v>
      </c>
      <c r="G131" s="279">
        <v>2142.266666666666</v>
      </c>
      <c r="H131" s="279">
        <v>2242.766666666666</v>
      </c>
      <c r="I131" s="279">
        <v>2265.4333333333329</v>
      </c>
      <c r="J131" s="279">
        <v>2293.016666666666</v>
      </c>
      <c r="K131" s="277">
        <v>2237.85</v>
      </c>
      <c r="L131" s="277">
        <v>2187.6</v>
      </c>
      <c r="M131" s="277">
        <v>5.0613299999999999</v>
      </c>
    </row>
    <row r="132" spans="1:13">
      <c r="A132" s="301">
        <v>123</v>
      </c>
      <c r="B132" s="277" t="s">
        <v>133</v>
      </c>
      <c r="C132" s="277">
        <v>1383.05</v>
      </c>
      <c r="D132" s="279">
        <v>1389.6666666666667</v>
      </c>
      <c r="E132" s="279">
        <v>1371.6333333333334</v>
      </c>
      <c r="F132" s="279">
        <v>1360.2166666666667</v>
      </c>
      <c r="G132" s="279">
        <v>1342.1833333333334</v>
      </c>
      <c r="H132" s="279">
        <v>1401.0833333333335</v>
      </c>
      <c r="I132" s="279">
        <v>1419.1166666666668</v>
      </c>
      <c r="J132" s="279">
        <v>1430.5333333333335</v>
      </c>
      <c r="K132" s="277">
        <v>1407.7</v>
      </c>
      <c r="L132" s="277">
        <v>1378.25</v>
      </c>
      <c r="M132" s="277">
        <v>23.858609999999999</v>
      </c>
    </row>
    <row r="133" spans="1:13">
      <c r="A133" s="301">
        <v>124</v>
      </c>
      <c r="B133" s="277" t="s">
        <v>134</v>
      </c>
      <c r="C133" s="277">
        <v>65</v>
      </c>
      <c r="D133" s="279">
        <v>65.38333333333334</v>
      </c>
      <c r="E133" s="279">
        <v>63.966666666666683</v>
      </c>
      <c r="F133" s="279">
        <v>62.933333333333337</v>
      </c>
      <c r="G133" s="279">
        <v>61.51666666666668</v>
      </c>
      <c r="H133" s="279">
        <v>66.416666666666686</v>
      </c>
      <c r="I133" s="279">
        <v>67.833333333333343</v>
      </c>
      <c r="J133" s="279">
        <v>68.866666666666688</v>
      </c>
      <c r="K133" s="277">
        <v>66.8</v>
      </c>
      <c r="L133" s="277">
        <v>64.349999999999994</v>
      </c>
      <c r="M133" s="277">
        <v>249.53733</v>
      </c>
    </row>
    <row r="134" spans="1:13">
      <c r="A134" s="301">
        <v>125</v>
      </c>
      <c r="B134" s="277" t="s">
        <v>358</v>
      </c>
      <c r="C134" s="277">
        <v>2296.6999999999998</v>
      </c>
      <c r="D134" s="279">
        <v>2271.0833333333335</v>
      </c>
      <c r="E134" s="279">
        <v>2227.166666666667</v>
      </c>
      <c r="F134" s="279">
        <v>2157.6333333333337</v>
      </c>
      <c r="G134" s="279">
        <v>2113.7166666666672</v>
      </c>
      <c r="H134" s="279">
        <v>2340.6166666666668</v>
      </c>
      <c r="I134" s="279">
        <v>2384.5333333333338</v>
      </c>
      <c r="J134" s="279">
        <v>2454.0666666666666</v>
      </c>
      <c r="K134" s="277">
        <v>2315</v>
      </c>
      <c r="L134" s="277">
        <v>2201.5500000000002</v>
      </c>
      <c r="M134" s="277">
        <v>2.1082399999999999</v>
      </c>
    </row>
    <row r="135" spans="1:13">
      <c r="A135" s="301">
        <v>126</v>
      </c>
      <c r="B135" s="277" t="s">
        <v>135</v>
      </c>
      <c r="C135" s="277">
        <v>305.64999999999998</v>
      </c>
      <c r="D135" s="279">
        <v>306.40000000000003</v>
      </c>
      <c r="E135" s="279">
        <v>302.80000000000007</v>
      </c>
      <c r="F135" s="279">
        <v>299.95000000000005</v>
      </c>
      <c r="G135" s="279">
        <v>296.35000000000008</v>
      </c>
      <c r="H135" s="279">
        <v>309.25000000000006</v>
      </c>
      <c r="I135" s="279">
        <v>312.85000000000008</v>
      </c>
      <c r="J135" s="279">
        <v>315.70000000000005</v>
      </c>
      <c r="K135" s="277">
        <v>310</v>
      </c>
      <c r="L135" s="277">
        <v>303.55</v>
      </c>
      <c r="M135" s="277">
        <v>29.951820000000001</v>
      </c>
    </row>
    <row r="136" spans="1:13">
      <c r="A136" s="301">
        <v>127</v>
      </c>
      <c r="B136" s="277" t="s">
        <v>136</v>
      </c>
      <c r="C136" s="277">
        <v>941.25</v>
      </c>
      <c r="D136" s="279">
        <v>939.25</v>
      </c>
      <c r="E136" s="279">
        <v>930</v>
      </c>
      <c r="F136" s="279">
        <v>918.75</v>
      </c>
      <c r="G136" s="279">
        <v>909.5</v>
      </c>
      <c r="H136" s="279">
        <v>950.5</v>
      </c>
      <c r="I136" s="279">
        <v>959.75</v>
      </c>
      <c r="J136" s="279">
        <v>971</v>
      </c>
      <c r="K136" s="277">
        <v>948.5</v>
      </c>
      <c r="L136" s="277">
        <v>928</v>
      </c>
      <c r="M136" s="277">
        <v>51.02393</v>
      </c>
    </row>
    <row r="137" spans="1:13">
      <c r="A137" s="301">
        <v>128</v>
      </c>
      <c r="B137" s="277" t="s">
        <v>266</v>
      </c>
      <c r="C137" s="277">
        <v>3061.15</v>
      </c>
      <c r="D137" s="279">
        <v>3069.3333333333335</v>
      </c>
      <c r="E137" s="279">
        <v>3032.916666666667</v>
      </c>
      <c r="F137" s="279">
        <v>3004.6833333333334</v>
      </c>
      <c r="G137" s="279">
        <v>2968.2666666666669</v>
      </c>
      <c r="H137" s="279">
        <v>3097.5666666666671</v>
      </c>
      <c r="I137" s="279">
        <v>3133.983333333334</v>
      </c>
      <c r="J137" s="279">
        <v>3162.2166666666672</v>
      </c>
      <c r="K137" s="277">
        <v>3105.75</v>
      </c>
      <c r="L137" s="277">
        <v>3041.1</v>
      </c>
      <c r="M137" s="277">
        <v>2.0488</v>
      </c>
    </row>
    <row r="138" spans="1:13">
      <c r="A138" s="301">
        <v>129</v>
      </c>
      <c r="B138" s="277" t="s">
        <v>265</v>
      </c>
      <c r="C138" s="277">
        <v>1733.95</v>
      </c>
      <c r="D138" s="279">
        <v>1742.3166666666666</v>
      </c>
      <c r="E138" s="279">
        <v>1711.6333333333332</v>
      </c>
      <c r="F138" s="279">
        <v>1689.3166666666666</v>
      </c>
      <c r="G138" s="279">
        <v>1658.6333333333332</v>
      </c>
      <c r="H138" s="279">
        <v>1764.6333333333332</v>
      </c>
      <c r="I138" s="279">
        <v>1795.3166666666666</v>
      </c>
      <c r="J138" s="279">
        <v>1817.6333333333332</v>
      </c>
      <c r="K138" s="277">
        <v>1773</v>
      </c>
      <c r="L138" s="277">
        <v>1720</v>
      </c>
      <c r="M138" s="277">
        <v>0.77685999999999999</v>
      </c>
    </row>
    <row r="139" spans="1:13">
      <c r="A139" s="301">
        <v>130</v>
      </c>
      <c r="B139" s="277" t="s">
        <v>137</v>
      </c>
      <c r="C139" s="277">
        <v>991.45</v>
      </c>
      <c r="D139" s="279">
        <v>995.94999999999993</v>
      </c>
      <c r="E139" s="279">
        <v>981.89999999999986</v>
      </c>
      <c r="F139" s="279">
        <v>972.34999999999991</v>
      </c>
      <c r="G139" s="279">
        <v>958.29999999999984</v>
      </c>
      <c r="H139" s="279">
        <v>1005.4999999999999</v>
      </c>
      <c r="I139" s="279">
        <v>1019.5499999999998</v>
      </c>
      <c r="J139" s="279">
        <v>1029.0999999999999</v>
      </c>
      <c r="K139" s="277">
        <v>1010</v>
      </c>
      <c r="L139" s="277">
        <v>986.4</v>
      </c>
      <c r="M139" s="277">
        <v>27.996780000000001</v>
      </c>
    </row>
    <row r="140" spans="1:13">
      <c r="A140" s="301">
        <v>131</v>
      </c>
      <c r="B140" s="277" t="s">
        <v>138</v>
      </c>
      <c r="C140" s="277">
        <v>625.15</v>
      </c>
      <c r="D140" s="279">
        <v>619.5</v>
      </c>
      <c r="E140" s="279">
        <v>611</v>
      </c>
      <c r="F140" s="279">
        <v>596.85</v>
      </c>
      <c r="G140" s="279">
        <v>588.35</v>
      </c>
      <c r="H140" s="279">
        <v>633.65</v>
      </c>
      <c r="I140" s="279">
        <v>642.15</v>
      </c>
      <c r="J140" s="279">
        <v>656.3</v>
      </c>
      <c r="K140" s="277">
        <v>628</v>
      </c>
      <c r="L140" s="277">
        <v>605.35</v>
      </c>
      <c r="M140" s="277">
        <v>64.218230000000005</v>
      </c>
    </row>
    <row r="141" spans="1:13">
      <c r="A141" s="301">
        <v>132</v>
      </c>
      <c r="B141" s="277" t="s">
        <v>139</v>
      </c>
      <c r="C141" s="277">
        <v>134.69999999999999</v>
      </c>
      <c r="D141" s="279">
        <v>134.98333333333332</v>
      </c>
      <c r="E141" s="279">
        <v>132.76666666666665</v>
      </c>
      <c r="F141" s="279">
        <v>130.83333333333334</v>
      </c>
      <c r="G141" s="279">
        <v>128.61666666666667</v>
      </c>
      <c r="H141" s="279">
        <v>136.91666666666663</v>
      </c>
      <c r="I141" s="279">
        <v>139.13333333333327</v>
      </c>
      <c r="J141" s="279">
        <v>141.06666666666661</v>
      </c>
      <c r="K141" s="277">
        <v>137.19999999999999</v>
      </c>
      <c r="L141" s="277">
        <v>133.05000000000001</v>
      </c>
      <c r="M141" s="277">
        <v>100.92446</v>
      </c>
    </row>
    <row r="142" spans="1:13">
      <c r="A142" s="301">
        <v>133</v>
      </c>
      <c r="B142" s="277" t="s">
        <v>140</v>
      </c>
      <c r="C142" s="277">
        <v>165.25</v>
      </c>
      <c r="D142" s="279">
        <v>165.31666666666666</v>
      </c>
      <c r="E142" s="279">
        <v>163.63333333333333</v>
      </c>
      <c r="F142" s="279">
        <v>162.01666666666665</v>
      </c>
      <c r="G142" s="279">
        <v>160.33333333333331</v>
      </c>
      <c r="H142" s="279">
        <v>166.93333333333334</v>
      </c>
      <c r="I142" s="279">
        <v>168.61666666666667</v>
      </c>
      <c r="J142" s="279">
        <v>170.23333333333335</v>
      </c>
      <c r="K142" s="277">
        <v>167</v>
      </c>
      <c r="L142" s="277">
        <v>163.69999999999999</v>
      </c>
      <c r="M142" s="277">
        <v>35.046489999999999</v>
      </c>
    </row>
    <row r="143" spans="1:13">
      <c r="A143" s="301">
        <v>134</v>
      </c>
      <c r="B143" s="277" t="s">
        <v>141</v>
      </c>
      <c r="C143" s="277">
        <v>358.6</v>
      </c>
      <c r="D143" s="279">
        <v>358.36666666666662</v>
      </c>
      <c r="E143" s="279">
        <v>356.23333333333323</v>
      </c>
      <c r="F143" s="279">
        <v>353.86666666666662</v>
      </c>
      <c r="G143" s="279">
        <v>351.73333333333323</v>
      </c>
      <c r="H143" s="279">
        <v>360.73333333333323</v>
      </c>
      <c r="I143" s="279">
        <v>362.86666666666656</v>
      </c>
      <c r="J143" s="279">
        <v>365.23333333333323</v>
      </c>
      <c r="K143" s="277">
        <v>360.5</v>
      </c>
      <c r="L143" s="277">
        <v>356</v>
      </c>
      <c r="M143" s="277">
        <v>27.528369999999999</v>
      </c>
    </row>
    <row r="144" spans="1:13">
      <c r="A144" s="301">
        <v>135</v>
      </c>
      <c r="B144" s="277" t="s">
        <v>142</v>
      </c>
      <c r="C144" s="277">
        <v>7103.25</v>
      </c>
      <c r="D144" s="279">
        <v>7019.9833333333336</v>
      </c>
      <c r="E144" s="279">
        <v>6915.2666666666673</v>
      </c>
      <c r="F144" s="279">
        <v>6727.2833333333338</v>
      </c>
      <c r="G144" s="279">
        <v>6622.5666666666675</v>
      </c>
      <c r="H144" s="279">
        <v>7207.9666666666672</v>
      </c>
      <c r="I144" s="279">
        <v>7312.6833333333343</v>
      </c>
      <c r="J144" s="279">
        <v>7500.666666666667</v>
      </c>
      <c r="K144" s="277">
        <v>7124.7</v>
      </c>
      <c r="L144" s="277">
        <v>6832</v>
      </c>
      <c r="M144" s="277">
        <v>17.58999</v>
      </c>
    </row>
    <row r="145" spans="1:13">
      <c r="A145" s="301">
        <v>136</v>
      </c>
      <c r="B145" s="277" t="s">
        <v>143</v>
      </c>
      <c r="C145" s="277">
        <v>526.65</v>
      </c>
      <c r="D145" s="279">
        <v>524.76666666666665</v>
      </c>
      <c r="E145" s="279">
        <v>519.68333333333328</v>
      </c>
      <c r="F145" s="279">
        <v>512.71666666666658</v>
      </c>
      <c r="G145" s="279">
        <v>507.63333333333321</v>
      </c>
      <c r="H145" s="279">
        <v>531.73333333333335</v>
      </c>
      <c r="I145" s="279">
        <v>536.81666666666683</v>
      </c>
      <c r="J145" s="279">
        <v>543.78333333333342</v>
      </c>
      <c r="K145" s="277">
        <v>529.85</v>
      </c>
      <c r="L145" s="277">
        <v>517.79999999999995</v>
      </c>
      <c r="M145" s="277">
        <v>13.39601</v>
      </c>
    </row>
    <row r="146" spans="1:13">
      <c r="A146" s="301">
        <v>137</v>
      </c>
      <c r="B146" s="277" t="s">
        <v>144</v>
      </c>
      <c r="C146" s="277">
        <v>591.1</v>
      </c>
      <c r="D146" s="279">
        <v>586.36666666666667</v>
      </c>
      <c r="E146" s="279">
        <v>578.83333333333337</v>
      </c>
      <c r="F146" s="279">
        <v>566.56666666666672</v>
      </c>
      <c r="G146" s="279">
        <v>559.03333333333342</v>
      </c>
      <c r="H146" s="279">
        <v>598.63333333333333</v>
      </c>
      <c r="I146" s="279">
        <v>606.16666666666663</v>
      </c>
      <c r="J146" s="279">
        <v>618.43333333333328</v>
      </c>
      <c r="K146" s="277">
        <v>593.9</v>
      </c>
      <c r="L146" s="277">
        <v>574.1</v>
      </c>
      <c r="M146" s="277">
        <v>12.80598</v>
      </c>
    </row>
    <row r="147" spans="1:13">
      <c r="A147" s="301">
        <v>138</v>
      </c>
      <c r="B147" s="277" t="s">
        <v>145</v>
      </c>
      <c r="C147" s="277">
        <v>821.15</v>
      </c>
      <c r="D147" s="279">
        <v>825.38333333333333</v>
      </c>
      <c r="E147" s="279">
        <v>814.76666666666665</v>
      </c>
      <c r="F147" s="279">
        <v>808.38333333333333</v>
      </c>
      <c r="G147" s="279">
        <v>797.76666666666665</v>
      </c>
      <c r="H147" s="279">
        <v>831.76666666666665</v>
      </c>
      <c r="I147" s="279">
        <v>842.38333333333321</v>
      </c>
      <c r="J147" s="279">
        <v>848.76666666666665</v>
      </c>
      <c r="K147" s="277">
        <v>836</v>
      </c>
      <c r="L147" s="277">
        <v>819</v>
      </c>
      <c r="M147" s="277">
        <v>6.66038</v>
      </c>
    </row>
    <row r="148" spans="1:13">
      <c r="A148" s="301">
        <v>139</v>
      </c>
      <c r="B148" s="277" t="s">
        <v>146</v>
      </c>
      <c r="C148" s="277">
        <v>1393.3</v>
      </c>
      <c r="D148" s="279">
        <v>1392.3999999999999</v>
      </c>
      <c r="E148" s="279">
        <v>1375.8999999999996</v>
      </c>
      <c r="F148" s="279">
        <v>1358.4999999999998</v>
      </c>
      <c r="G148" s="279">
        <v>1341.9999999999995</v>
      </c>
      <c r="H148" s="279">
        <v>1409.7999999999997</v>
      </c>
      <c r="I148" s="279">
        <v>1426.3000000000002</v>
      </c>
      <c r="J148" s="279">
        <v>1443.6999999999998</v>
      </c>
      <c r="K148" s="277">
        <v>1408.9</v>
      </c>
      <c r="L148" s="277">
        <v>1375</v>
      </c>
      <c r="M148" s="277">
        <v>10.45223</v>
      </c>
    </row>
    <row r="149" spans="1:13">
      <c r="A149" s="301">
        <v>140</v>
      </c>
      <c r="B149" s="277" t="s">
        <v>147</v>
      </c>
      <c r="C149" s="277">
        <v>110.45</v>
      </c>
      <c r="D149" s="279">
        <v>109.36666666666667</v>
      </c>
      <c r="E149" s="279">
        <v>107.63333333333335</v>
      </c>
      <c r="F149" s="279">
        <v>104.81666666666668</v>
      </c>
      <c r="G149" s="279">
        <v>103.08333333333336</v>
      </c>
      <c r="H149" s="279">
        <v>112.18333333333335</v>
      </c>
      <c r="I149" s="279">
        <v>113.91666666666667</v>
      </c>
      <c r="J149" s="279">
        <v>116.73333333333335</v>
      </c>
      <c r="K149" s="277">
        <v>111.1</v>
      </c>
      <c r="L149" s="277">
        <v>106.55</v>
      </c>
      <c r="M149" s="277">
        <v>158.87588</v>
      </c>
    </row>
    <row r="150" spans="1:13">
      <c r="A150" s="301">
        <v>141</v>
      </c>
      <c r="B150" s="277" t="s">
        <v>268</v>
      </c>
      <c r="C150" s="277">
        <v>1382.05</v>
      </c>
      <c r="D150" s="279">
        <v>1390.0166666666667</v>
      </c>
      <c r="E150" s="279">
        <v>1367.0333333333333</v>
      </c>
      <c r="F150" s="279">
        <v>1352.0166666666667</v>
      </c>
      <c r="G150" s="279">
        <v>1329.0333333333333</v>
      </c>
      <c r="H150" s="279">
        <v>1405.0333333333333</v>
      </c>
      <c r="I150" s="279">
        <v>1428.0166666666664</v>
      </c>
      <c r="J150" s="279">
        <v>1443.0333333333333</v>
      </c>
      <c r="K150" s="277">
        <v>1413</v>
      </c>
      <c r="L150" s="277">
        <v>1375</v>
      </c>
      <c r="M150" s="277">
        <v>7.59788</v>
      </c>
    </row>
    <row r="151" spans="1:13">
      <c r="A151" s="301">
        <v>142</v>
      </c>
      <c r="B151" s="277" t="s">
        <v>148</v>
      </c>
      <c r="C151" s="277">
        <v>63619.1</v>
      </c>
      <c r="D151" s="279">
        <v>63244.933333333327</v>
      </c>
      <c r="E151" s="279">
        <v>62504.866666666654</v>
      </c>
      <c r="F151" s="279">
        <v>61390.633333333324</v>
      </c>
      <c r="G151" s="279">
        <v>60650.566666666651</v>
      </c>
      <c r="H151" s="279">
        <v>64359.166666666657</v>
      </c>
      <c r="I151" s="279">
        <v>65099.233333333323</v>
      </c>
      <c r="J151" s="279">
        <v>66213.46666666666</v>
      </c>
      <c r="K151" s="277">
        <v>63985</v>
      </c>
      <c r="L151" s="277">
        <v>62130.7</v>
      </c>
      <c r="M151" s="277">
        <v>0.31802000000000002</v>
      </c>
    </row>
    <row r="152" spans="1:13">
      <c r="A152" s="301">
        <v>143</v>
      </c>
      <c r="B152" s="277" t="s">
        <v>267</v>
      </c>
      <c r="C152" s="277">
        <v>29.3</v>
      </c>
      <c r="D152" s="279">
        <v>29.683333333333337</v>
      </c>
      <c r="E152" s="279">
        <v>28.716666666666676</v>
      </c>
      <c r="F152" s="279">
        <v>28.13333333333334</v>
      </c>
      <c r="G152" s="279">
        <v>27.166666666666679</v>
      </c>
      <c r="H152" s="279">
        <v>30.266666666666673</v>
      </c>
      <c r="I152" s="279">
        <v>31.233333333333334</v>
      </c>
      <c r="J152" s="279">
        <v>31.81666666666667</v>
      </c>
      <c r="K152" s="277">
        <v>30.65</v>
      </c>
      <c r="L152" s="277">
        <v>29.1</v>
      </c>
      <c r="M152" s="277">
        <v>15.66633</v>
      </c>
    </row>
    <row r="153" spans="1:13">
      <c r="A153" s="301">
        <v>144</v>
      </c>
      <c r="B153" s="277" t="s">
        <v>149</v>
      </c>
      <c r="C153" s="277">
        <v>1184.5</v>
      </c>
      <c r="D153" s="279">
        <v>1191.5166666666667</v>
      </c>
      <c r="E153" s="279">
        <v>1163.0333333333333</v>
      </c>
      <c r="F153" s="279">
        <v>1141.5666666666666</v>
      </c>
      <c r="G153" s="279">
        <v>1113.0833333333333</v>
      </c>
      <c r="H153" s="279">
        <v>1212.9833333333333</v>
      </c>
      <c r="I153" s="279">
        <v>1241.4666666666665</v>
      </c>
      <c r="J153" s="279">
        <v>1262.9333333333334</v>
      </c>
      <c r="K153" s="277">
        <v>1220</v>
      </c>
      <c r="L153" s="277">
        <v>1170.05</v>
      </c>
      <c r="M153" s="277">
        <v>13.5792</v>
      </c>
    </row>
    <row r="154" spans="1:13">
      <c r="A154" s="301">
        <v>145</v>
      </c>
      <c r="B154" s="277" t="s">
        <v>3161</v>
      </c>
      <c r="C154" s="277">
        <v>272.60000000000002</v>
      </c>
      <c r="D154" s="279">
        <v>272.86666666666667</v>
      </c>
      <c r="E154" s="279">
        <v>270.83333333333337</v>
      </c>
      <c r="F154" s="279">
        <v>269.06666666666672</v>
      </c>
      <c r="G154" s="279">
        <v>267.03333333333342</v>
      </c>
      <c r="H154" s="279">
        <v>274.63333333333333</v>
      </c>
      <c r="I154" s="279">
        <v>276.66666666666663</v>
      </c>
      <c r="J154" s="279">
        <v>278.43333333333328</v>
      </c>
      <c r="K154" s="277">
        <v>274.89999999999998</v>
      </c>
      <c r="L154" s="277">
        <v>271.10000000000002</v>
      </c>
      <c r="M154" s="277">
        <v>5.0438599999999996</v>
      </c>
    </row>
    <row r="155" spans="1:13">
      <c r="A155" s="301">
        <v>146</v>
      </c>
      <c r="B155" s="277" t="s">
        <v>269</v>
      </c>
      <c r="C155" s="277">
        <v>920.05</v>
      </c>
      <c r="D155" s="279">
        <v>918.9666666666667</v>
      </c>
      <c r="E155" s="279">
        <v>911.98333333333335</v>
      </c>
      <c r="F155" s="279">
        <v>903.91666666666663</v>
      </c>
      <c r="G155" s="279">
        <v>896.93333333333328</v>
      </c>
      <c r="H155" s="279">
        <v>927.03333333333342</v>
      </c>
      <c r="I155" s="279">
        <v>934.01666666666677</v>
      </c>
      <c r="J155" s="279">
        <v>942.08333333333348</v>
      </c>
      <c r="K155" s="277">
        <v>925.95</v>
      </c>
      <c r="L155" s="277">
        <v>910.9</v>
      </c>
      <c r="M155" s="277">
        <v>1.2642500000000001</v>
      </c>
    </row>
    <row r="156" spans="1:13">
      <c r="A156" s="301">
        <v>147</v>
      </c>
      <c r="B156" s="277" t="s">
        <v>150</v>
      </c>
      <c r="C156" s="277">
        <v>30.75</v>
      </c>
      <c r="D156" s="279">
        <v>30.650000000000002</v>
      </c>
      <c r="E156" s="279">
        <v>30.400000000000006</v>
      </c>
      <c r="F156" s="279">
        <v>30.050000000000004</v>
      </c>
      <c r="G156" s="279">
        <v>29.800000000000008</v>
      </c>
      <c r="H156" s="279">
        <v>31.000000000000004</v>
      </c>
      <c r="I156" s="279">
        <v>31.249999999999996</v>
      </c>
      <c r="J156" s="279">
        <v>31.6</v>
      </c>
      <c r="K156" s="277">
        <v>30.9</v>
      </c>
      <c r="L156" s="277">
        <v>30.3</v>
      </c>
      <c r="M156" s="277">
        <v>54.482770000000002</v>
      </c>
    </row>
    <row r="157" spans="1:13">
      <c r="A157" s="301">
        <v>148</v>
      </c>
      <c r="B157" s="277" t="s">
        <v>261</v>
      </c>
      <c r="C157" s="277">
        <v>3645.15</v>
      </c>
      <c r="D157" s="279">
        <v>3573.7333333333336</v>
      </c>
      <c r="E157" s="279">
        <v>3472.7666666666673</v>
      </c>
      <c r="F157" s="279">
        <v>3300.3833333333337</v>
      </c>
      <c r="G157" s="279">
        <v>3199.4166666666674</v>
      </c>
      <c r="H157" s="279">
        <v>3746.1166666666672</v>
      </c>
      <c r="I157" s="279">
        <v>3847.0833333333335</v>
      </c>
      <c r="J157" s="279">
        <v>4019.4666666666672</v>
      </c>
      <c r="K157" s="277">
        <v>3674.7</v>
      </c>
      <c r="L157" s="277">
        <v>3401.35</v>
      </c>
      <c r="M157" s="277">
        <v>12.76112</v>
      </c>
    </row>
    <row r="158" spans="1:13">
      <c r="A158" s="301">
        <v>149</v>
      </c>
      <c r="B158" s="277" t="s">
        <v>153</v>
      </c>
      <c r="C158" s="277">
        <v>15865.45</v>
      </c>
      <c r="D158" s="279">
        <v>15912.9</v>
      </c>
      <c r="E158" s="279">
        <v>15759.8</v>
      </c>
      <c r="F158" s="279">
        <v>15654.15</v>
      </c>
      <c r="G158" s="279">
        <v>15501.05</v>
      </c>
      <c r="H158" s="279">
        <v>16018.55</v>
      </c>
      <c r="I158" s="279">
        <v>16171.650000000001</v>
      </c>
      <c r="J158" s="279">
        <v>16277.3</v>
      </c>
      <c r="K158" s="277">
        <v>16066</v>
      </c>
      <c r="L158" s="277">
        <v>15807.25</v>
      </c>
      <c r="M158" s="277">
        <v>0.73599999999999999</v>
      </c>
    </row>
    <row r="159" spans="1:13">
      <c r="A159" s="301">
        <v>150</v>
      </c>
      <c r="B159" s="277" t="s">
        <v>270</v>
      </c>
      <c r="C159" s="277">
        <v>20.05</v>
      </c>
      <c r="D159" s="279">
        <v>20.166666666666668</v>
      </c>
      <c r="E159" s="279">
        <v>19.883333333333336</v>
      </c>
      <c r="F159" s="279">
        <v>19.716666666666669</v>
      </c>
      <c r="G159" s="279">
        <v>19.433333333333337</v>
      </c>
      <c r="H159" s="279">
        <v>20.333333333333336</v>
      </c>
      <c r="I159" s="279">
        <v>20.616666666666667</v>
      </c>
      <c r="J159" s="279">
        <v>20.783333333333335</v>
      </c>
      <c r="K159" s="277">
        <v>20.45</v>
      </c>
      <c r="L159" s="277">
        <v>20</v>
      </c>
      <c r="M159" s="277">
        <v>52.534320000000001</v>
      </c>
    </row>
    <row r="160" spans="1:13">
      <c r="A160" s="301">
        <v>151</v>
      </c>
      <c r="B160" s="277" t="s">
        <v>155</v>
      </c>
      <c r="C160" s="277">
        <v>84.85</v>
      </c>
      <c r="D160" s="279">
        <v>85.483333333333348</v>
      </c>
      <c r="E160" s="279">
        <v>83.766666666666694</v>
      </c>
      <c r="F160" s="279">
        <v>82.683333333333351</v>
      </c>
      <c r="G160" s="279">
        <v>80.966666666666697</v>
      </c>
      <c r="H160" s="279">
        <v>86.566666666666691</v>
      </c>
      <c r="I160" s="279">
        <v>88.283333333333331</v>
      </c>
      <c r="J160" s="279">
        <v>89.366666666666688</v>
      </c>
      <c r="K160" s="277">
        <v>87.2</v>
      </c>
      <c r="L160" s="277">
        <v>84.4</v>
      </c>
      <c r="M160" s="277">
        <v>87.236339999999998</v>
      </c>
    </row>
    <row r="161" spans="1:13">
      <c r="A161" s="301">
        <v>152</v>
      </c>
      <c r="B161" s="277" t="s">
        <v>156</v>
      </c>
      <c r="C161" s="277">
        <v>86.25</v>
      </c>
      <c r="D161" s="279">
        <v>85.783333333333346</v>
      </c>
      <c r="E161" s="279">
        <v>84.966666666666697</v>
      </c>
      <c r="F161" s="279">
        <v>83.683333333333351</v>
      </c>
      <c r="G161" s="279">
        <v>82.866666666666703</v>
      </c>
      <c r="H161" s="279">
        <v>87.066666666666691</v>
      </c>
      <c r="I161" s="279">
        <v>87.883333333333326</v>
      </c>
      <c r="J161" s="279">
        <v>89.166666666666686</v>
      </c>
      <c r="K161" s="277">
        <v>86.6</v>
      </c>
      <c r="L161" s="277">
        <v>84.5</v>
      </c>
      <c r="M161" s="277">
        <v>462.59631999999999</v>
      </c>
    </row>
    <row r="162" spans="1:13">
      <c r="A162" s="301">
        <v>153</v>
      </c>
      <c r="B162" s="277" t="s">
        <v>271</v>
      </c>
      <c r="C162" s="277">
        <v>457.2</v>
      </c>
      <c r="D162" s="279">
        <v>464.63333333333327</v>
      </c>
      <c r="E162" s="279">
        <v>445.86666666666656</v>
      </c>
      <c r="F162" s="279">
        <v>434.5333333333333</v>
      </c>
      <c r="G162" s="279">
        <v>415.76666666666659</v>
      </c>
      <c r="H162" s="279">
        <v>475.96666666666653</v>
      </c>
      <c r="I162" s="279">
        <v>494.73333333333329</v>
      </c>
      <c r="J162" s="279">
        <v>506.06666666666649</v>
      </c>
      <c r="K162" s="277">
        <v>483.4</v>
      </c>
      <c r="L162" s="277">
        <v>453.3</v>
      </c>
      <c r="M162" s="277">
        <v>5.9369300000000003</v>
      </c>
    </row>
    <row r="163" spans="1:13">
      <c r="A163" s="301">
        <v>154</v>
      </c>
      <c r="B163" s="277" t="s">
        <v>272</v>
      </c>
      <c r="C163" s="277">
        <v>3310.85</v>
      </c>
      <c r="D163" s="279">
        <v>3335.2833333333333</v>
      </c>
      <c r="E163" s="279">
        <v>3270.5666666666666</v>
      </c>
      <c r="F163" s="279">
        <v>3230.2833333333333</v>
      </c>
      <c r="G163" s="279">
        <v>3165.5666666666666</v>
      </c>
      <c r="H163" s="279">
        <v>3375.5666666666666</v>
      </c>
      <c r="I163" s="279">
        <v>3440.2833333333328</v>
      </c>
      <c r="J163" s="279">
        <v>3480.5666666666666</v>
      </c>
      <c r="K163" s="277">
        <v>3400</v>
      </c>
      <c r="L163" s="277">
        <v>3295</v>
      </c>
      <c r="M163" s="277">
        <v>0.85763</v>
      </c>
    </row>
    <row r="164" spans="1:13">
      <c r="A164" s="301">
        <v>155</v>
      </c>
      <c r="B164" s="277" t="s">
        <v>157</v>
      </c>
      <c r="C164" s="277">
        <v>90.95</v>
      </c>
      <c r="D164" s="279">
        <v>91.133333333333326</v>
      </c>
      <c r="E164" s="279">
        <v>89.816666666666649</v>
      </c>
      <c r="F164" s="279">
        <v>88.683333333333323</v>
      </c>
      <c r="G164" s="279">
        <v>87.366666666666646</v>
      </c>
      <c r="H164" s="279">
        <v>92.266666666666652</v>
      </c>
      <c r="I164" s="279">
        <v>93.583333333333314</v>
      </c>
      <c r="J164" s="279">
        <v>94.716666666666654</v>
      </c>
      <c r="K164" s="277">
        <v>92.45</v>
      </c>
      <c r="L164" s="277">
        <v>90</v>
      </c>
      <c r="M164" s="277">
        <v>5.2436499999999997</v>
      </c>
    </row>
    <row r="165" spans="1:13">
      <c r="A165" s="301">
        <v>156</v>
      </c>
      <c r="B165" s="277" t="s">
        <v>158</v>
      </c>
      <c r="C165" s="277">
        <v>69</v>
      </c>
      <c r="D165" s="279">
        <v>69.066666666666663</v>
      </c>
      <c r="E165" s="279">
        <v>68.533333333333331</v>
      </c>
      <c r="F165" s="279">
        <v>68.066666666666663</v>
      </c>
      <c r="G165" s="279">
        <v>67.533333333333331</v>
      </c>
      <c r="H165" s="279">
        <v>69.533333333333331</v>
      </c>
      <c r="I165" s="279">
        <v>70.066666666666663</v>
      </c>
      <c r="J165" s="279">
        <v>70.533333333333331</v>
      </c>
      <c r="K165" s="277">
        <v>69.599999999999994</v>
      </c>
      <c r="L165" s="277">
        <v>68.599999999999994</v>
      </c>
      <c r="M165" s="277">
        <v>131.80165</v>
      </c>
    </row>
    <row r="166" spans="1:13">
      <c r="A166" s="301">
        <v>157</v>
      </c>
      <c r="B166" s="277" t="s">
        <v>159</v>
      </c>
      <c r="C166" s="277">
        <v>20441.8</v>
      </c>
      <c r="D166" s="279">
        <v>20535.600000000002</v>
      </c>
      <c r="E166" s="279">
        <v>20217.200000000004</v>
      </c>
      <c r="F166" s="279">
        <v>19992.600000000002</v>
      </c>
      <c r="G166" s="279">
        <v>19674.200000000004</v>
      </c>
      <c r="H166" s="279">
        <v>20760.200000000004</v>
      </c>
      <c r="I166" s="279">
        <v>21078.600000000006</v>
      </c>
      <c r="J166" s="279">
        <v>21303.200000000004</v>
      </c>
      <c r="K166" s="277">
        <v>20854</v>
      </c>
      <c r="L166" s="277">
        <v>20311</v>
      </c>
      <c r="M166" s="277">
        <v>0.20068</v>
      </c>
    </row>
    <row r="167" spans="1:13">
      <c r="A167" s="301">
        <v>158</v>
      </c>
      <c r="B167" s="277" t="s">
        <v>160</v>
      </c>
      <c r="C167" s="277">
        <v>1327.15</v>
      </c>
      <c r="D167" s="279">
        <v>1326.8333333333333</v>
      </c>
      <c r="E167" s="279">
        <v>1315.6666666666665</v>
      </c>
      <c r="F167" s="279">
        <v>1304.1833333333332</v>
      </c>
      <c r="G167" s="279">
        <v>1293.0166666666664</v>
      </c>
      <c r="H167" s="279">
        <v>1338.3166666666666</v>
      </c>
      <c r="I167" s="279">
        <v>1349.4833333333331</v>
      </c>
      <c r="J167" s="279">
        <v>1360.9666666666667</v>
      </c>
      <c r="K167" s="277">
        <v>1338</v>
      </c>
      <c r="L167" s="277">
        <v>1315.35</v>
      </c>
      <c r="M167" s="277">
        <v>5.6475799999999996</v>
      </c>
    </row>
    <row r="168" spans="1:13">
      <c r="A168" s="301">
        <v>159</v>
      </c>
      <c r="B168" s="277" t="s">
        <v>161</v>
      </c>
      <c r="C168" s="277">
        <v>233.3</v>
      </c>
      <c r="D168" s="279">
        <v>233.43333333333331</v>
      </c>
      <c r="E168" s="279">
        <v>230.86666666666662</v>
      </c>
      <c r="F168" s="279">
        <v>228.43333333333331</v>
      </c>
      <c r="G168" s="279">
        <v>225.86666666666662</v>
      </c>
      <c r="H168" s="279">
        <v>235.86666666666662</v>
      </c>
      <c r="I168" s="279">
        <v>238.43333333333328</v>
      </c>
      <c r="J168" s="279">
        <v>240.86666666666662</v>
      </c>
      <c r="K168" s="277">
        <v>236</v>
      </c>
      <c r="L168" s="277">
        <v>231</v>
      </c>
      <c r="M168" s="277">
        <v>30.435310000000001</v>
      </c>
    </row>
    <row r="169" spans="1:13">
      <c r="A169" s="301">
        <v>160</v>
      </c>
      <c r="B169" s="277" t="s">
        <v>162</v>
      </c>
      <c r="C169" s="277">
        <v>90</v>
      </c>
      <c r="D169" s="279">
        <v>90.166666666666671</v>
      </c>
      <c r="E169" s="279">
        <v>89.433333333333337</v>
      </c>
      <c r="F169" s="279">
        <v>88.86666666666666</v>
      </c>
      <c r="G169" s="279">
        <v>88.133333333333326</v>
      </c>
      <c r="H169" s="279">
        <v>90.733333333333348</v>
      </c>
      <c r="I169" s="279">
        <v>91.466666666666669</v>
      </c>
      <c r="J169" s="279">
        <v>92.03333333333336</v>
      </c>
      <c r="K169" s="277">
        <v>90.9</v>
      </c>
      <c r="L169" s="277">
        <v>89.6</v>
      </c>
      <c r="M169" s="277">
        <v>24.716670000000001</v>
      </c>
    </row>
    <row r="170" spans="1:13">
      <c r="A170" s="301">
        <v>161</v>
      </c>
      <c r="B170" s="277" t="s">
        <v>275</v>
      </c>
      <c r="C170" s="277">
        <v>5119.8500000000004</v>
      </c>
      <c r="D170" s="279">
        <v>5124.8</v>
      </c>
      <c r="E170" s="279">
        <v>5070.6000000000004</v>
      </c>
      <c r="F170" s="279">
        <v>5021.3500000000004</v>
      </c>
      <c r="G170" s="279">
        <v>4967.1500000000005</v>
      </c>
      <c r="H170" s="279">
        <v>5174.05</v>
      </c>
      <c r="I170" s="279">
        <v>5228.2499999999991</v>
      </c>
      <c r="J170" s="279">
        <v>5277.5</v>
      </c>
      <c r="K170" s="277">
        <v>5179</v>
      </c>
      <c r="L170" s="277">
        <v>5075.55</v>
      </c>
      <c r="M170" s="277">
        <v>0.43695000000000001</v>
      </c>
    </row>
    <row r="171" spans="1:13">
      <c r="A171" s="301">
        <v>162</v>
      </c>
      <c r="B171" s="277" t="s">
        <v>277</v>
      </c>
      <c r="C171" s="277">
        <v>10309.9</v>
      </c>
      <c r="D171" s="279">
        <v>10275.316666666668</v>
      </c>
      <c r="E171" s="279">
        <v>10225.633333333335</v>
      </c>
      <c r="F171" s="279">
        <v>10141.366666666667</v>
      </c>
      <c r="G171" s="279">
        <v>10091.683333333334</v>
      </c>
      <c r="H171" s="279">
        <v>10359.583333333336</v>
      </c>
      <c r="I171" s="279">
        <v>10409.266666666666</v>
      </c>
      <c r="J171" s="279">
        <v>10493.533333333336</v>
      </c>
      <c r="K171" s="277">
        <v>10325</v>
      </c>
      <c r="L171" s="277">
        <v>10191.049999999999</v>
      </c>
      <c r="M171" s="277">
        <v>6.5920000000000006E-2</v>
      </c>
    </row>
    <row r="172" spans="1:13">
      <c r="A172" s="301">
        <v>163</v>
      </c>
      <c r="B172" s="277" t="s">
        <v>163</v>
      </c>
      <c r="C172" s="277">
        <v>1500.3</v>
      </c>
      <c r="D172" s="279">
        <v>1494.4833333333336</v>
      </c>
      <c r="E172" s="279">
        <v>1483.9666666666672</v>
      </c>
      <c r="F172" s="279">
        <v>1467.6333333333337</v>
      </c>
      <c r="G172" s="279">
        <v>1457.1166666666672</v>
      </c>
      <c r="H172" s="279">
        <v>1510.8166666666671</v>
      </c>
      <c r="I172" s="279">
        <v>1521.3333333333335</v>
      </c>
      <c r="J172" s="279">
        <v>1537.666666666667</v>
      </c>
      <c r="K172" s="277">
        <v>1505</v>
      </c>
      <c r="L172" s="277">
        <v>1478.15</v>
      </c>
      <c r="M172" s="277">
        <v>5.8216999999999999</v>
      </c>
    </row>
    <row r="173" spans="1:13">
      <c r="A173" s="301">
        <v>164</v>
      </c>
      <c r="B173" s="277" t="s">
        <v>273</v>
      </c>
      <c r="C173" s="277">
        <v>2157.85</v>
      </c>
      <c r="D173" s="279">
        <v>2167.5833333333335</v>
      </c>
      <c r="E173" s="279">
        <v>2132.7666666666669</v>
      </c>
      <c r="F173" s="279">
        <v>2107.6833333333334</v>
      </c>
      <c r="G173" s="279">
        <v>2072.8666666666668</v>
      </c>
      <c r="H173" s="279">
        <v>2192.666666666667</v>
      </c>
      <c r="I173" s="279">
        <v>2227.4833333333336</v>
      </c>
      <c r="J173" s="279">
        <v>2252.5666666666671</v>
      </c>
      <c r="K173" s="277">
        <v>2202.4</v>
      </c>
      <c r="L173" s="277">
        <v>2142.5</v>
      </c>
      <c r="M173" s="277">
        <v>2.0865100000000001</v>
      </c>
    </row>
    <row r="174" spans="1:13">
      <c r="A174" s="301">
        <v>165</v>
      </c>
      <c r="B174" s="277" t="s">
        <v>164</v>
      </c>
      <c r="C174" s="277">
        <v>27.4</v>
      </c>
      <c r="D174" s="279">
        <v>27.366666666666664</v>
      </c>
      <c r="E174" s="279">
        <v>27.233333333333327</v>
      </c>
      <c r="F174" s="279">
        <v>27.066666666666663</v>
      </c>
      <c r="G174" s="279">
        <v>26.933333333333326</v>
      </c>
      <c r="H174" s="279">
        <v>27.533333333333328</v>
      </c>
      <c r="I174" s="279">
        <v>27.666666666666661</v>
      </c>
      <c r="J174" s="279">
        <v>27.833333333333329</v>
      </c>
      <c r="K174" s="277">
        <v>27.5</v>
      </c>
      <c r="L174" s="277">
        <v>27.2</v>
      </c>
      <c r="M174" s="277">
        <v>107.91723</v>
      </c>
    </row>
    <row r="175" spans="1:13">
      <c r="A175" s="301">
        <v>166</v>
      </c>
      <c r="B175" s="277" t="s">
        <v>274</v>
      </c>
      <c r="C175" s="277">
        <v>360.45</v>
      </c>
      <c r="D175" s="279">
        <v>360.56666666666666</v>
      </c>
      <c r="E175" s="279">
        <v>356.93333333333334</v>
      </c>
      <c r="F175" s="279">
        <v>353.41666666666669</v>
      </c>
      <c r="G175" s="279">
        <v>349.78333333333336</v>
      </c>
      <c r="H175" s="279">
        <v>364.08333333333331</v>
      </c>
      <c r="I175" s="279">
        <v>367.71666666666664</v>
      </c>
      <c r="J175" s="279">
        <v>371.23333333333329</v>
      </c>
      <c r="K175" s="277">
        <v>364.2</v>
      </c>
      <c r="L175" s="277">
        <v>357.05</v>
      </c>
      <c r="M175" s="277">
        <v>1.3260099999999999</v>
      </c>
    </row>
    <row r="176" spans="1:13">
      <c r="A176" s="301">
        <v>167</v>
      </c>
      <c r="B176" s="277" t="s">
        <v>491</v>
      </c>
      <c r="C176" s="277">
        <v>881.25</v>
      </c>
      <c r="D176" s="279">
        <v>868.11666666666667</v>
      </c>
      <c r="E176" s="279">
        <v>848.23333333333335</v>
      </c>
      <c r="F176" s="279">
        <v>815.2166666666667</v>
      </c>
      <c r="G176" s="279">
        <v>795.33333333333337</v>
      </c>
      <c r="H176" s="279">
        <v>901.13333333333333</v>
      </c>
      <c r="I176" s="279">
        <v>921.01666666666677</v>
      </c>
      <c r="J176" s="279">
        <v>954.0333333333333</v>
      </c>
      <c r="K176" s="277">
        <v>888</v>
      </c>
      <c r="L176" s="277">
        <v>835.1</v>
      </c>
      <c r="M176" s="277">
        <v>9.6515299999999993</v>
      </c>
    </row>
    <row r="177" spans="1:13">
      <c r="A177" s="301">
        <v>168</v>
      </c>
      <c r="B177" s="277" t="s">
        <v>165</v>
      </c>
      <c r="C177" s="277">
        <v>170.15</v>
      </c>
      <c r="D177" s="279">
        <v>168.75</v>
      </c>
      <c r="E177" s="279">
        <v>166.1</v>
      </c>
      <c r="F177" s="279">
        <v>162.04999999999998</v>
      </c>
      <c r="G177" s="279">
        <v>159.39999999999998</v>
      </c>
      <c r="H177" s="279">
        <v>172.8</v>
      </c>
      <c r="I177" s="279">
        <v>175.45</v>
      </c>
      <c r="J177" s="279">
        <v>179.50000000000003</v>
      </c>
      <c r="K177" s="277">
        <v>171.4</v>
      </c>
      <c r="L177" s="277">
        <v>164.7</v>
      </c>
      <c r="M177" s="277">
        <v>163.96341000000001</v>
      </c>
    </row>
    <row r="178" spans="1:13">
      <c r="A178" s="301">
        <v>169</v>
      </c>
      <c r="B178" s="277" t="s">
        <v>276</v>
      </c>
      <c r="C178" s="277">
        <v>254.3</v>
      </c>
      <c r="D178" s="279">
        <v>255.45000000000002</v>
      </c>
      <c r="E178" s="279">
        <v>250.95000000000005</v>
      </c>
      <c r="F178" s="279">
        <v>247.60000000000002</v>
      </c>
      <c r="G178" s="279">
        <v>243.10000000000005</v>
      </c>
      <c r="H178" s="279">
        <v>258.80000000000007</v>
      </c>
      <c r="I178" s="279">
        <v>263.29999999999995</v>
      </c>
      <c r="J178" s="279">
        <v>266.65000000000003</v>
      </c>
      <c r="K178" s="277">
        <v>259.95</v>
      </c>
      <c r="L178" s="277">
        <v>252.1</v>
      </c>
      <c r="M178" s="277">
        <v>6.4539</v>
      </c>
    </row>
    <row r="179" spans="1:13">
      <c r="A179" s="301">
        <v>170</v>
      </c>
      <c r="B179" s="277" t="s">
        <v>278</v>
      </c>
      <c r="C179" s="277">
        <v>424.15</v>
      </c>
      <c r="D179" s="279">
        <v>422.43333333333334</v>
      </c>
      <c r="E179" s="279">
        <v>416.86666666666667</v>
      </c>
      <c r="F179" s="279">
        <v>409.58333333333331</v>
      </c>
      <c r="G179" s="279">
        <v>404.01666666666665</v>
      </c>
      <c r="H179" s="279">
        <v>429.7166666666667</v>
      </c>
      <c r="I179" s="279">
        <v>435.28333333333342</v>
      </c>
      <c r="J179" s="279">
        <v>442.56666666666672</v>
      </c>
      <c r="K179" s="277">
        <v>428</v>
      </c>
      <c r="L179" s="277">
        <v>415.15</v>
      </c>
      <c r="M179" s="277">
        <v>1.6789499999999999</v>
      </c>
    </row>
    <row r="180" spans="1:13">
      <c r="A180" s="301">
        <v>171</v>
      </c>
      <c r="B180" s="277" t="s">
        <v>279</v>
      </c>
      <c r="C180" s="277">
        <v>456.4</v>
      </c>
      <c r="D180" s="279">
        <v>458.41666666666669</v>
      </c>
      <c r="E180" s="279">
        <v>452.98333333333335</v>
      </c>
      <c r="F180" s="279">
        <v>449.56666666666666</v>
      </c>
      <c r="G180" s="279">
        <v>444.13333333333333</v>
      </c>
      <c r="H180" s="279">
        <v>461.83333333333337</v>
      </c>
      <c r="I180" s="279">
        <v>467.26666666666665</v>
      </c>
      <c r="J180" s="279">
        <v>470.68333333333339</v>
      </c>
      <c r="K180" s="277">
        <v>463.85</v>
      </c>
      <c r="L180" s="277">
        <v>455</v>
      </c>
      <c r="M180" s="277">
        <v>0.34784999999999999</v>
      </c>
    </row>
    <row r="181" spans="1:13">
      <c r="A181" s="301">
        <v>172</v>
      </c>
      <c r="B181" s="277" t="s">
        <v>167</v>
      </c>
      <c r="C181" s="277">
        <v>784.15</v>
      </c>
      <c r="D181" s="279">
        <v>783.55000000000007</v>
      </c>
      <c r="E181" s="279">
        <v>775.60000000000014</v>
      </c>
      <c r="F181" s="279">
        <v>767.05000000000007</v>
      </c>
      <c r="G181" s="279">
        <v>759.10000000000014</v>
      </c>
      <c r="H181" s="279">
        <v>792.10000000000014</v>
      </c>
      <c r="I181" s="279">
        <v>800.05000000000018</v>
      </c>
      <c r="J181" s="279">
        <v>808.60000000000014</v>
      </c>
      <c r="K181" s="277">
        <v>791.5</v>
      </c>
      <c r="L181" s="277">
        <v>775</v>
      </c>
      <c r="M181" s="277">
        <v>4.4600999999999997</v>
      </c>
    </row>
    <row r="182" spans="1:13">
      <c r="A182" s="301">
        <v>173</v>
      </c>
      <c r="B182" s="277" t="s">
        <v>168</v>
      </c>
      <c r="C182" s="277">
        <v>177.85</v>
      </c>
      <c r="D182" s="279">
        <v>178.78333333333333</v>
      </c>
      <c r="E182" s="279">
        <v>175.56666666666666</v>
      </c>
      <c r="F182" s="279">
        <v>173.28333333333333</v>
      </c>
      <c r="G182" s="279">
        <v>170.06666666666666</v>
      </c>
      <c r="H182" s="279">
        <v>181.06666666666666</v>
      </c>
      <c r="I182" s="279">
        <v>184.2833333333333</v>
      </c>
      <c r="J182" s="279">
        <v>186.56666666666666</v>
      </c>
      <c r="K182" s="277">
        <v>182</v>
      </c>
      <c r="L182" s="277">
        <v>176.5</v>
      </c>
      <c r="M182" s="277">
        <v>140.34587999999999</v>
      </c>
    </row>
    <row r="183" spans="1:13">
      <c r="A183" s="301">
        <v>174</v>
      </c>
      <c r="B183" s="277" t="s">
        <v>169</v>
      </c>
      <c r="C183" s="277">
        <v>100.35</v>
      </c>
      <c r="D183" s="279">
        <v>100.64999999999999</v>
      </c>
      <c r="E183" s="279">
        <v>99.399999999999977</v>
      </c>
      <c r="F183" s="279">
        <v>98.449999999999989</v>
      </c>
      <c r="G183" s="279">
        <v>97.199999999999974</v>
      </c>
      <c r="H183" s="279">
        <v>101.59999999999998</v>
      </c>
      <c r="I183" s="279">
        <v>102.85000000000001</v>
      </c>
      <c r="J183" s="279">
        <v>103.79999999999998</v>
      </c>
      <c r="K183" s="277">
        <v>101.9</v>
      </c>
      <c r="L183" s="277">
        <v>99.7</v>
      </c>
      <c r="M183" s="277">
        <v>43.904000000000003</v>
      </c>
    </row>
    <row r="184" spans="1:13">
      <c r="A184" s="301">
        <v>175</v>
      </c>
      <c r="B184" s="277" t="s">
        <v>170</v>
      </c>
      <c r="C184" s="277">
        <v>2113.0500000000002</v>
      </c>
      <c r="D184" s="279">
        <v>2114.8166666666671</v>
      </c>
      <c r="E184" s="279">
        <v>2094.6333333333341</v>
      </c>
      <c r="F184" s="279">
        <v>2076.2166666666672</v>
      </c>
      <c r="G184" s="279">
        <v>2056.0333333333342</v>
      </c>
      <c r="H184" s="279">
        <v>2133.233333333334</v>
      </c>
      <c r="I184" s="279">
        <v>2153.4166666666674</v>
      </c>
      <c r="J184" s="279">
        <v>2171.8333333333339</v>
      </c>
      <c r="K184" s="277">
        <v>2135</v>
      </c>
      <c r="L184" s="277">
        <v>2096.4</v>
      </c>
      <c r="M184" s="277">
        <v>108.09383</v>
      </c>
    </row>
    <row r="185" spans="1:13">
      <c r="A185" s="301">
        <v>176</v>
      </c>
      <c r="B185" s="277" t="s">
        <v>171</v>
      </c>
      <c r="C185" s="277">
        <v>36.549999999999997</v>
      </c>
      <c r="D185" s="279">
        <v>36.366666666666667</v>
      </c>
      <c r="E185" s="279">
        <v>35.733333333333334</v>
      </c>
      <c r="F185" s="279">
        <v>34.916666666666664</v>
      </c>
      <c r="G185" s="279">
        <v>34.283333333333331</v>
      </c>
      <c r="H185" s="279">
        <v>37.183333333333337</v>
      </c>
      <c r="I185" s="279">
        <v>37.816666666666677</v>
      </c>
      <c r="J185" s="279">
        <v>38.63333333333334</v>
      </c>
      <c r="K185" s="277">
        <v>37</v>
      </c>
      <c r="L185" s="277">
        <v>35.549999999999997</v>
      </c>
      <c r="M185" s="277">
        <v>262.94137000000001</v>
      </c>
    </row>
    <row r="186" spans="1:13">
      <c r="A186" s="301">
        <v>177</v>
      </c>
      <c r="B186" s="277" t="s">
        <v>3523</v>
      </c>
      <c r="C186" s="277">
        <v>807.25</v>
      </c>
      <c r="D186" s="279">
        <v>800.4</v>
      </c>
      <c r="E186" s="279">
        <v>772.94999999999993</v>
      </c>
      <c r="F186" s="279">
        <v>738.65</v>
      </c>
      <c r="G186" s="279">
        <v>711.19999999999993</v>
      </c>
      <c r="H186" s="279">
        <v>834.69999999999993</v>
      </c>
      <c r="I186" s="279">
        <v>862.15</v>
      </c>
      <c r="J186" s="279">
        <v>896.44999999999993</v>
      </c>
      <c r="K186" s="277">
        <v>827.85</v>
      </c>
      <c r="L186" s="277">
        <v>766.1</v>
      </c>
      <c r="M186" s="277">
        <v>119.3934</v>
      </c>
    </row>
    <row r="187" spans="1:13">
      <c r="A187" s="301">
        <v>178</v>
      </c>
      <c r="B187" s="277" t="s">
        <v>280</v>
      </c>
      <c r="C187" s="277">
        <v>770.7</v>
      </c>
      <c r="D187" s="279">
        <v>775.81666666666661</v>
      </c>
      <c r="E187" s="279">
        <v>761.88333333333321</v>
      </c>
      <c r="F187" s="279">
        <v>753.06666666666661</v>
      </c>
      <c r="G187" s="279">
        <v>739.13333333333321</v>
      </c>
      <c r="H187" s="279">
        <v>784.63333333333321</v>
      </c>
      <c r="I187" s="279">
        <v>798.56666666666661</v>
      </c>
      <c r="J187" s="279">
        <v>807.38333333333321</v>
      </c>
      <c r="K187" s="277">
        <v>789.75</v>
      </c>
      <c r="L187" s="277">
        <v>767</v>
      </c>
      <c r="M187" s="277">
        <v>22.52467</v>
      </c>
    </row>
    <row r="188" spans="1:13">
      <c r="A188" s="301">
        <v>179</v>
      </c>
      <c r="B188" s="277" t="s">
        <v>172</v>
      </c>
      <c r="C188" s="277">
        <v>202.8</v>
      </c>
      <c r="D188" s="279">
        <v>203.31666666666669</v>
      </c>
      <c r="E188" s="279">
        <v>201.03333333333339</v>
      </c>
      <c r="F188" s="279">
        <v>199.26666666666671</v>
      </c>
      <c r="G188" s="279">
        <v>196.98333333333341</v>
      </c>
      <c r="H188" s="279">
        <v>205.08333333333337</v>
      </c>
      <c r="I188" s="279">
        <v>207.36666666666667</v>
      </c>
      <c r="J188" s="279">
        <v>209.13333333333335</v>
      </c>
      <c r="K188" s="277">
        <v>205.6</v>
      </c>
      <c r="L188" s="277">
        <v>201.55</v>
      </c>
      <c r="M188" s="277">
        <v>327.08098000000001</v>
      </c>
    </row>
    <row r="189" spans="1:13">
      <c r="A189" s="301">
        <v>180</v>
      </c>
      <c r="B189" s="277" t="s">
        <v>173</v>
      </c>
      <c r="C189" s="277">
        <v>20521.150000000001</v>
      </c>
      <c r="D189" s="279">
        <v>20683.5</v>
      </c>
      <c r="E189" s="279">
        <v>20094.7</v>
      </c>
      <c r="F189" s="279">
        <v>19668.25</v>
      </c>
      <c r="G189" s="279">
        <v>19079.45</v>
      </c>
      <c r="H189" s="279">
        <v>21109.95</v>
      </c>
      <c r="I189" s="279">
        <v>21698.750000000004</v>
      </c>
      <c r="J189" s="279">
        <v>22125.200000000001</v>
      </c>
      <c r="K189" s="277">
        <v>21272.3</v>
      </c>
      <c r="L189" s="277">
        <v>20257.05</v>
      </c>
      <c r="M189" s="277">
        <v>0.78236000000000006</v>
      </c>
    </row>
    <row r="190" spans="1:13">
      <c r="A190" s="301">
        <v>181</v>
      </c>
      <c r="B190" s="277" t="s">
        <v>174</v>
      </c>
      <c r="C190" s="277">
        <v>1279</v>
      </c>
      <c r="D190" s="279">
        <v>1279.9666666666667</v>
      </c>
      <c r="E190" s="279">
        <v>1269.0333333333333</v>
      </c>
      <c r="F190" s="279">
        <v>1259.0666666666666</v>
      </c>
      <c r="G190" s="279">
        <v>1248.1333333333332</v>
      </c>
      <c r="H190" s="279">
        <v>1289.9333333333334</v>
      </c>
      <c r="I190" s="279">
        <v>1300.8666666666668</v>
      </c>
      <c r="J190" s="279">
        <v>1310.8333333333335</v>
      </c>
      <c r="K190" s="277">
        <v>1290.9000000000001</v>
      </c>
      <c r="L190" s="277">
        <v>1270</v>
      </c>
      <c r="M190" s="277">
        <v>4.2165100000000004</v>
      </c>
    </row>
    <row r="191" spans="1:13">
      <c r="A191" s="301">
        <v>182</v>
      </c>
      <c r="B191" s="277" t="s">
        <v>175</v>
      </c>
      <c r="C191" s="277">
        <v>4422.55</v>
      </c>
      <c r="D191" s="279">
        <v>4415.75</v>
      </c>
      <c r="E191" s="279">
        <v>4384.5</v>
      </c>
      <c r="F191" s="279">
        <v>4346.45</v>
      </c>
      <c r="G191" s="279">
        <v>4315.2</v>
      </c>
      <c r="H191" s="279">
        <v>4453.8</v>
      </c>
      <c r="I191" s="279">
        <v>4485.05</v>
      </c>
      <c r="J191" s="279">
        <v>4523.1000000000004</v>
      </c>
      <c r="K191" s="277">
        <v>4447</v>
      </c>
      <c r="L191" s="277">
        <v>4377.7</v>
      </c>
      <c r="M191" s="277">
        <v>1.1511</v>
      </c>
    </row>
    <row r="192" spans="1:13">
      <c r="A192" s="301">
        <v>183</v>
      </c>
      <c r="B192" s="277" t="s">
        <v>176</v>
      </c>
      <c r="C192" s="277">
        <v>710.05</v>
      </c>
      <c r="D192" s="279">
        <v>709.08333333333337</v>
      </c>
      <c r="E192" s="279">
        <v>700.26666666666677</v>
      </c>
      <c r="F192" s="279">
        <v>690.48333333333335</v>
      </c>
      <c r="G192" s="279">
        <v>681.66666666666674</v>
      </c>
      <c r="H192" s="279">
        <v>718.86666666666679</v>
      </c>
      <c r="I192" s="279">
        <v>727.68333333333339</v>
      </c>
      <c r="J192" s="279">
        <v>737.46666666666681</v>
      </c>
      <c r="K192" s="277">
        <v>717.9</v>
      </c>
      <c r="L192" s="277">
        <v>699.3</v>
      </c>
      <c r="M192" s="277">
        <v>43.827649999999998</v>
      </c>
    </row>
    <row r="193" spans="1:13">
      <c r="A193" s="301">
        <v>184</v>
      </c>
      <c r="B193" s="277" t="s">
        <v>178</v>
      </c>
      <c r="C193" s="277">
        <v>484.5</v>
      </c>
      <c r="D193" s="279">
        <v>487.3</v>
      </c>
      <c r="E193" s="279">
        <v>480.1</v>
      </c>
      <c r="F193" s="279">
        <v>475.7</v>
      </c>
      <c r="G193" s="279">
        <v>468.5</v>
      </c>
      <c r="H193" s="279">
        <v>491.70000000000005</v>
      </c>
      <c r="I193" s="279">
        <v>498.9</v>
      </c>
      <c r="J193" s="279">
        <v>503.30000000000007</v>
      </c>
      <c r="K193" s="277">
        <v>494.5</v>
      </c>
      <c r="L193" s="277">
        <v>482.9</v>
      </c>
      <c r="M193" s="277">
        <v>65.792670000000001</v>
      </c>
    </row>
    <row r="194" spans="1:13">
      <c r="A194" s="301">
        <v>185</v>
      </c>
      <c r="B194" s="277" t="s">
        <v>179</v>
      </c>
      <c r="C194" s="277">
        <v>428.4</v>
      </c>
      <c r="D194" s="279">
        <v>429.38333333333338</v>
      </c>
      <c r="E194" s="279">
        <v>424.01666666666677</v>
      </c>
      <c r="F194" s="279">
        <v>419.63333333333338</v>
      </c>
      <c r="G194" s="279">
        <v>414.26666666666677</v>
      </c>
      <c r="H194" s="279">
        <v>433.76666666666677</v>
      </c>
      <c r="I194" s="279">
        <v>439.13333333333344</v>
      </c>
      <c r="J194" s="279">
        <v>443.51666666666677</v>
      </c>
      <c r="K194" s="277">
        <v>434.75</v>
      </c>
      <c r="L194" s="277">
        <v>425</v>
      </c>
      <c r="M194" s="277">
        <v>9.4043100000000006</v>
      </c>
    </row>
    <row r="195" spans="1:13">
      <c r="A195" s="301">
        <v>186</v>
      </c>
      <c r="B195" s="277" t="s">
        <v>282</v>
      </c>
      <c r="C195" s="277">
        <v>534.5</v>
      </c>
      <c r="D195" s="279">
        <v>535.11666666666667</v>
      </c>
      <c r="E195" s="279">
        <v>529.38333333333333</v>
      </c>
      <c r="F195" s="279">
        <v>524.26666666666665</v>
      </c>
      <c r="G195" s="279">
        <v>518.5333333333333</v>
      </c>
      <c r="H195" s="279">
        <v>540.23333333333335</v>
      </c>
      <c r="I195" s="279">
        <v>545.9666666666667</v>
      </c>
      <c r="J195" s="279">
        <v>551.08333333333337</v>
      </c>
      <c r="K195" s="277">
        <v>540.85</v>
      </c>
      <c r="L195" s="277">
        <v>530</v>
      </c>
      <c r="M195" s="277">
        <v>9.8942200000000007</v>
      </c>
    </row>
    <row r="196" spans="1:13">
      <c r="A196" s="301">
        <v>187</v>
      </c>
      <c r="B196" s="277" t="s">
        <v>3464</v>
      </c>
      <c r="C196" s="277">
        <v>472.8</v>
      </c>
      <c r="D196" s="279">
        <v>471</v>
      </c>
      <c r="E196" s="279">
        <v>468</v>
      </c>
      <c r="F196" s="279">
        <v>463.2</v>
      </c>
      <c r="G196" s="279">
        <v>460.2</v>
      </c>
      <c r="H196" s="279">
        <v>475.8</v>
      </c>
      <c r="I196" s="279">
        <v>478.8</v>
      </c>
      <c r="J196" s="279">
        <v>483.6</v>
      </c>
      <c r="K196" s="277">
        <v>474</v>
      </c>
      <c r="L196" s="277">
        <v>466.2</v>
      </c>
      <c r="M196" s="277">
        <v>26.192440000000001</v>
      </c>
    </row>
    <row r="197" spans="1:13">
      <c r="A197" s="301">
        <v>188</v>
      </c>
      <c r="B197" s="268" t="s">
        <v>183</v>
      </c>
      <c r="C197" s="268">
        <v>137</v>
      </c>
      <c r="D197" s="308">
        <v>136.66666666666666</v>
      </c>
      <c r="E197" s="308">
        <v>134.43333333333331</v>
      </c>
      <c r="F197" s="308">
        <v>131.86666666666665</v>
      </c>
      <c r="G197" s="308">
        <v>129.6333333333333</v>
      </c>
      <c r="H197" s="308">
        <v>139.23333333333332</v>
      </c>
      <c r="I197" s="308">
        <v>141.46666666666667</v>
      </c>
      <c r="J197" s="308">
        <v>144.03333333333333</v>
      </c>
      <c r="K197" s="268">
        <v>138.9</v>
      </c>
      <c r="L197" s="268">
        <v>134.1</v>
      </c>
      <c r="M197" s="268">
        <v>687.12845000000004</v>
      </c>
    </row>
    <row r="198" spans="1:13">
      <c r="A198" s="301">
        <v>189</v>
      </c>
      <c r="B198" s="268" t="s">
        <v>185</v>
      </c>
      <c r="C198" s="268">
        <v>55.25</v>
      </c>
      <c r="D198" s="308">
        <v>55.216666666666669</v>
      </c>
      <c r="E198" s="308">
        <v>54.733333333333334</v>
      </c>
      <c r="F198" s="308">
        <v>54.216666666666669</v>
      </c>
      <c r="G198" s="308">
        <v>53.733333333333334</v>
      </c>
      <c r="H198" s="308">
        <v>55.733333333333334</v>
      </c>
      <c r="I198" s="308">
        <v>56.216666666666669</v>
      </c>
      <c r="J198" s="308">
        <v>56.733333333333334</v>
      </c>
      <c r="K198" s="268">
        <v>55.7</v>
      </c>
      <c r="L198" s="268">
        <v>54.7</v>
      </c>
      <c r="M198" s="268">
        <v>133.65977000000001</v>
      </c>
    </row>
    <row r="199" spans="1:13">
      <c r="A199" s="301">
        <v>190</v>
      </c>
      <c r="B199" s="268" t="s">
        <v>186</v>
      </c>
      <c r="C199" s="268">
        <v>423.45</v>
      </c>
      <c r="D199" s="308">
        <v>420.55</v>
      </c>
      <c r="E199" s="308">
        <v>415.1</v>
      </c>
      <c r="F199" s="308">
        <v>406.75</v>
      </c>
      <c r="G199" s="308">
        <v>401.3</v>
      </c>
      <c r="H199" s="308">
        <v>428.90000000000003</v>
      </c>
      <c r="I199" s="308">
        <v>434.34999999999997</v>
      </c>
      <c r="J199" s="308">
        <v>442.70000000000005</v>
      </c>
      <c r="K199" s="268">
        <v>426</v>
      </c>
      <c r="L199" s="268">
        <v>412.2</v>
      </c>
      <c r="M199" s="268">
        <v>285.88850000000002</v>
      </c>
    </row>
    <row r="200" spans="1:13">
      <c r="A200" s="301">
        <v>191</v>
      </c>
      <c r="B200" s="268" t="s">
        <v>187</v>
      </c>
      <c r="C200" s="268">
        <v>2686.8</v>
      </c>
      <c r="D200" s="308">
        <v>2686.2999999999997</v>
      </c>
      <c r="E200" s="308">
        <v>2670.5999999999995</v>
      </c>
      <c r="F200" s="308">
        <v>2654.3999999999996</v>
      </c>
      <c r="G200" s="308">
        <v>2638.6999999999994</v>
      </c>
      <c r="H200" s="308">
        <v>2702.4999999999995</v>
      </c>
      <c r="I200" s="308">
        <v>2718.1999999999994</v>
      </c>
      <c r="J200" s="308">
        <v>2734.3999999999996</v>
      </c>
      <c r="K200" s="268">
        <v>2702</v>
      </c>
      <c r="L200" s="268">
        <v>2670.1</v>
      </c>
      <c r="M200" s="268">
        <v>34.993720000000003</v>
      </c>
    </row>
    <row r="201" spans="1:13">
      <c r="A201" s="301">
        <v>192</v>
      </c>
      <c r="B201" s="268" t="s">
        <v>188</v>
      </c>
      <c r="C201" s="268">
        <v>848.25</v>
      </c>
      <c r="D201" s="308">
        <v>846.41666666666663</v>
      </c>
      <c r="E201" s="308">
        <v>835.38333333333321</v>
      </c>
      <c r="F201" s="308">
        <v>822.51666666666654</v>
      </c>
      <c r="G201" s="308">
        <v>811.48333333333312</v>
      </c>
      <c r="H201" s="308">
        <v>859.2833333333333</v>
      </c>
      <c r="I201" s="308">
        <v>870.31666666666683</v>
      </c>
      <c r="J201" s="308">
        <v>883.18333333333339</v>
      </c>
      <c r="K201" s="268">
        <v>857.45</v>
      </c>
      <c r="L201" s="268">
        <v>833.55</v>
      </c>
      <c r="M201" s="268">
        <v>73.567679999999996</v>
      </c>
    </row>
    <row r="202" spans="1:13">
      <c r="A202" s="301">
        <v>193</v>
      </c>
      <c r="B202" s="268" t="s">
        <v>189</v>
      </c>
      <c r="C202" s="268">
        <v>1241.7</v>
      </c>
      <c r="D202" s="308">
        <v>1240.2333333333333</v>
      </c>
      <c r="E202" s="308">
        <v>1232.6666666666667</v>
      </c>
      <c r="F202" s="308">
        <v>1223.6333333333334</v>
      </c>
      <c r="G202" s="308">
        <v>1216.0666666666668</v>
      </c>
      <c r="H202" s="308">
        <v>1249.2666666666667</v>
      </c>
      <c r="I202" s="308">
        <v>1256.8333333333333</v>
      </c>
      <c r="J202" s="308">
        <v>1265.8666666666666</v>
      </c>
      <c r="K202" s="268">
        <v>1247.8</v>
      </c>
      <c r="L202" s="268">
        <v>1231.2</v>
      </c>
      <c r="M202" s="268">
        <v>15.271409999999999</v>
      </c>
    </row>
    <row r="203" spans="1:13">
      <c r="A203" s="301">
        <v>194</v>
      </c>
      <c r="B203" s="268" t="s">
        <v>190</v>
      </c>
      <c r="C203" s="268">
        <v>2733.75</v>
      </c>
      <c r="D203" s="308">
        <v>2754.75</v>
      </c>
      <c r="E203" s="308">
        <v>2695</v>
      </c>
      <c r="F203" s="308">
        <v>2656.25</v>
      </c>
      <c r="G203" s="308">
        <v>2596.5</v>
      </c>
      <c r="H203" s="308">
        <v>2793.5</v>
      </c>
      <c r="I203" s="308">
        <v>2853.25</v>
      </c>
      <c r="J203" s="308">
        <v>2892</v>
      </c>
      <c r="K203" s="268">
        <v>2814.5</v>
      </c>
      <c r="L203" s="268">
        <v>2716</v>
      </c>
      <c r="M203" s="268">
        <v>10.171620000000001</v>
      </c>
    </row>
    <row r="204" spans="1:13">
      <c r="A204" s="301">
        <v>195</v>
      </c>
      <c r="B204" s="268" t="s">
        <v>191</v>
      </c>
      <c r="C204" s="268">
        <v>321.85000000000002</v>
      </c>
      <c r="D204" s="308">
        <v>321.01666666666671</v>
      </c>
      <c r="E204" s="308">
        <v>317.23333333333341</v>
      </c>
      <c r="F204" s="308">
        <v>312.61666666666667</v>
      </c>
      <c r="G204" s="308">
        <v>308.83333333333337</v>
      </c>
      <c r="H204" s="308">
        <v>325.63333333333344</v>
      </c>
      <c r="I204" s="308">
        <v>329.41666666666674</v>
      </c>
      <c r="J204" s="308">
        <v>334.03333333333347</v>
      </c>
      <c r="K204" s="268">
        <v>324.8</v>
      </c>
      <c r="L204" s="268">
        <v>316.39999999999998</v>
      </c>
      <c r="M204" s="268">
        <v>12.464359999999999</v>
      </c>
    </row>
    <row r="205" spans="1:13">
      <c r="A205" s="301">
        <v>196</v>
      </c>
      <c r="B205" s="268" t="s">
        <v>550</v>
      </c>
      <c r="C205" s="268">
        <v>636.15</v>
      </c>
      <c r="D205" s="308">
        <v>639.1</v>
      </c>
      <c r="E205" s="308">
        <v>629.20000000000005</v>
      </c>
      <c r="F205" s="308">
        <v>622.25</v>
      </c>
      <c r="G205" s="308">
        <v>612.35</v>
      </c>
      <c r="H205" s="308">
        <v>646.05000000000007</v>
      </c>
      <c r="I205" s="308">
        <v>655.94999999999993</v>
      </c>
      <c r="J205" s="308">
        <v>662.90000000000009</v>
      </c>
      <c r="K205" s="268">
        <v>649</v>
      </c>
      <c r="L205" s="268">
        <v>632.15</v>
      </c>
      <c r="M205" s="268">
        <v>2.2226400000000002</v>
      </c>
    </row>
    <row r="206" spans="1:13">
      <c r="A206" s="301">
        <v>197</v>
      </c>
      <c r="B206" s="268" t="s">
        <v>192</v>
      </c>
      <c r="C206" s="268">
        <v>444.65</v>
      </c>
      <c r="D206" s="308">
        <v>445.48333333333335</v>
      </c>
      <c r="E206" s="308">
        <v>440.2166666666667</v>
      </c>
      <c r="F206" s="308">
        <v>435.78333333333336</v>
      </c>
      <c r="G206" s="308">
        <v>430.51666666666671</v>
      </c>
      <c r="H206" s="308">
        <v>449.91666666666669</v>
      </c>
      <c r="I206" s="308">
        <v>455.18333333333334</v>
      </c>
      <c r="J206" s="308">
        <v>459.61666666666667</v>
      </c>
      <c r="K206" s="268">
        <v>450.75</v>
      </c>
      <c r="L206" s="268">
        <v>441.05</v>
      </c>
      <c r="M206" s="268">
        <v>27.759650000000001</v>
      </c>
    </row>
    <row r="207" spans="1:13">
      <c r="A207" s="301">
        <v>198</v>
      </c>
      <c r="B207" s="268" t="s">
        <v>193</v>
      </c>
      <c r="C207" s="268">
        <v>960.05</v>
      </c>
      <c r="D207" s="308">
        <v>961.31666666666661</v>
      </c>
      <c r="E207" s="308">
        <v>952.33333333333326</v>
      </c>
      <c r="F207" s="308">
        <v>944.61666666666667</v>
      </c>
      <c r="G207" s="308">
        <v>935.63333333333333</v>
      </c>
      <c r="H207" s="308">
        <v>969.03333333333319</v>
      </c>
      <c r="I207" s="308">
        <v>978.01666666666654</v>
      </c>
      <c r="J207" s="308">
        <v>985.73333333333312</v>
      </c>
      <c r="K207" s="268">
        <v>970.3</v>
      </c>
      <c r="L207" s="268">
        <v>953.6</v>
      </c>
      <c r="M207" s="268">
        <v>6.38164</v>
      </c>
    </row>
    <row r="208" spans="1:13">
      <c r="A208" s="301">
        <v>199</v>
      </c>
      <c r="B208" s="268" t="s">
        <v>195</v>
      </c>
      <c r="C208" s="268">
        <v>4504.55</v>
      </c>
      <c r="D208" s="308">
        <v>4544.9833333333327</v>
      </c>
      <c r="E208" s="308">
        <v>4447.9666666666653</v>
      </c>
      <c r="F208" s="308">
        <v>4391.3833333333323</v>
      </c>
      <c r="G208" s="308">
        <v>4294.366666666665</v>
      </c>
      <c r="H208" s="308">
        <v>4601.5666666666657</v>
      </c>
      <c r="I208" s="308">
        <v>4698.5833333333339</v>
      </c>
      <c r="J208" s="308">
        <v>4755.1666666666661</v>
      </c>
      <c r="K208" s="268">
        <v>4642</v>
      </c>
      <c r="L208" s="268">
        <v>4488.3999999999996</v>
      </c>
      <c r="M208" s="268">
        <v>8.8684999999999992</v>
      </c>
    </row>
    <row r="209" spans="1:13">
      <c r="A209" s="301">
        <v>200</v>
      </c>
      <c r="B209" s="268" t="s">
        <v>196</v>
      </c>
      <c r="C209" s="268">
        <v>24.35</v>
      </c>
      <c r="D209" s="308">
        <v>24.3</v>
      </c>
      <c r="E209" s="308">
        <v>24.1</v>
      </c>
      <c r="F209" s="308">
        <v>23.85</v>
      </c>
      <c r="G209" s="308">
        <v>23.650000000000002</v>
      </c>
      <c r="H209" s="308">
        <v>24.55</v>
      </c>
      <c r="I209" s="308">
        <v>24.749999999999996</v>
      </c>
      <c r="J209" s="308">
        <v>25</v>
      </c>
      <c r="K209" s="268">
        <v>24.5</v>
      </c>
      <c r="L209" s="268">
        <v>24.05</v>
      </c>
      <c r="M209" s="268">
        <v>12.01083</v>
      </c>
    </row>
    <row r="210" spans="1:13">
      <c r="A210" s="301">
        <v>201</v>
      </c>
      <c r="B210" s="268" t="s">
        <v>197</v>
      </c>
      <c r="C210" s="268">
        <v>450.95</v>
      </c>
      <c r="D210" s="308">
        <v>453.15000000000003</v>
      </c>
      <c r="E210" s="308">
        <v>447.80000000000007</v>
      </c>
      <c r="F210" s="308">
        <v>444.65000000000003</v>
      </c>
      <c r="G210" s="308">
        <v>439.30000000000007</v>
      </c>
      <c r="H210" s="308">
        <v>456.30000000000007</v>
      </c>
      <c r="I210" s="308">
        <v>461.65000000000009</v>
      </c>
      <c r="J210" s="308">
        <v>464.80000000000007</v>
      </c>
      <c r="K210" s="268">
        <v>458.5</v>
      </c>
      <c r="L210" s="268">
        <v>450</v>
      </c>
      <c r="M210" s="268">
        <v>36.821289999999998</v>
      </c>
    </row>
    <row r="211" spans="1:13">
      <c r="A211" s="301">
        <v>202</v>
      </c>
      <c r="B211" s="268" t="s">
        <v>563</v>
      </c>
      <c r="C211" s="268">
        <v>670</v>
      </c>
      <c r="D211" s="308">
        <v>671.45</v>
      </c>
      <c r="E211" s="308">
        <v>665.00000000000011</v>
      </c>
      <c r="F211" s="308">
        <v>660.00000000000011</v>
      </c>
      <c r="G211" s="308">
        <v>653.55000000000018</v>
      </c>
      <c r="H211" s="308">
        <v>676.45</v>
      </c>
      <c r="I211" s="308">
        <v>682.89999999999986</v>
      </c>
      <c r="J211" s="308">
        <v>687.9</v>
      </c>
      <c r="K211" s="268">
        <v>677.9</v>
      </c>
      <c r="L211" s="268">
        <v>666.45</v>
      </c>
      <c r="M211" s="268">
        <v>1.5649</v>
      </c>
    </row>
    <row r="212" spans="1:13">
      <c r="A212" s="301">
        <v>203</v>
      </c>
      <c r="B212" s="268" t="s">
        <v>284</v>
      </c>
      <c r="C212" s="268">
        <v>164.55</v>
      </c>
      <c r="D212" s="308">
        <v>164.61666666666667</v>
      </c>
      <c r="E212" s="308">
        <v>163.73333333333335</v>
      </c>
      <c r="F212" s="308">
        <v>162.91666666666669</v>
      </c>
      <c r="G212" s="308">
        <v>162.03333333333336</v>
      </c>
      <c r="H212" s="308">
        <v>165.43333333333334</v>
      </c>
      <c r="I212" s="308">
        <v>166.31666666666666</v>
      </c>
      <c r="J212" s="308">
        <v>167.13333333333333</v>
      </c>
      <c r="K212" s="268">
        <v>165.5</v>
      </c>
      <c r="L212" s="268">
        <v>163.80000000000001</v>
      </c>
      <c r="M212" s="268">
        <v>2.7574100000000001</v>
      </c>
    </row>
    <row r="213" spans="1:13">
      <c r="A213" s="301">
        <v>204</v>
      </c>
      <c r="B213" s="268" t="s">
        <v>199</v>
      </c>
      <c r="C213" s="268">
        <v>705.6</v>
      </c>
      <c r="D213" s="308">
        <v>710.1</v>
      </c>
      <c r="E213" s="308">
        <v>698.7</v>
      </c>
      <c r="F213" s="308">
        <v>691.80000000000007</v>
      </c>
      <c r="G213" s="308">
        <v>680.40000000000009</v>
      </c>
      <c r="H213" s="308">
        <v>717</v>
      </c>
      <c r="I213" s="308">
        <v>728.39999999999986</v>
      </c>
      <c r="J213" s="308">
        <v>735.3</v>
      </c>
      <c r="K213" s="268">
        <v>721.5</v>
      </c>
      <c r="L213" s="268">
        <v>703.2</v>
      </c>
      <c r="M213" s="268">
        <v>22.6114</v>
      </c>
    </row>
    <row r="214" spans="1:13">
      <c r="A214" s="301">
        <v>205</v>
      </c>
      <c r="B214" s="268" t="s">
        <v>569</v>
      </c>
      <c r="C214" s="268">
        <v>2067.1</v>
      </c>
      <c r="D214" s="308">
        <v>2064.0333333333333</v>
      </c>
      <c r="E214" s="308">
        <v>2044.0666666666666</v>
      </c>
      <c r="F214" s="308">
        <v>2021.0333333333333</v>
      </c>
      <c r="G214" s="308">
        <v>2001.0666666666666</v>
      </c>
      <c r="H214" s="308">
        <v>2087.0666666666666</v>
      </c>
      <c r="I214" s="308">
        <v>2107.0333333333328</v>
      </c>
      <c r="J214" s="308">
        <v>2130.0666666666666</v>
      </c>
      <c r="K214" s="268">
        <v>2084</v>
      </c>
      <c r="L214" s="268">
        <v>2041</v>
      </c>
      <c r="M214" s="268">
        <v>0.33187</v>
      </c>
    </row>
    <row r="215" spans="1:13">
      <c r="A215" s="301">
        <v>206</v>
      </c>
      <c r="B215" s="268" t="s">
        <v>200</v>
      </c>
      <c r="C215" s="308">
        <v>342.4</v>
      </c>
      <c r="D215" s="308">
        <v>343.59999999999997</v>
      </c>
      <c r="E215" s="308">
        <v>340.09999999999991</v>
      </c>
      <c r="F215" s="308">
        <v>337.79999999999995</v>
      </c>
      <c r="G215" s="308">
        <v>334.2999999999999</v>
      </c>
      <c r="H215" s="308">
        <v>345.89999999999992</v>
      </c>
      <c r="I215" s="308">
        <v>349.40000000000003</v>
      </c>
      <c r="J215" s="308">
        <v>351.69999999999993</v>
      </c>
      <c r="K215" s="308">
        <v>347.1</v>
      </c>
      <c r="L215" s="308">
        <v>341.3</v>
      </c>
      <c r="M215" s="308">
        <v>86.735140000000001</v>
      </c>
    </row>
    <row r="216" spans="1:13">
      <c r="A216" s="301">
        <v>207</v>
      </c>
      <c r="B216" s="268" t="s">
        <v>202</v>
      </c>
      <c r="C216" s="308">
        <v>185.85</v>
      </c>
      <c r="D216" s="308">
        <v>185.73333333333335</v>
      </c>
      <c r="E216" s="308">
        <v>183.7166666666667</v>
      </c>
      <c r="F216" s="308">
        <v>181.58333333333334</v>
      </c>
      <c r="G216" s="308">
        <v>179.56666666666669</v>
      </c>
      <c r="H216" s="308">
        <v>187.8666666666667</v>
      </c>
      <c r="I216" s="308">
        <v>189.88333333333335</v>
      </c>
      <c r="J216" s="308">
        <v>192.01666666666671</v>
      </c>
      <c r="K216" s="308">
        <v>187.75</v>
      </c>
      <c r="L216" s="308">
        <v>183.6</v>
      </c>
      <c r="M216" s="308">
        <v>160.63095000000001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30" sqref="G3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2"/>
      <c r="B1" s="57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44130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9" t="s">
        <v>16</v>
      </c>
      <c r="B9" s="570" t="s">
        <v>18</v>
      </c>
      <c r="C9" s="568" t="s">
        <v>19</v>
      </c>
      <c r="D9" s="568" t="s">
        <v>20</v>
      </c>
      <c r="E9" s="568" t="s">
        <v>21</v>
      </c>
      <c r="F9" s="568"/>
      <c r="G9" s="568"/>
      <c r="H9" s="568" t="s">
        <v>22</v>
      </c>
      <c r="I9" s="568"/>
      <c r="J9" s="568"/>
      <c r="K9" s="274"/>
      <c r="L9" s="281"/>
      <c r="M9" s="282"/>
    </row>
    <row r="10" spans="1:15" ht="42.75" customHeight="1">
      <c r="A10" s="564"/>
      <c r="B10" s="566"/>
      <c r="C10" s="571" t="s">
        <v>23</v>
      </c>
      <c r="D10" s="57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18898.25</v>
      </c>
      <c r="D11" s="279">
        <v>18956.100000000002</v>
      </c>
      <c r="E11" s="279">
        <v>18764.200000000004</v>
      </c>
      <c r="F11" s="279">
        <v>18630.150000000001</v>
      </c>
      <c r="G11" s="279">
        <v>18438.250000000004</v>
      </c>
      <c r="H11" s="279">
        <v>19090.150000000005</v>
      </c>
      <c r="I11" s="279">
        <v>19282.050000000007</v>
      </c>
      <c r="J11" s="279">
        <v>19416.100000000006</v>
      </c>
      <c r="K11" s="277">
        <v>19148</v>
      </c>
      <c r="L11" s="277">
        <v>18822.05</v>
      </c>
      <c r="M11" s="277">
        <v>2.8000000000000001E-2</v>
      </c>
    </row>
    <row r="12" spans="1:15" ht="12" customHeight="1">
      <c r="A12" s="268">
        <v>2</v>
      </c>
      <c r="B12" s="277" t="s">
        <v>802</v>
      </c>
      <c r="C12" s="278">
        <v>994.65</v>
      </c>
      <c r="D12" s="279">
        <v>996.88333333333333</v>
      </c>
      <c r="E12" s="279">
        <v>988.76666666666665</v>
      </c>
      <c r="F12" s="279">
        <v>982.88333333333333</v>
      </c>
      <c r="G12" s="279">
        <v>974.76666666666665</v>
      </c>
      <c r="H12" s="279">
        <v>1002.7666666666667</v>
      </c>
      <c r="I12" s="279">
        <v>1010.8833333333332</v>
      </c>
      <c r="J12" s="279">
        <v>1016.7666666666667</v>
      </c>
      <c r="K12" s="277">
        <v>1005</v>
      </c>
      <c r="L12" s="277">
        <v>991</v>
      </c>
      <c r="M12" s="277">
        <v>0.87150000000000005</v>
      </c>
    </row>
    <row r="13" spans="1:15" ht="12" customHeight="1">
      <c r="A13" s="268">
        <v>3</v>
      </c>
      <c r="B13" s="277" t="s">
        <v>294</v>
      </c>
      <c r="C13" s="278">
        <v>1482.2</v>
      </c>
      <c r="D13" s="279">
        <v>1489.1333333333332</v>
      </c>
      <c r="E13" s="279">
        <v>1468.2666666666664</v>
      </c>
      <c r="F13" s="279">
        <v>1454.3333333333333</v>
      </c>
      <c r="G13" s="279">
        <v>1433.4666666666665</v>
      </c>
      <c r="H13" s="279">
        <v>1503.0666666666664</v>
      </c>
      <c r="I13" s="279">
        <v>1523.9333333333332</v>
      </c>
      <c r="J13" s="279">
        <v>1537.8666666666663</v>
      </c>
      <c r="K13" s="277">
        <v>1510</v>
      </c>
      <c r="L13" s="277">
        <v>1475.2</v>
      </c>
      <c r="M13" s="277">
        <v>0.16086</v>
      </c>
    </row>
    <row r="14" spans="1:15" ht="12" customHeight="1">
      <c r="A14" s="268">
        <v>4</v>
      </c>
      <c r="B14" s="277" t="s">
        <v>3119</v>
      </c>
      <c r="C14" s="278">
        <v>918</v>
      </c>
      <c r="D14" s="279">
        <v>915.88333333333333</v>
      </c>
      <c r="E14" s="279">
        <v>907.31666666666661</v>
      </c>
      <c r="F14" s="279">
        <v>896.63333333333333</v>
      </c>
      <c r="G14" s="279">
        <v>888.06666666666661</v>
      </c>
      <c r="H14" s="279">
        <v>926.56666666666661</v>
      </c>
      <c r="I14" s="279">
        <v>935.13333333333344</v>
      </c>
      <c r="J14" s="279">
        <v>945.81666666666661</v>
      </c>
      <c r="K14" s="277">
        <v>924.45</v>
      </c>
      <c r="L14" s="277">
        <v>905.2</v>
      </c>
      <c r="M14" s="277">
        <v>0.45456000000000002</v>
      </c>
    </row>
    <row r="15" spans="1:15" ht="12" customHeight="1">
      <c r="A15" s="268">
        <v>5</v>
      </c>
      <c r="B15" s="277" t="s">
        <v>295</v>
      </c>
      <c r="C15" s="278">
        <v>15624.6</v>
      </c>
      <c r="D15" s="279">
        <v>15724.566666666666</v>
      </c>
      <c r="E15" s="279">
        <v>15488.083333333332</v>
      </c>
      <c r="F15" s="279">
        <v>15351.566666666666</v>
      </c>
      <c r="G15" s="279">
        <v>15115.083333333332</v>
      </c>
      <c r="H15" s="279">
        <v>15861.083333333332</v>
      </c>
      <c r="I15" s="279">
        <v>16097.566666666666</v>
      </c>
      <c r="J15" s="279">
        <v>16234.083333333332</v>
      </c>
      <c r="K15" s="277">
        <v>15961.05</v>
      </c>
      <c r="L15" s="277">
        <v>15588.05</v>
      </c>
      <c r="M15" s="277">
        <v>6.9500000000000006E-2</v>
      </c>
    </row>
    <row r="16" spans="1:15" ht="12" customHeight="1">
      <c r="A16" s="268">
        <v>6</v>
      </c>
      <c r="B16" s="277" t="s">
        <v>227</v>
      </c>
      <c r="C16" s="278">
        <v>68.75</v>
      </c>
      <c r="D16" s="279">
        <v>68.183333333333337</v>
      </c>
      <c r="E16" s="279">
        <v>65.76666666666668</v>
      </c>
      <c r="F16" s="279">
        <v>62.783333333333346</v>
      </c>
      <c r="G16" s="279">
        <v>60.366666666666688</v>
      </c>
      <c r="H16" s="279">
        <v>71.166666666666671</v>
      </c>
      <c r="I16" s="279">
        <v>73.583333333333329</v>
      </c>
      <c r="J16" s="279">
        <v>76.566666666666663</v>
      </c>
      <c r="K16" s="277">
        <v>70.599999999999994</v>
      </c>
      <c r="L16" s="277">
        <v>65.2</v>
      </c>
      <c r="M16" s="277">
        <v>58.146500000000003</v>
      </c>
    </row>
    <row r="17" spans="1:13" ht="12" customHeight="1">
      <c r="A17" s="268">
        <v>7</v>
      </c>
      <c r="B17" s="277" t="s">
        <v>228</v>
      </c>
      <c r="C17" s="278">
        <v>164.95</v>
      </c>
      <c r="D17" s="279">
        <v>164.56666666666666</v>
      </c>
      <c r="E17" s="279">
        <v>150.18333333333334</v>
      </c>
      <c r="F17" s="279">
        <v>135.41666666666669</v>
      </c>
      <c r="G17" s="279">
        <v>121.03333333333336</v>
      </c>
      <c r="H17" s="279">
        <v>179.33333333333331</v>
      </c>
      <c r="I17" s="279">
        <v>193.71666666666664</v>
      </c>
      <c r="J17" s="279">
        <v>208.48333333333329</v>
      </c>
      <c r="K17" s="277">
        <v>178.95</v>
      </c>
      <c r="L17" s="277">
        <v>149.80000000000001</v>
      </c>
      <c r="M17" s="277">
        <v>592.58955000000003</v>
      </c>
    </row>
    <row r="18" spans="1:13" ht="12" customHeight="1">
      <c r="A18" s="268">
        <v>8</v>
      </c>
      <c r="B18" s="277" t="s">
        <v>38</v>
      </c>
      <c r="C18" s="278">
        <v>1604.55</v>
      </c>
      <c r="D18" s="279">
        <v>1611.6166666666668</v>
      </c>
      <c r="E18" s="279">
        <v>1587.9333333333336</v>
      </c>
      <c r="F18" s="279">
        <v>1571.3166666666668</v>
      </c>
      <c r="G18" s="279">
        <v>1547.6333333333337</v>
      </c>
      <c r="H18" s="279">
        <v>1628.2333333333336</v>
      </c>
      <c r="I18" s="279">
        <v>1651.916666666667</v>
      </c>
      <c r="J18" s="279">
        <v>1668.5333333333335</v>
      </c>
      <c r="K18" s="277">
        <v>1635.3</v>
      </c>
      <c r="L18" s="277">
        <v>1595</v>
      </c>
      <c r="M18" s="277">
        <v>11.89152</v>
      </c>
    </row>
    <row r="19" spans="1:13" ht="12" customHeight="1">
      <c r="A19" s="268">
        <v>9</v>
      </c>
      <c r="B19" s="277" t="s">
        <v>296</v>
      </c>
      <c r="C19" s="278">
        <v>196.35</v>
      </c>
      <c r="D19" s="279">
        <v>195.7833333333333</v>
      </c>
      <c r="E19" s="279">
        <v>193.36666666666662</v>
      </c>
      <c r="F19" s="279">
        <v>190.38333333333333</v>
      </c>
      <c r="G19" s="279">
        <v>187.96666666666664</v>
      </c>
      <c r="H19" s="279">
        <v>198.76666666666659</v>
      </c>
      <c r="I19" s="279">
        <v>201.18333333333328</v>
      </c>
      <c r="J19" s="279">
        <v>204.16666666666657</v>
      </c>
      <c r="K19" s="277">
        <v>198.2</v>
      </c>
      <c r="L19" s="277">
        <v>192.8</v>
      </c>
      <c r="M19" s="277">
        <v>15.04693</v>
      </c>
    </row>
    <row r="20" spans="1:13" ht="12" customHeight="1">
      <c r="A20" s="268">
        <v>10</v>
      </c>
      <c r="B20" s="277" t="s">
        <v>297</v>
      </c>
      <c r="C20" s="278">
        <v>720.3</v>
      </c>
      <c r="D20" s="279">
        <v>722.43333333333339</v>
      </c>
      <c r="E20" s="279">
        <v>710.06666666666683</v>
      </c>
      <c r="F20" s="279">
        <v>699.83333333333348</v>
      </c>
      <c r="G20" s="279">
        <v>687.46666666666692</v>
      </c>
      <c r="H20" s="279">
        <v>732.66666666666674</v>
      </c>
      <c r="I20" s="279">
        <v>745.0333333333333</v>
      </c>
      <c r="J20" s="279">
        <v>755.26666666666665</v>
      </c>
      <c r="K20" s="277">
        <v>734.8</v>
      </c>
      <c r="L20" s="277">
        <v>712.2</v>
      </c>
      <c r="M20" s="277">
        <v>6.65517</v>
      </c>
    </row>
    <row r="21" spans="1:13" ht="12" customHeight="1">
      <c r="A21" s="268">
        <v>11</v>
      </c>
      <c r="B21" s="277" t="s">
        <v>41</v>
      </c>
      <c r="C21" s="278">
        <v>364.35</v>
      </c>
      <c r="D21" s="279">
        <v>363.66666666666669</v>
      </c>
      <c r="E21" s="279">
        <v>358.33333333333337</v>
      </c>
      <c r="F21" s="279">
        <v>352.31666666666666</v>
      </c>
      <c r="G21" s="279">
        <v>346.98333333333335</v>
      </c>
      <c r="H21" s="279">
        <v>369.68333333333339</v>
      </c>
      <c r="I21" s="279">
        <v>375.01666666666677</v>
      </c>
      <c r="J21" s="279">
        <v>381.03333333333342</v>
      </c>
      <c r="K21" s="277">
        <v>369</v>
      </c>
      <c r="L21" s="277">
        <v>357.65</v>
      </c>
      <c r="M21" s="277">
        <v>63.570729999999998</v>
      </c>
    </row>
    <row r="22" spans="1:13" ht="12" customHeight="1">
      <c r="A22" s="268">
        <v>12</v>
      </c>
      <c r="B22" s="277" t="s">
        <v>43</v>
      </c>
      <c r="C22" s="278">
        <v>35.35</v>
      </c>
      <c r="D22" s="279">
        <v>35.333333333333336</v>
      </c>
      <c r="E22" s="279">
        <v>35.116666666666674</v>
      </c>
      <c r="F22" s="279">
        <v>34.88333333333334</v>
      </c>
      <c r="G22" s="279">
        <v>34.666666666666679</v>
      </c>
      <c r="H22" s="279">
        <v>35.56666666666667</v>
      </c>
      <c r="I22" s="279">
        <v>35.783333333333324</v>
      </c>
      <c r="J22" s="279">
        <v>36.016666666666666</v>
      </c>
      <c r="K22" s="277">
        <v>35.549999999999997</v>
      </c>
      <c r="L22" s="277">
        <v>35.1</v>
      </c>
      <c r="M22" s="277">
        <v>8.3040900000000004</v>
      </c>
    </row>
    <row r="23" spans="1:13">
      <c r="A23" s="268">
        <v>13</v>
      </c>
      <c r="B23" s="277" t="s">
        <v>298</v>
      </c>
      <c r="C23" s="278">
        <v>293.35000000000002</v>
      </c>
      <c r="D23" s="279">
        <v>293.3</v>
      </c>
      <c r="E23" s="279">
        <v>290.70000000000005</v>
      </c>
      <c r="F23" s="279">
        <v>288.05</v>
      </c>
      <c r="G23" s="279">
        <v>285.45000000000005</v>
      </c>
      <c r="H23" s="279">
        <v>295.95000000000005</v>
      </c>
      <c r="I23" s="279">
        <v>298.55000000000007</v>
      </c>
      <c r="J23" s="279">
        <v>301.20000000000005</v>
      </c>
      <c r="K23" s="277">
        <v>295.89999999999998</v>
      </c>
      <c r="L23" s="277">
        <v>290.64999999999998</v>
      </c>
      <c r="M23" s="277">
        <v>2.2509600000000001</v>
      </c>
    </row>
    <row r="24" spans="1:13">
      <c r="A24" s="268">
        <v>14</v>
      </c>
      <c r="B24" s="277" t="s">
        <v>299</v>
      </c>
      <c r="C24" s="278">
        <v>319.10000000000002</v>
      </c>
      <c r="D24" s="279">
        <v>322.03333333333336</v>
      </c>
      <c r="E24" s="279">
        <v>312.06666666666672</v>
      </c>
      <c r="F24" s="279">
        <v>305.03333333333336</v>
      </c>
      <c r="G24" s="279">
        <v>295.06666666666672</v>
      </c>
      <c r="H24" s="279">
        <v>329.06666666666672</v>
      </c>
      <c r="I24" s="279">
        <v>339.0333333333333</v>
      </c>
      <c r="J24" s="279">
        <v>346.06666666666672</v>
      </c>
      <c r="K24" s="277">
        <v>332</v>
      </c>
      <c r="L24" s="277">
        <v>315</v>
      </c>
      <c r="M24" s="277">
        <v>2.7107000000000001</v>
      </c>
    </row>
    <row r="25" spans="1:13">
      <c r="A25" s="268">
        <v>15</v>
      </c>
      <c r="B25" s="277" t="s">
        <v>300</v>
      </c>
      <c r="C25" s="278">
        <v>213.9</v>
      </c>
      <c r="D25" s="279">
        <v>211.08333333333334</v>
      </c>
      <c r="E25" s="279">
        <v>206.7166666666667</v>
      </c>
      <c r="F25" s="279">
        <v>199.53333333333336</v>
      </c>
      <c r="G25" s="279">
        <v>195.16666666666671</v>
      </c>
      <c r="H25" s="279">
        <v>218.26666666666668</v>
      </c>
      <c r="I25" s="279">
        <v>222.6333333333333</v>
      </c>
      <c r="J25" s="279">
        <v>229.81666666666666</v>
      </c>
      <c r="K25" s="277">
        <v>215.45</v>
      </c>
      <c r="L25" s="277">
        <v>203.9</v>
      </c>
      <c r="M25" s="277">
        <v>2.8094000000000001</v>
      </c>
    </row>
    <row r="26" spans="1:13">
      <c r="A26" s="268">
        <v>16</v>
      </c>
      <c r="B26" s="277" t="s">
        <v>832</v>
      </c>
      <c r="C26" s="278">
        <v>2799.05</v>
      </c>
      <c r="D26" s="279">
        <v>2801.6333333333332</v>
      </c>
      <c r="E26" s="279">
        <v>2737.5166666666664</v>
      </c>
      <c r="F26" s="279">
        <v>2675.9833333333331</v>
      </c>
      <c r="G26" s="279">
        <v>2611.8666666666663</v>
      </c>
      <c r="H26" s="279">
        <v>2863.1666666666665</v>
      </c>
      <c r="I26" s="279">
        <v>2927.2833333333333</v>
      </c>
      <c r="J26" s="279">
        <v>2988.8166666666666</v>
      </c>
      <c r="K26" s="277">
        <v>2865.75</v>
      </c>
      <c r="L26" s="277">
        <v>2740.1</v>
      </c>
      <c r="M26" s="277">
        <v>1.4253</v>
      </c>
    </row>
    <row r="27" spans="1:13">
      <c r="A27" s="268">
        <v>17</v>
      </c>
      <c r="B27" s="277" t="s">
        <v>292</v>
      </c>
      <c r="C27" s="278">
        <v>1748.3</v>
      </c>
      <c r="D27" s="279">
        <v>1763.2166666666665</v>
      </c>
      <c r="E27" s="279">
        <v>1720.2833333333328</v>
      </c>
      <c r="F27" s="279">
        <v>1692.2666666666664</v>
      </c>
      <c r="G27" s="279">
        <v>1649.3333333333328</v>
      </c>
      <c r="H27" s="279">
        <v>1791.2333333333329</v>
      </c>
      <c r="I27" s="279">
        <v>1834.1666666666667</v>
      </c>
      <c r="J27" s="279">
        <v>1862.1833333333329</v>
      </c>
      <c r="K27" s="277">
        <v>1806.15</v>
      </c>
      <c r="L27" s="277">
        <v>1735.2</v>
      </c>
      <c r="M27" s="277">
        <v>0.17321</v>
      </c>
    </row>
    <row r="28" spans="1:13">
      <c r="A28" s="268">
        <v>18</v>
      </c>
      <c r="B28" s="277" t="s">
        <v>229</v>
      </c>
      <c r="C28" s="278">
        <v>1605.95</v>
      </c>
      <c r="D28" s="279">
        <v>1610.1499999999999</v>
      </c>
      <c r="E28" s="279">
        <v>1570.7999999999997</v>
      </c>
      <c r="F28" s="279">
        <v>1535.6499999999999</v>
      </c>
      <c r="G28" s="279">
        <v>1496.2999999999997</v>
      </c>
      <c r="H28" s="279">
        <v>1645.2999999999997</v>
      </c>
      <c r="I28" s="279">
        <v>1684.6499999999996</v>
      </c>
      <c r="J28" s="279">
        <v>1719.7999999999997</v>
      </c>
      <c r="K28" s="277">
        <v>1649.5</v>
      </c>
      <c r="L28" s="277">
        <v>1575</v>
      </c>
      <c r="M28" s="277">
        <v>1.84354</v>
      </c>
    </row>
    <row r="29" spans="1:13">
      <c r="A29" s="268">
        <v>19</v>
      </c>
      <c r="B29" s="277" t="s">
        <v>301</v>
      </c>
      <c r="C29" s="278">
        <v>2001.15</v>
      </c>
      <c r="D29" s="279">
        <v>2018.2666666666667</v>
      </c>
      <c r="E29" s="279">
        <v>1971.9333333333334</v>
      </c>
      <c r="F29" s="279">
        <v>1942.7166666666667</v>
      </c>
      <c r="G29" s="279">
        <v>1896.3833333333334</v>
      </c>
      <c r="H29" s="279">
        <v>2047.4833333333333</v>
      </c>
      <c r="I29" s="279">
        <v>2093.8166666666666</v>
      </c>
      <c r="J29" s="279">
        <v>2123.0333333333333</v>
      </c>
      <c r="K29" s="277">
        <v>2064.6</v>
      </c>
      <c r="L29" s="277">
        <v>1989.05</v>
      </c>
      <c r="M29" s="277">
        <v>8.7809999999999999E-2</v>
      </c>
    </row>
    <row r="30" spans="1:13">
      <c r="A30" s="268">
        <v>20</v>
      </c>
      <c r="B30" s="277" t="s">
        <v>230</v>
      </c>
      <c r="C30" s="278">
        <v>2601.1</v>
      </c>
      <c r="D30" s="279">
        <v>2611.1833333333329</v>
      </c>
      <c r="E30" s="279">
        <v>2580.9166666666661</v>
      </c>
      <c r="F30" s="279">
        <v>2560.7333333333331</v>
      </c>
      <c r="G30" s="279">
        <v>2530.4666666666662</v>
      </c>
      <c r="H30" s="279">
        <v>2631.3666666666659</v>
      </c>
      <c r="I30" s="279">
        <v>2661.6333333333332</v>
      </c>
      <c r="J30" s="279">
        <v>2681.8166666666657</v>
      </c>
      <c r="K30" s="277">
        <v>2641.45</v>
      </c>
      <c r="L30" s="277">
        <v>2591</v>
      </c>
      <c r="M30" s="277">
        <v>0.69721</v>
      </c>
    </row>
    <row r="31" spans="1:13">
      <c r="A31" s="268">
        <v>21</v>
      </c>
      <c r="B31" s="277" t="s">
        <v>870</v>
      </c>
      <c r="C31" s="278">
        <v>2991.2</v>
      </c>
      <c r="D31" s="279">
        <v>3019.7166666666667</v>
      </c>
      <c r="E31" s="279">
        <v>2959.4833333333336</v>
      </c>
      <c r="F31" s="279">
        <v>2927.7666666666669</v>
      </c>
      <c r="G31" s="279">
        <v>2867.5333333333338</v>
      </c>
      <c r="H31" s="279">
        <v>3051.4333333333334</v>
      </c>
      <c r="I31" s="279">
        <v>3111.6666666666661</v>
      </c>
      <c r="J31" s="279">
        <v>3143.3833333333332</v>
      </c>
      <c r="K31" s="277">
        <v>3079.95</v>
      </c>
      <c r="L31" s="277">
        <v>2988</v>
      </c>
      <c r="M31" s="277">
        <v>0.32800000000000001</v>
      </c>
    </row>
    <row r="32" spans="1:13">
      <c r="A32" s="268">
        <v>22</v>
      </c>
      <c r="B32" s="277" t="s">
        <v>303</v>
      </c>
      <c r="C32" s="278">
        <v>118.7</v>
      </c>
      <c r="D32" s="279">
        <v>118.8</v>
      </c>
      <c r="E32" s="279">
        <v>117.6</v>
      </c>
      <c r="F32" s="279">
        <v>116.5</v>
      </c>
      <c r="G32" s="279">
        <v>115.3</v>
      </c>
      <c r="H32" s="279">
        <v>119.89999999999999</v>
      </c>
      <c r="I32" s="279">
        <v>121.10000000000001</v>
      </c>
      <c r="J32" s="279">
        <v>122.19999999999999</v>
      </c>
      <c r="K32" s="277">
        <v>120</v>
      </c>
      <c r="L32" s="277">
        <v>117.7</v>
      </c>
      <c r="M32" s="277">
        <v>1.2831699999999999</v>
      </c>
    </row>
    <row r="33" spans="1:13">
      <c r="A33" s="268">
        <v>23</v>
      </c>
      <c r="B33" s="277" t="s">
        <v>45</v>
      </c>
      <c r="C33" s="278">
        <v>761</v>
      </c>
      <c r="D33" s="279">
        <v>756.2833333333333</v>
      </c>
      <c r="E33" s="279">
        <v>748.86666666666656</v>
      </c>
      <c r="F33" s="279">
        <v>736.73333333333323</v>
      </c>
      <c r="G33" s="279">
        <v>729.31666666666649</v>
      </c>
      <c r="H33" s="279">
        <v>768.41666666666663</v>
      </c>
      <c r="I33" s="279">
        <v>775.83333333333337</v>
      </c>
      <c r="J33" s="279">
        <v>787.9666666666667</v>
      </c>
      <c r="K33" s="277">
        <v>763.7</v>
      </c>
      <c r="L33" s="277">
        <v>744.15</v>
      </c>
      <c r="M33" s="277">
        <v>15.594709999999999</v>
      </c>
    </row>
    <row r="34" spans="1:13">
      <c r="A34" s="268">
        <v>24</v>
      </c>
      <c r="B34" s="277" t="s">
        <v>304</v>
      </c>
      <c r="C34" s="278">
        <v>2332.3000000000002</v>
      </c>
      <c r="D34" s="279">
        <v>2325.4333333333334</v>
      </c>
      <c r="E34" s="279">
        <v>2288.8666666666668</v>
      </c>
      <c r="F34" s="279">
        <v>2245.4333333333334</v>
      </c>
      <c r="G34" s="279">
        <v>2208.8666666666668</v>
      </c>
      <c r="H34" s="279">
        <v>2368.8666666666668</v>
      </c>
      <c r="I34" s="279">
        <v>2405.4333333333334</v>
      </c>
      <c r="J34" s="279">
        <v>2448.8666666666668</v>
      </c>
      <c r="K34" s="277">
        <v>2362</v>
      </c>
      <c r="L34" s="277">
        <v>2282</v>
      </c>
      <c r="M34" s="277">
        <v>2.3124899999999999</v>
      </c>
    </row>
    <row r="35" spans="1:13">
      <c r="A35" s="268">
        <v>25</v>
      </c>
      <c r="B35" s="277" t="s">
        <v>46</v>
      </c>
      <c r="C35" s="278">
        <v>247.4</v>
      </c>
      <c r="D35" s="279">
        <v>249.46666666666667</v>
      </c>
      <c r="E35" s="279">
        <v>242.93333333333334</v>
      </c>
      <c r="F35" s="279">
        <v>238.46666666666667</v>
      </c>
      <c r="G35" s="279">
        <v>231.93333333333334</v>
      </c>
      <c r="H35" s="279">
        <v>253.93333333333334</v>
      </c>
      <c r="I35" s="279">
        <v>260.4666666666667</v>
      </c>
      <c r="J35" s="279">
        <v>264.93333333333334</v>
      </c>
      <c r="K35" s="277">
        <v>256</v>
      </c>
      <c r="L35" s="277">
        <v>245</v>
      </c>
      <c r="M35" s="277">
        <v>153.37715</v>
      </c>
    </row>
    <row r="36" spans="1:13">
      <c r="A36" s="268">
        <v>26</v>
      </c>
      <c r="B36" s="277" t="s">
        <v>293</v>
      </c>
      <c r="C36" s="278">
        <v>3018.1</v>
      </c>
      <c r="D36" s="279">
        <v>2998.6833333333329</v>
      </c>
      <c r="E36" s="279">
        <v>2954.4166666666661</v>
      </c>
      <c r="F36" s="279">
        <v>2890.7333333333331</v>
      </c>
      <c r="G36" s="279">
        <v>2846.4666666666662</v>
      </c>
      <c r="H36" s="279">
        <v>3062.3666666666659</v>
      </c>
      <c r="I36" s="279">
        <v>3106.6333333333332</v>
      </c>
      <c r="J36" s="279">
        <v>3170.3166666666657</v>
      </c>
      <c r="K36" s="277">
        <v>3042.95</v>
      </c>
      <c r="L36" s="277">
        <v>2935</v>
      </c>
      <c r="M36" s="277">
        <v>0.75514000000000003</v>
      </c>
    </row>
    <row r="37" spans="1:13">
      <c r="A37" s="268">
        <v>27</v>
      </c>
      <c r="B37" s="277" t="s">
        <v>302</v>
      </c>
      <c r="C37" s="278">
        <v>973.75</v>
      </c>
      <c r="D37" s="279">
        <v>990.2833333333333</v>
      </c>
      <c r="E37" s="279">
        <v>948.56666666666661</v>
      </c>
      <c r="F37" s="279">
        <v>923.38333333333333</v>
      </c>
      <c r="G37" s="279">
        <v>881.66666666666663</v>
      </c>
      <c r="H37" s="279">
        <v>1015.4666666666666</v>
      </c>
      <c r="I37" s="279">
        <v>1057.1833333333334</v>
      </c>
      <c r="J37" s="279">
        <v>1082.3666666666666</v>
      </c>
      <c r="K37" s="277">
        <v>1032</v>
      </c>
      <c r="L37" s="277">
        <v>965.1</v>
      </c>
      <c r="M37" s="277">
        <v>8.9148300000000003</v>
      </c>
    </row>
    <row r="38" spans="1:13">
      <c r="A38" s="268">
        <v>28</v>
      </c>
      <c r="B38" s="277" t="s">
        <v>47</v>
      </c>
      <c r="C38" s="278">
        <v>2075</v>
      </c>
      <c r="D38" s="279">
        <v>2078.2166666666667</v>
      </c>
      <c r="E38" s="279">
        <v>2049.3833333333332</v>
      </c>
      <c r="F38" s="279">
        <v>2023.7666666666664</v>
      </c>
      <c r="G38" s="279">
        <v>1994.9333333333329</v>
      </c>
      <c r="H38" s="279">
        <v>2103.8333333333335</v>
      </c>
      <c r="I38" s="279">
        <v>2132.6666666666665</v>
      </c>
      <c r="J38" s="279">
        <v>2158.2833333333338</v>
      </c>
      <c r="K38" s="277">
        <v>2107.0500000000002</v>
      </c>
      <c r="L38" s="277">
        <v>2052.6</v>
      </c>
      <c r="M38" s="277">
        <v>11.248670000000001</v>
      </c>
    </row>
    <row r="39" spans="1:13">
      <c r="A39" s="268">
        <v>29</v>
      </c>
      <c r="B39" s="277" t="s">
        <v>48</v>
      </c>
      <c r="C39" s="278">
        <v>149.80000000000001</v>
      </c>
      <c r="D39" s="279">
        <v>147.28333333333333</v>
      </c>
      <c r="E39" s="279">
        <v>143.56666666666666</v>
      </c>
      <c r="F39" s="279">
        <v>137.33333333333334</v>
      </c>
      <c r="G39" s="279">
        <v>133.61666666666667</v>
      </c>
      <c r="H39" s="279">
        <v>153.51666666666665</v>
      </c>
      <c r="I39" s="279">
        <v>157.23333333333329</v>
      </c>
      <c r="J39" s="279">
        <v>163.46666666666664</v>
      </c>
      <c r="K39" s="277">
        <v>151</v>
      </c>
      <c r="L39" s="277">
        <v>141.05000000000001</v>
      </c>
      <c r="M39" s="277">
        <v>200.76195999999999</v>
      </c>
    </row>
    <row r="40" spans="1:13">
      <c r="A40" s="268">
        <v>30</v>
      </c>
      <c r="B40" s="277" t="s">
        <v>305</v>
      </c>
      <c r="C40" s="278">
        <v>129.30000000000001</v>
      </c>
      <c r="D40" s="279">
        <v>131.10000000000002</v>
      </c>
      <c r="E40" s="279">
        <v>126.30000000000004</v>
      </c>
      <c r="F40" s="279">
        <v>123.30000000000001</v>
      </c>
      <c r="G40" s="279">
        <v>118.50000000000003</v>
      </c>
      <c r="H40" s="279">
        <v>134.10000000000005</v>
      </c>
      <c r="I40" s="279">
        <v>138.9</v>
      </c>
      <c r="J40" s="279">
        <v>141.90000000000006</v>
      </c>
      <c r="K40" s="277">
        <v>135.9</v>
      </c>
      <c r="L40" s="277">
        <v>128.1</v>
      </c>
      <c r="M40" s="277">
        <v>5.4332200000000004</v>
      </c>
    </row>
    <row r="41" spans="1:13">
      <c r="A41" s="268">
        <v>31</v>
      </c>
      <c r="B41" s="277" t="s">
        <v>937</v>
      </c>
      <c r="C41" s="278">
        <v>231.25</v>
      </c>
      <c r="D41" s="279">
        <v>228.13333333333333</v>
      </c>
      <c r="E41" s="279">
        <v>222.61666666666665</v>
      </c>
      <c r="F41" s="279">
        <v>213.98333333333332</v>
      </c>
      <c r="G41" s="279">
        <v>208.46666666666664</v>
      </c>
      <c r="H41" s="279">
        <v>236.76666666666665</v>
      </c>
      <c r="I41" s="279">
        <v>242.2833333333333</v>
      </c>
      <c r="J41" s="279">
        <v>250.91666666666666</v>
      </c>
      <c r="K41" s="277">
        <v>233.65</v>
      </c>
      <c r="L41" s="277">
        <v>219.5</v>
      </c>
      <c r="M41" s="277">
        <v>2.6918299999999999</v>
      </c>
    </row>
    <row r="42" spans="1:13">
      <c r="A42" s="268">
        <v>32</v>
      </c>
      <c r="B42" s="277" t="s">
        <v>306</v>
      </c>
      <c r="C42" s="278">
        <v>63.45</v>
      </c>
      <c r="D42" s="279">
        <v>63.449999999999996</v>
      </c>
      <c r="E42" s="279">
        <v>62.8</v>
      </c>
      <c r="F42" s="279">
        <v>62.15</v>
      </c>
      <c r="G42" s="279">
        <v>61.5</v>
      </c>
      <c r="H42" s="279">
        <v>64.099999999999994</v>
      </c>
      <c r="I42" s="279">
        <v>64.749999999999986</v>
      </c>
      <c r="J42" s="279">
        <v>65.399999999999991</v>
      </c>
      <c r="K42" s="277">
        <v>64.099999999999994</v>
      </c>
      <c r="L42" s="277">
        <v>62.8</v>
      </c>
      <c r="M42" s="277">
        <v>3.1825100000000002</v>
      </c>
    </row>
    <row r="43" spans="1:13">
      <c r="A43" s="268">
        <v>33</v>
      </c>
      <c r="B43" s="277" t="s">
        <v>49</v>
      </c>
      <c r="C43" s="278">
        <v>81.8</v>
      </c>
      <c r="D43" s="279">
        <v>81.283333333333346</v>
      </c>
      <c r="E43" s="279">
        <v>79.066666666666691</v>
      </c>
      <c r="F43" s="279">
        <v>76.333333333333343</v>
      </c>
      <c r="G43" s="279">
        <v>74.116666666666688</v>
      </c>
      <c r="H43" s="279">
        <v>84.016666666666694</v>
      </c>
      <c r="I43" s="279">
        <v>86.233333333333363</v>
      </c>
      <c r="J43" s="279">
        <v>88.966666666666697</v>
      </c>
      <c r="K43" s="277">
        <v>83.5</v>
      </c>
      <c r="L43" s="277">
        <v>78.55</v>
      </c>
      <c r="M43" s="277">
        <v>885.40480000000002</v>
      </c>
    </row>
    <row r="44" spans="1:13">
      <c r="A44" s="268">
        <v>34</v>
      </c>
      <c r="B44" s="277" t="s">
        <v>51</v>
      </c>
      <c r="C44" s="278">
        <v>2120.25</v>
      </c>
      <c r="D44" s="279">
        <v>2115.2166666666667</v>
      </c>
      <c r="E44" s="279">
        <v>2101.0333333333333</v>
      </c>
      <c r="F44" s="279">
        <v>2081.8166666666666</v>
      </c>
      <c r="G44" s="279">
        <v>2067.6333333333332</v>
      </c>
      <c r="H44" s="279">
        <v>2134.4333333333334</v>
      </c>
      <c r="I44" s="279">
        <v>2148.6166666666668</v>
      </c>
      <c r="J44" s="279">
        <v>2167.8333333333335</v>
      </c>
      <c r="K44" s="277">
        <v>2129.4</v>
      </c>
      <c r="L44" s="277">
        <v>2096</v>
      </c>
      <c r="M44" s="277">
        <v>30.70722</v>
      </c>
    </row>
    <row r="45" spans="1:13">
      <c r="A45" s="268">
        <v>35</v>
      </c>
      <c r="B45" s="277" t="s">
        <v>307</v>
      </c>
      <c r="C45" s="278">
        <v>140.4</v>
      </c>
      <c r="D45" s="279">
        <v>138.9</v>
      </c>
      <c r="E45" s="279">
        <v>136.55000000000001</v>
      </c>
      <c r="F45" s="279">
        <v>132.70000000000002</v>
      </c>
      <c r="G45" s="279">
        <v>130.35000000000002</v>
      </c>
      <c r="H45" s="279">
        <v>142.75</v>
      </c>
      <c r="I45" s="279">
        <v>145.09999999999997</v>
      </c>
      <c r="J45" s="279">
        <v>148.94999999999999</v>
      </c>
      <c r="K45" s="277">
        <v>141.25</v>
      </c>
      <c r="L45" s="277">
        <v>135.05000000000001</v>
      </c>
      <c r="M45" s="277">
        <v>2.38964</v>
      </c>
    </row>
    <row r="46" spans="1:13">
      <c r="A46" s="268">
        <v>36</v>
      </c>
      <c r="B46" s="277" t="s">
        <v>309</v>
      </c>
      <c r="C46" s="278">
        <v>1145.75</v>
      </c>
      <c r="D46" s="279">
        <v>1146.6000000000001</v>
      </c>
      <c r="E46" s="279">
        <v>1134.1500000000003</v>
      </c>
      <c r="F46" s="279">
        <v>1122.5500000000002</v>
      </c>
      <c r="G46" s="279">
        <v>1110.1000000000004</v>
      </c>
      <c r="H46" s="279">
        <v>1158.2000000000003</v>
      </c>
      <c r="I46" s="279">
        <v>1170.6500000000001</v>
      </c>
      <c r="J46" s="279">
        <v>1182.2500000000002</v>
      </c>
      <c r="K46" s="277">
        <v>1159.05</v>
      </c>
      <c r="L46" s="277">
        <v>1135</v>
      </c>
      <c r="M46" s="277">
        <v>0.28243000000000001</v>
      </c>
    </row>
    <row r="47" spans="1:13">
      <c r="A47" s="268">
        <v>37</v>
      </c>
      <c r="B47" s="277" t="s">
        <v>308</v>
      </c>
      <c r="C47" s="278">
        <v>4238.6000000000004</v>
      </c>
      <c r="D47" s="279">
        <v>4240.8666666666668</v>
      </c>
      <c r="E47" s="279">
        <v>4202.8833333333332</v>
      </c>
      <c r="F47" s="279">
        <v>4167.1666666666661</v>
      </c>
      <c r="G47" s="279">
        <v>4129.1833333333325</v>
      </c>
      <c r="H47" s="279">
        <v>4276.5833333333339</v>
      </c>
      <c r="I47" s="279">
        <v>4314.5666666666675</v>
      </c>
      <c r="J47" s="279">
        <v>4350.2833333333347</v>
      </c>
      <c r="K47" s="277">
        <v>4278.8500000000004</v>
      </c>
      <c r="L47" s="277">
        <v>4205.1499999999996</v>
      </c>
      <c r="M47" s="277">
        <v>0.12432</v>
      </c>
    </row>
    <row r="48" spans="1:13">
      <c r="A48" s="268">
        <v>38</v>
      </c>
      <c r="B48" s="277" t="s">
        <v>310</v>
      </c>
      <c r="C48" s="278">
        <v>6116.55</v>
      </c>
      <c r="D48" s="279">
        <v>6138.8499999999995</v>
      </c>
      <c r="E48" s="279">
        <v>6027.6999999999989</v>
      </c>
      <c r="F48" s="279">
        <v>5938.8499999999995</v>
      </c>
      <c r="G48" s="279">
        <v>5827.6999999999989</v>
      </c>
      <c r="H48" s="279">
        <v>6227.6999999999989</v>
      </c>
      <c r="I48" s="279">
        <v>6338.8499999999985</v>
      </c>
      <c r="J48" s="279">
        <v>6427.6999999999989</v>
      </c>
      <c r="K48" s="277">
        <v>6250</v>
      </c>
      <c r="L48" s="277">
        <v>6050</v>
      </c>
      <c r="M48" s="277">
        <v>0.78374999999999995</v>
      </c>
    </row>
    <row r="49" spans="1:13">
      <c r="A49" s="268">
        <v>39</v>
      </c>
      <c r="B49" s="277" t="s">
        <v>226</v>
      </c>
      <c r="C49" s="278">
        <v>789.35</v>
      </c>
      <c r="D49" s="279">
        <v>788.5</v>
      </c>
      <c r="E49" s="279">
        <v>781</v>
      </c>
      <c r="F49" s="279">
        <v>772.65</v>
      </c>
      <c r="G49" s="279">
        <v>765.15</v>
      </c>
      <c r="H49" s="279">
        <v>796.85</v>
      </c>
      <c r="I49" s="279">
        <v>804.35</v>
      </c>
      <c r="J49" s="279">
        <v>812.7</v>
      </c>
      <c r="K49" s="277">
        <v>796</v>
      </c>
      <c r="L49" s="277">
        <v>780.15</v>
      </c>
      <c r="M49" s="277">
        <v>2.12452</v>
      </c>
    </row>
    <row r="50" spans="1:13">
      <c r="A50" s="268">
        <v>40</v>
      </c>
      <c r="B50" s="277" t="s">
        <v>53</v>
      </c>
      <c r="C50" s="278">
        <v>782.8</v>
      </c>
      <c r="D50" s="279">
        <v>781.5333333333333</v>
      </c>
      <c r="E50" s="279">
        <v>774.26666666666665</v>
      </c>
      <c r="F50" s="279">
        <v>765.73333333333335</v>
      </c>
      <c r="G50" s="279">
        <v>758.4666666666667</v>
      </c>
      <c r="H50" s="279">
        <v>790.06666666666661</v>
      </c>
      <c r="I50" s="279">
        <v>797.33333333333326</v>
      </c>
      <c r="J50" s="279">
        <v>805.86666666666656</v>
      </c>
      <c r="K50" s="277">
        <v>788.8</v>
      </c>
      <c r="L50" s="277">
        <v>773</v>
      </c>
      <c r="M50" s="277">
        <v>22.212949999999999</v>
      </c>
    </row>
    <row r="51" spans="1:13">
      <c r="A51" s="268">
        <v>41</v>
      </c>
      <c r="B51" s="277" t="s">
        <v>311</v>
      </c>
      <c r="C51" s="278">
        <v>498.6</v>
      </c>
      <c r="D51" s="279">
        <v>501.2</v>
      </c>
      <c r="E51" s="279">
        <v>494.25</v>
      </c>
      <c r="F51" s="279">
        <v>489.90000000000003</v>
      </c>
      <c r="G51" s="279">
        <v>482.95000000000005</v>
      </c>
      <c r="H51" s="279">
        <v>505.54999999999995</v>
      </c>
      <c r="I51" s="279">
        <v>512.49999999999989</v>
      </c>
      <c r="J51" s="279">
        <v>516.84999999999991</v>
      </c>
      <c r="K51" s="277">
        <v>508.15</v>
      </c>
      <c r="L51" s="277">
        <v>496.85</v>
      </c>
      <c r="M51" s="277">
        <v>1.56677</v>
      </c>
    </row>
    <row r="52" spans="1:13">
      <c r="A52" s="268">
        <v>42</v>
      </c>
      <c r="B52" s="277" t="s">
        <v>55</v>
      </c>
      <c r="C52" s="278">
        <v>507.2</v>
      </c>
      <c r="D52" s="279">
        <v>509.06666666666666</v>
      </c>
      <c r="E52" s="279">
        <v>502.63333333333333</v>
      </c>
      <c r="F52" s="279">
        <v>498.06666666666666</v>
      </c>
      <c r="G52" s="279">
        <v>491.63333333333333</v>
      </c>
      <c r="H52" s="279">
        <v>513.63333333333333</v>
      </c>
      <c r="I52" s="279">
        <v>520.06666666666661</v>
      </c>
      <c r="J52" s="279">
        <v>524.63333333333333</v>
      </c>
      <c r="K52" s="277">
        <v>515.5</v>
      </c>
      <c r="L52" s="277">
        <v>504.5</v>
      </c>
      <c r="M52" s="277">
        <v>188.1027</v>
      </c>
    </row>
    <row r="53" spans="1:13">
      <c r="A53" s="268">
        <v>43</v>
      </c>
      <c r="B53" s="277" t="s">
        <v>56</v>
      </c>
      <c r="C53" s="278">
        <v>3082.25</v>
      </c>
      <c r="D53" s="279">
        <v>3058.2999999999997</v>
      </c>
      <c r="E53" s="279">
        <v>3021.0999999999995</v>
      </c>
      <c r="F53" s="279">
        <v>2959.95</v>
      </c>
      <c r="G53" s="279">
        <v>2922.7499999999995</v>
      </c>
      <c r="H53" s="279">
        <v>3119.4499999999994</v>
      </c>
      <c r="I53" s="279">
        <v>3156.6499999999992</v>
      </c>
      <c r="J53" s="279">
        <v>3217.7999999999993</v>
      </c>
      <c r="K53" s="277">
        <v>3095.5</v>
      </c>
      <c r="L53" s="277">
        <v>2997.15</v>
      </c>
      <c r="M53" s="277">
        <v>12.17666</v>
      </c>
    </row>
    <row r="54" spans="1:13">
      <c r="A54" s="268">
        <v>44</v>
      </c>
      <c r="B54" s="277" t="s">
        <v>315</v>
      </c>
      <c r="C54" s="278">
        <v>186.6</v>
      </c>
      <c r="D54" s="279">
        <v>186.03333333333333</v>
      </c>
      <c r="E54" s="279">
        <v>184.06666666666666</v>
      </c>
      <c r="F54" s="279">
        <v>181.53333333333333</v>
      </c>
      <c r="G54" s="279">
        <v>179.56666666666666</v>
      </c>
      <c r="H54" s="279">
        <v>188.56666666666666</v>
      </c>
      <c r="I54" s="279">
        <v>190.5333333333333</v>
      </c>
      <c r="J54" s="279">
        <v>193.06666666666666</v>
      </c>
      <c r="K54" s="277">
        <v>188</v>
      </c>
      <c r="L54" s="277">
        <v>183.5</v>
      </c>
      <c r="M54" s="277">
        <v>3.1356000000000002</v>
      </c>
    </row>
    <row r="55" spans="1:13">
      <c r="A55" s="268">
        <v>45</v>
      </c>
      <c r="B55" s="277" t="s">
        <v>316</v>
      </c>
      <c r="C55" s="278">
        <v>512.85</v>
      </c>
      <c r="D55" s="279">
        <v>511.63333333333327</v>
      </c>
      <c r="E55" s="279">
        <v>506.01666666666654</v>
      </c>
      <c r="F55" s="279">
        <v>499.18333333333328</v>
      </c>
      <c r="G55" s="279">
        <v>493.56666666666655</v>
      </c>
      <c r="H55" s="279">
        <v>518.46666666666647</v>
      </c>
      <c r="I55" s="279">
        <v>524.08333333333326</v>
      </c>
      <c r="J55" s="279">
        <v>530.91666666666652</v>
      </c>
      <c r="K55" s="277">
        <v>517.25</v>
      </c>
      <c r="L55" s="277">
        <v>504.8</v>
      </c>
      <c r="M55" s="277">
        <v>1.74074</v>
      </c>
    </row>
    <row r="56" spans="1:13">
      <c r="A56" s="268">
        <v>46</v>
      </c>
      <c r="B56" s="277" t="s">
        <v>58</v>
      </c>
      <c r="C56" s="278">
        <v>5831.55</v>
      </c>
      <c r="D56" s="279">
        <v>5872.4666666666672</v>
      </c>
      <c r="E56" s="279">
        <v>5782.9333333333343</v>
      </c>
      <c r="F56" s="279">
        <v>5734.3166666666675</v>
      </c>
      <c r="G56" s="279">
        <v>5644.7833333333347</v>
      </c>
      <c r="H56" s="279">
        <v>5921.0833333333339</v>
      </c>
      <c r="I56" s="279">
        <v>6010.6166666666668</v>
      </c>
      <c r="J56" s="279">
        <v>6059.2333333333336</v>
      </c>
      <c r="K56" s="277">
        <v>5962</v>
      </c>
      <c r="L56" s="277">
        <v>5823.85</v>
      </c>
      <c r="M56" s="277">
        <v>6.4689899999999998</v>
      </c>
    </row>
    <row r="57" spans="1:13">
      <c r="A57" s="268">
        <v>47</v>
      </c>
      <c r="B57" s="277" t="s">
        <v>232</v>
      </c>
      <c r="C57" s="278">
        <v>2261.65</v>
      </c>
      <c r="D57" s="279">
        <v>2280.5499999999997</v>
      </c>
      <c r="E57" s="279">
        <v>2229.0999999999995</v>
      </c>
      <c r="F57" s="279">
        <v>2196.5499999999997</v>
      </c>
      <c r="G57" s="279">
        <v>2145.0999999999995</v>
      </c>
      <c r="H57" s="279">
        <v>2313.0999999999995</v>
      </c>
      <c r="I57" s="279">
        <v>2364.5499999999993</v>
      </c>
      <c r="J57" s="279">
        <v>2397.0999999999995</v>
      </c>
      <c r="K57" s="277">
        <v>2332</v>
      </c>
      <c r="L57" s="277">
        <v>2248</v>
      </c>
      <c r="M57" s="277">
        <v>1.0547899999999999</v>
      </c>
    </row>
    <row r="58" spans="1:13">
      <c r="A58" s="268">
        <v>48</v>
      </c>
      <c r="B58" s="277" t="s">
        <v>59</v>
      </c>
      <c r="C58" s="278">
        <v>3316.9</v>
      </c>
      <c r="D58" s="279">
        <v>3325.5666666666671</v>
      </c>
      <c r="E58" s="279">
        <v>3294.3333333333339</v>
      </c>
      <c r="F58" s="279">
        <v>3271.7666666666669</v>
      </c>
      <c r="G58" s="279">
        <v>3240.5333333333338</v>
      </c>
      <c r="H58" s="279">
        <v>3348.1333333333341</v>
      </c>
      <c r="I58" s="279">
        <v>3379.3666666666668</v>
      </c>
      <c r="J58" s="279">
        <v>3401.9333333333343</v>
      </c>
      <c r="K58" s="277">
        <v>3356.8</v>
      </c>
      <c r="L58" s="277">
        <v>3303</v>
      </c>
      <c r="M58" s="277">
        <v>32.047800000000002</v>
      </c>
    </row>
    <row r="59" spans="1:13">
      <c r="A59" s="268">
        <v>49</v>
      </c>
      <c r="B59" s="277" t="s">
        <v>60</v>
      </c>
      <c r="C59" s="278">
        <v>1388.1</v>
      </c>
      <c r="D59" s="279">
        <v>1370.2666666666667</v>
      </c>
      <c r="E59" s="279">
        <v>1347.5333333333333</v>
      </c>
      <c r="F59" s="279">
        <v>1306.9666666666667</v>
      </c>
      <c r="G59" s="279">
        <v>1284.2333333333333</v>
      </c>
      <c r="H59" s="279">
        <v>1410.8333333333333</v>
      </c>
      <c r="I59" s="279">
        <v>1433.5666666666664</v>
      </c>
      <c r="J59" s="279">
        <v>1474.1333333333332</v>
      </c>
      <c r="K59" s="277">
        <v>1393</v>
      </c>
      <c r="L59" s="277">
        <v>1329.7</v>
      </c>
      <c r="M59" s="277">
        <v>9.6323399999999992</v>
      </c>
    </row>
    <row r="60" spans="1:13" ht="12" customHeight="1">
      <c r="A60" s="268">
        <v>50</v>
      </c>
      <c r="B60" s="277" t="s">
        <v>317</v>
      </c>
      <c r="C60" s="278">
        <v>106.35</v>
      </c>
      <c r="D60" s="279">
        <v>107</v>
      </c>
      <c r="E60" s="279">
        <v>105.4</v>
      </c>
      <c r="F60" s="279">
        <v>104.45</v>
      </c>
      <c r="G60" s="279">
        <v>102.85000000000001</v>
      </c>
      <c r="H60" s="279">
        <v>107.95</v>
      </c>
      <c r="I60" s="279">
        <v>109.55</v>
      </c>
      <c r="J60" s="279">
        <v>110.5</v>
      </c>
      <c r="K60" s="277">
        <v>108.6</v>
      </c>
      <c r="L60" s="277">
        <v>106.05</v>
      </c>
      <c r="M60" s="277">
        <v>0.89500999999999997</v>
      </c>
    </row>
    <row r="61" spans="1:13">
      <c r="A61" s="268">
        <v>51</v>
      </c>
      <c r="B61" s="277" t="s">
        <v>318</v>
      </c>
      <c r="C61" s="278">
        <v>159.1</v>
      </c>
      <c r="D61" s="279">
        <v>159.06666666666669</v>
      </c>
      <c r="E61" s="279">
        <v>157.13333333333338</v>
      </c>
      <c r="F61" s="279">
        <v>155.16666666666669</v>
      </c>
      <c r="G61" s="279">
        <v>153.23333333333338</v>
      </c>
      <c r="H61" s="279">
        <v>161.03333333333339</v>
      </c>
      <c r="I61" s="279">
        <v>162.96666666666673</v>
      </c>
      <c r="J61" s="279">
        <v>164.93333333333339</v>
      </c>
      <c r="K61" s="277">
        <v>161</v>
      </c>
      <c r="L61" s="277">
        <v>157.1</v>
      </c>
      <c r="M61" s="277">
        <v>4.3442999999999996</v>
      </c>
    </row>
    <row r="62" spans="1:13">
      <c r="A62" s="268">
        <v>52</v>
      </c>
      <c r="B62" s="277" t="s">
        <v>233</v>
      </c>
      <c r="C62" s="278">
        <v>307.75</v>
      </c>
      <c r="D62" s="279">
        <v>309.58333333333331</v>
      </c>
      <c r="E62" s="279">
        <v>304.16666666666663</v>
      </c>
      <c r="F62" s="279">
        <v>300.58333333333331</v>
      </c>
      <c r="G62" s="279">
        <v>295.16666666666663</v>
      </c>
      <c r="H62" s="279">
        <v>313.16666666666663</v>
      </c>
      <c r="I62" s="279">
        <v>318.58333333333326</v>
      </c>
      <c r="J62" s="279">
        <v>322.16666666666663</v>
      </c>
      <c r="K62" s="277">
        <v>315</v>
      </c>
      <c r="L62" s="277">
        <v>306</v>
      </c>
      <c r="M62" s="277">
        <v>61.52514</v>
      </c>
    </row>
    <row r="63" spans="1:13">
      <c r="A63" s="268">
        <v>53</v>
      </c>
      <c r="B63" s="277" t="s">
        <v>61</v>
      </c>
      <c r="C63" s="278">
        <v>43.15</v>
      </c>
      <c r="D63" s="279">
        <v>43.199999999999996</v>
      </c>
      <c r="E63" s="279">
        <v>42.749999999999993</v>
      </c>
      <c r="F63" s="279">
        <v>42.349999999999994</v>
      </c>
      <c r="G63" s="279">
        <v>41.899999999999991</v>
      </c>
      <c r="H63" s="279">
        <v>43.599999999999994</v>
      </c>
      <c r="I63" s="279">
        <v>44.05</v>
      </c>
      <c r="J63" s="279">
        <v>44.449999999999996</v>
      </c>
      <c r="K63" s="277">
        <v>43.65</v>
      </c>
      <c r="L63" s="277">
        <v>42.8</v>
      </c>
      <c r="M63" s="277">
        <v>276.61345999999998</v>
      </c>
    </row>
    <row r="64" spans="1:13">
      <c r="A64" s="268">
        <v>54</v>
      </c>
      <c r="B64" s="277" t="s">
        <v>62</v>
      </c>
      <c r="C64" s="278">
        <v>40.200000000000003</v>
      </c>
      <c r="D64" s="279">
        <v>40.216666666666669</v>
      </c>
      <c r="E64" s="279">
        <v>39.933333333333337</v>
      </c>
      <c r="F64" s="279">
        <v>39.666666666666671</v>
      </c>
      <c r="G64" s="279">
        <v>39.38333333333334</v>
      </c>
      <c r="H64" s="279">
        <v>40.483333333333334</v>
      </c>
      <c r="I64" s="279">
        <v>40.766666666666666</v>
      </c>
      <c r="J64" s="279">
        <v>41.033333333333331</v>
      </c>
      <c r="K64" s="277">
        <v>40.5</v>
      </c>
      <c r="L64" s="277">
        <v>39.950000000000003</v>
      </c>
      <c r="M64" s="277">
        <v>9.4056800000000003</v>
      </c>
    </row>
    <row r="65" spans="1:13">
      <c r="A65" s="268">
        <v>55</v>
      </c>
      <c r="B65" s="277" t="s">
        <v>312</v>
      </c>
      <c r="C65" s="278">
        <v>1399.3</v>
      </c>
      <c r="D65" s="279">
        <v>1405.75</v>
      </c>
      <c r="E65" s="279">
        <v>1382.55</v>
      </c>
      <c r="F65" s="279">
        <v>1365.8</v>
      </c>
      <c r="G65" s="279">
        <v>1342.6</v>
      </c>
      <c r="H65" s="279">
        <v>1422.5</v>
      </c>
      <c r="I65" s="279">
        <v>1445.6999999999998</v>
      </c>
      <c r="J65" s="279">
        <v>1462.45</v>
      </c>
      <c r="K65" s="277">
        <v>1428.95</v>
      </c>
      <c r="L65" s="277">
        <v>1389</v>
      </c>
      <c r="M65" s="277">
        <v>9.5860000000000001E-2</v>
      </c>
    </row>
    <row r="66" spans="1:13">
      <c r="A66" s="268">
        <v>56</v>
      </c>
      <c r="B66" s="277" t="s">
        <v>63</v>
      </c>
      <c r="C66" s="278">
        <v>1351.75</v>
      </c>
      <c r="D66" s="279">
        <v>1360.2333333333333</v>
      </c>
      <c r="E66" s="279">
        <v>1338.5166666666667</v>
      </c>
      <c r="F66" s="279">
        <v>1325.2833333333333</v>
      </c>
      <c r="G66" s="279">
        <v>1303.5666666666666</v>
      </c>
      <c r="H66" s="279">
        <v>1373.4666666666667</v>
      </c>
      <c r="I66" s="279">
        <v>1395.1833333333334</v>
      </c>
      <c r="J66" s="279">
        <v>1408.4166666666667</v>
      </c>
      <c r="K66" s="277">
        <v>1381.95</v>
      </c>
      <c r="L66" s="277">
        <v>1347</v>
      </c>
      <c r="M66" s="277">
        <v>6.0725199999999999</v>
      </c>
    </row>
    <row r="67" spans="1:13">
      <c r="A67" s="268">
        <v>57</v>
      </c>
      <c r="B67" s="277" t="s">
        <v>320</v>
      </c>
      <c r="C67" s="278">
        <v>5382.25</v>
      </c>
      <c r="D67" s="279">
        <v>5364.083333333333</v>
      </c>
      <c r="E67" s="279">
        <v>5268.1666666666661</v>
      </c>
      <c r="F67" s="279">
        <v>5154.083333333333</v>
      </c>
      <c r="G67" s="279">
        <v>5058.1666666666661</v>
      </c>
      <c r="H67" s="279">
        <v>5478.1666666666661</v>
      </c>
      <c r="I67" s="279">
        <v>5574.0833333333321</v>
      </c>
      <c r="J67" s="279">
        <v>5688.1666666666661</v>
      </c>
      <c r="K67" s="277">
        <v>5460</v>
      </c>
      <c r="L67" s="277">
        <v>5250</v>
      </c>
      <c r="M67" s="277">
        <v>0.33163999999999999</v>
      </c>
    </row>
    <row r="68" spans="1:13">
      <c r="A68" s="268">
        <v>58</v>
      </c>
      <c r="B68" s="277" t="s">
        <v>234</v>
      </c>
      <c r="C68" s="278">
        <v>1184.9000000000001</v>
      </c>
      <c r="D68" s="279">
        <v>1191.9666666666667</v>
      </c>
      <c r="E68" s="279">
        <v>1172.9333333333334</v>
      </c>
      <c r="F68" s="279">
        <v>1160.9666666666667</v>
      </c>
      <c r="G68" s="279">
        <v>1141.9333333333334</v>
      </c>
      <c r="H68" s="279">
        <v>1203.9333333333334</v>
      </c>
      <c r="I68" s="279">
        <v>1222.9666666666667</v>
      </c>
      <c r="J68" s="279">
        <v>1234.9333333333334</v>
      </c>
      <c r="K68" s="277">
        <v>1211</v>
      </c>
      <c r="L68" s="277">
        <v>1180</v>
      </c>
      <c r="M68" s="277">
        <v>0.32130999999999998</v>
      </c>
    </row>
    <row r="69" spans="1:13">
      <c r="A69" s="268">
        <v>59</v>
      </c>
      <c r="B69" s="277" t="s">
        <v>321</v>
      </c>
      <c r="C69" s="278">
        <v>303.45</v>
      </c>
      <c r="D69" s="279">
        <v>302.73333333333329</v>
      </c>
      <c r="E69" s="279">
        <v>298.56666666666661</v>
      </c>
      <c r="F69" s="279">
        <v>293.68333333333334</v>
      </c>
      <c r="G69" s="279">
        <v>289.51666666666665</v>
      </c>
      <c r="H69" s="279">
        <v>307.61666666666656</v>
      </c>
      <c r="I69" s="279">
        <v>311.78333333333319</v>
      </c>
      <c r="J69" s="279">
        <v>316.66666666666652</v>
      </c>
      <c r="K69" s="277">
        <v>306.89999999999998</v>
      </c>
      <c r="L69" s="277">
        <v>297.85000000000002</v>
      </c>
      <c r="M69" s="277">
        <v>4.2328099999999997</v>
      </c>
    </row>
    <row r="70" spans="1:13">
      <c r="A70" s="268">
        <v>60</v>
      </c>
      <c r="B70" s="277" t="s">
        <v>65</v>
      </c>
      <c r="C70" s="278">
        <v>92.6</v>
      </c>
      <c r="D70" s="279">
        <v>93</v>
      </c>
      <c r="E70" s="279">
        <v>91.75</v>
      </c>
      <c r="F70" s="279">
        <v>90.9</v>
      </c>
      <c r="G70" s="279">
        <v>89.65</v>
      </c>
      <c r="H70" s="279">
        <v>93.85</v>
      </c>
      <c r="I70" s="279">
        <v>95.1</v>
      </c>
      <c r="J70" s="279">
        <v>95.949999999999989</v>
      </c>
      <c r="K70" s="277">
        <v>94.25</v>
      </c>
      <c r="L70" s="277">
        <v>92.15</v>
      </c>
      <c r="M70" s="277">
        <v>58.877119999999998</v>
      </c>
    </row>
    <row r="71" spans="1:13">
      <c r="A71" s="268">
        <v>61</v>
      </c>
      <c r="B71" s="277" t="s">
        <v>313</v>
      </c>
      <c r="C71" s="278">
        <v>625.85</v>
      </c>
      <c r="D71" s="279">
        <v>623.7833333333333</v>
      </c>
      <c r="E71" s="279">
        <v>613.56666666666661</v>
      </c>
      <c r="F71" s="279">
        <v>601.2833333333333</v>
      </c>
      <c r="G71" s="279">
        <v>591.06666666666661</v>
      </c>
      <c r="H71" s="279">
        <v>636.06666666666661</v>
      </c>
      <c r="I71" s="279">
        <v>646.2833333333333</v>
      </c>
      <c r="J71" s="279">
        <v>658.56666666666661</v>
      </c>
      <c r="K71" s="277">
        <v>634</v>
      </c>
      <c r="L71" s="277">
        <v>611.5</v>
      </c>
      <c r="M71" s="277">
        <v>2.7321399999999998</v>
      </c>
    </row>
    <row r="72" spans="1:13">
      <c r="A72" s="268">
        <v>62</v>
      </c>
      <c r="B72" s="277" t="s">
        <v>66</v>
      </c>
      <c r="C72" s="278">
        <v>609.45000000000005</v>
      </c>
      <c r="D72" s="279">
        <v>610.43333333333328</v>
      </c>
      <c r="E72" s="279">
        <v>606.46666666666658</v>
      </c>
      <c r="F72" s="279">
        <v>603.48333333333335</v>
      </c>
      <c r="G72" s="279">
        <v>599.51666666666665</v>
      </c>
      <c r="H72" s="279">
        <v>613.41666666666652</v>
      </c>
      <c r="I72" s="279">
        <v>617.38333333333321</v>
      </c>
      <c r="J72" s="279">
        <v>620.36666666666645</v>
      </c>
      <c r="K72" s="277">
        <v>614.4</v>
      </c>
      <c r="L72" s="277">
        <v>607.45000000000005</v>
      </c>
      <c r="M72" s="277">
        <v>6.1696799999999996</v>
      </c>
    </row>
    <row r="73" spans="1:13">
      <c r="A73" s="268">
        <v>63</v>
      </c>
      <c r="B73" s="277" t="s">
        <v>67</v>
      </c>
      <c r="C73" s="278">
        <v>495.1</v>
      </c>
      <c r="D73" s="279">
        <v>485.2833333333333</v>
      </c>
      <c r="E73" s="279">
        <v>471.81666666666661</v>
      </c>
      <c r="F73" s="279">
        <v>448.5333333333333</v>
      </c>
      <c r="G73" s="279">
        <v>435.06666666666661</v>
      </c>
      <c r="H73" s="279">
        <v>508.56666666666661</v>
      </c>
      <c r="I73" s="279">
        <v>522.0333333333333</v>
      </c>
      <c r="J73" s="279">
        <v>545.31666666666661</v>
      </c>
      <c r="K73" s="277">
        <v>498.75</v>
      </c>
      <c r="L73" s="277">
        <v>462</v>
      </c>
      <c r="M73" s="277">
        <v>62.77026</v>
      </c>
    </row>
    <row r="74" spans="1:13">
      <c r="A74" s="268">
        <v>64</v>
      </c>
      <c r="B74" s="277" t="s">
        <v>1045</v>
      </c>
      <c r="C74" s="278">
        <v>8938.2000000000007</v>
      </c>
      <c r="D74" s="279">
        <v>8954.2333333333336</v>
      </c>
      <c r="E74" s="279">
        <v>8868.4666666666672</v>
      </c>
      <c r="F74" s="279">
        <v>8798.7333333333336</v>
      </c>
      <c r="G74" s="279">
        <v>8712.9666666666672</v>
      </c>
      <c r="H74" s="279">
        <v>9023.9666666666672</v>
      </c>
      <c r="I74" s="279">
        <v>9109.7333333333336</v>
      </c>
      <c r="J74" s="279">
        <v>9179.4666666666672</v>
      </c>
      <c r="K74" s="277">
        <v>9040</v>
      </c>
      <c r="L74" s="277">
        <v>8884.5</v>
      </c>
      <c r="M74" s="277">
        <v>2.1559999999999999E-2</v>
      </c>
    </row>
    <row r="75" spans="1:13">
      <c r="A75" s="268">
        <v>65</v>
      </c>
      <c r="B75" s="277" t="s">
        <v>69</v>
      </c>
      <c r="C75" s="278">
        <v>434.4</v>
      </c>
      <c r="D75" s="279">
        <v>433.09999999999997</v>
      </c>
      <c r="E75" s="279">
        <v>428.59999999999991</v>
      </c>
      <c r="F75" s="279">
        <v>422.79999999999995</v>
      </c>
      <c r="G75" s="279">
        <v>418.2999999999999</v>
      </c>
      <c r="H75" s="279">
        <v>438.89999999999992</v>
      </c>
      <c r="I75" s="279">
        <v>443.40000000000003</v>
      </c>
      <c r="J75" s="279">
        <v>449.19999999999993</v>
      </c>
      <c r="K75" s="277">
        <v>437.6</v>
      </c>
      <c r="L75" s="277">
        <v>427.3</v>
      </c>
      <c r="M75" s="277">
        <v>181.71287000000001</v>
      </c>
    </row>
    <row r="76" spans="1:13" s="16" customFormat="1">
      <c r="A76" s="268">
        <v>66</v>
      </c>
      <c r="B76" s="277" t="s">
        <v>70</v>
      </c>
      <c r="C76" s="278">
        <v>29.1</v>
      </c>
      <c r="D76" s="279">
        <v>29.116666666666664</v>
      </c>
      <c r="E76" s="279">
        <v>28.833333333333329</v>
      </c>
      <c r="F76" s="279">
        <v>28.566666666666666</v>
      </c>
      <c r="G76" s="279">
        <v>28.283333333333331</v>
      </c>
      <c r="H76" s="279">
        <v>29.383333333333326</v>
      </c>
      <c r="I76" s="279">
        <v>29.666666666666664</v>
      </c>
      <c r="J76" s="279">
        <v>29.933333333333323</v>
      </c>
      <c r="K76" s="277">
        <v>29.4</v>
      </c>
      <c r="L76" s="277">
        <v>28.85</v>
      </c>
      <c r="M76" s="277">
        <v>119.63326000000001</v>
      </c>
    </row>
    <row r="77" spans="1:13" s="16" customFormat="1">
      <c r="A77" s="268">
        <v>67</v>
      </c>
      <c r="B77" s="277" t="s">
        <v>71</v>
      </c>
      <c r="C77" s="278">
        <v>417.2</v>
      </c>
      <c r="D77" s="279">
        <v>421.13333333333338</v>
      </c>
      <c r="E77" s="279">
        <v>411.76666666666677</v>
      </c>
      <c r="F77" s="279">
        <v>406.33333333333337</v>
      </c>
      <c r="G77" s="279">
        <v>396.96666666666675</v>
      </c>
      <c r="H77" s="279">
        <v>426.56666666666678</v>
      </c>
      <c r="I77" s="279">
        <v>435.93333333333345</v>
      </c>
      <c r="J77" s="279">
        <v>441.36666666666679</v>
      </c>
      <c r="K77" s="277">
        <v>430.5</v>
      </c>
      <c r="L77" s="277">
        <v>415.7</v>
      </c>
      <c r="M77" s="277">
        <v>74.747870000000006</v>
      </c>
    </row>
    <row r="78" spans="1:13" s="16" customFormat="1">
      <c r="A78" s="268">
        <v>68</v>
      </c>
      <c r="B78" s="277" t="s">
        <v>322</v>
      </c>
      <c r="C78" s="278">
        <v>645.85</v>
      </c>
      <c r="D78" s="279">
        <v>648.5333333333333</v>
      </c>
      <c r="E78" s="279">
        <v>635.21666666666658</v>
      </c>
      <c r="F78" s="279">
        <v>624.58333333333326</v>
      </c>
      <c r="G78" s="279">
        <v>611.26666666666654</v>
      </c>
      <c r="H78" s="279">
        <v>659.16666666666663</v>
      </c>
      <c r="I78" s="279">
        <v>672.48333333333323</v>
      </c>
      <c r="J78" s="279">
        <v>683.11666666666667</v>
      </c>
      <c r="K78" s="277">
        <v>661.85</v>
      </c>
      <c r="L78" s="277">
        <v>637.9</v>
      </c>
      <c r="M78" s="277">
        <v>2.5699100000000001</v>
      </c>
    </row>
    <row r="79" spans="1:13" s="16" customFormat="1">
      <c r="A79" s="268">
        <v>69</v>
      </c>
      <c r="B79" s="277" t="s">
        <v>324</v>
      </c>
      <c r="C79" s="278">
        <v>171.8</v>
      </c>
      <c r="D79" s="279">
        <v>171.58333333333334</v>
      </c>
      <c r="E79" s="279">
        <v>170.2166666666667</v>
      </c>
      <c r="F79" s="279">
        <v>168.63333333333335</v>
      </c>
      <c r="G79" s="279">
        <v>167.26666666666671</v>
      </c>
      <c r="H79" s="279">
        <v>173.16666666666669</v>
      </c>
      <c r="I79" s="279">
        <v>174.5333333333333</v>
      </c>
      <c r="J79" s="279">
        <v>176.11666666666667</v>
      </c>
      <c r="K79" s="277">
        <v>172.95</v>
      </c>
      <c r="L79" s="277">
        <v>170</v>
      </c>
      <c r="M79" s="277">
        <v>4.1433200000000001</v>
      </c>
    </row>
    <row r="80" spans="1:13" s="16" customFormat="1">
      <c r="A80" s="268">
        <v>70</v>
      </c>
      <c r="B80" s="277" t="s">
        <v>325</v>
      </c>
      <c r="C80" s="278">
        <v>3249.75</v>
      </c>
      <c r="D80" s="279">
        <v>3213.25</v>
      </c>
      <c r="E80" s="279">
        <v>3151.5</v>
      </c>
      <c r="F80" s="279">
        <v>3053.25</v>
      </c>
      <c r="G80" s="279">
        <v>2991.5</v>
      </c>
      <c r="H80" s="279">
        <v>3311.5</v>
      </c>
      <c r="I80" s="279">
        <v>3373.25</v>
      </c>
      <c r="J80" s="279">
        <v>3471.5</v>
      </c>
      <c r="K80" s="277">
        <v>3275</v>
      </c>
      <c r="L80" s="277">
        <v>3115</v>
      </c>
      <c r="M80" s="277">
        <v>0.57418000000000002</v>
      </c>
    </row>
    <row r="81" spans="1:13" s="16" customFormat="1">
      <c r="A81" s="268">
        <v>71</v>
      </c>
      <c r="B81" s="277" t="s">
        <v>326</v>
      </c>
      <c r="C81" s="278">
        <v>645.4</v>
      </c>
      <c r="D81" s="279">
        <v>645.66666666666663</v>
      </c>
      <c r="E81" s="279">
        <v>636.33333333333326</v>
      </c>
      <c r="F81" s="279">
        <v>627.26666666666665</v>
      </c>
      <c r="G81" s="279">
        <v>617.93333333333328</v>
      </c>
      <c r="H81" s="279">
        <v>654.73333333333323</v>
      </c>
      <c r="I81" s="279">
        <v>664.06666666666649</v>
      </c>
      <c r="J81" s="279">
        <v>673.13333333333321</v>
      </c>
      <c r="K81" s="277">
        <v>655</v>
      </c>
      <c r="L81" s="277">
        <v>636.6</v>
      </c>
      <c r="M81" s="277">
        <v>0.39638000000000001</v>
      </c>
    </row>
    <row r="82" spans="1:13" s="16" customFormat="1">
      <c r="A82" s="268">
        <v>72</v>
      </c>
      <c r="B82" s="277" t="s">
        <v>327</v>
      </c>
      <c r="C82" s="278">
        <v>63.7</v>
      </c>
      <c r="D82" s="279">
        <v>63.983333333333327</v>
      </c>
      <c r="E82" s="279">
        <v>63.166666666666657</v>
      </c>
      <c r="F82" s="279">
        <v>62.633333333333333</v>
      </c>
      <c r="G82" s="279">
        <v>61.816666666666663</v>
      </c>
      <c r="H82" s="279">
        <v>64.516666666666652</v>
      </c>
      <c r="I82" s="279">
        <v>65.333333333333329</v>
      </c>
      <c r="J82" s="279">
        <v>65.866666666666646</v>
      </c>
      <c r="K82" s="277">
        <v>64.8</v>
      </c>
      <c r="L82" s="277">
        <v>63.45</v>
      </c>
      <c r="M82" s="277">
        <v>7.3649500000000003</v>
      </c>
    </row>
    <row r="83" spans="1:13" s="16" customFormat="1">
      <c r="A83" s="268">
        <v>73</v>
      </c>
      <c r="B83" s="277" t="s">
        <v>72</v>
      </c>
      <c r="C83" s="278">
        <v>12212.7</v>
      </c>
      <c r="D83" s="279">
        <v>12093.15</v>
      </c>
      <c r="E83" s="279">
        <v>11921.55</v>
      </c>
      <c r="F83" s="279">
        <v>11630.4</v>
      </c>
      <c r="G83" s="279">
        <v>11458.8</v>
      </c>
      <c r="H83" s="279">
        <v>12384.3</v>
      </c>
      <c r="I83" s="279">
        <v>12555.900000000001</v>
      </c>
      <c r="J83" s="279">
        <v>12847.05</v>
      </c>
      <c r="K83" s="277">
        <v>12264.75</v>
      </c>
      <c r="L83" s="277">
        <v>11802</v>
      </c>
      <c r="M83" s="277">
        <v>0.50388999999999995</v>
      </c>
    </row>
    <row r="84" spans="1:13" s="16" customFormat="1">
      <c r="A84" s="268">
        <v>74</v>
      </c>
      <c r="B84" s="277" t="s">
        <v>74</v>
      </c>
      <c r="C84" s="278">
        <v>351.55</v>
      </c>
      <c r="D84" s="279">
        <v>352.13333333333338</v>
      </c>
      <c r="E84" s="279">
        <v>348.91666666666674</v>
      </c>
      <c r="F84" s="279">
        <v>346.28333333333336</v>
      </c>
      <c r="G84" s="279">
        <v>343.06666666666672</v>
      </c>
      <c r="H84" s="279">
        <v>354.76666666666677</v>
      </c>
      <c r="I84" s="279">
        <v>357.98333333333335</v>
      </c>
      <c r="J84" s="279">
        <v>360.61666666666679</v>
      </c>
      <c r="K84" s="277">
        <v>355.35</v>
      </c>
      <c r="L84" s="277">
        <v>349.5</v>
      </c>
      <c r="M84" s="277">
        <v>50.481229999999996</v>
      </c>
    </row>
    <row r="85" spans="1:13" s="16" customFormat="1">
      <c r="A85" s="268">
        <v>75</v>
      </c>
      <c r="B85" s="277" t="s">
        <v>328</v>
      </c>
      <c r="C85" s="278">
        <v>175</v>
      </c>
      <c r="D85" s="279">
        <v>175.26666666666665</v>
      </c>
      <c r="E85" s="279">
        <v>172.23333333333329</v>
      </c>
      <c r="F85" s="279">
        <v>169.46666666666664</v>
      </c>
      <c r="G85" s="279">
        <v>166.43333333333328</v>
      </c>
      <c r="H85" s="279">
        <v>178.0333333333333</v>
      </c>
      <c r="I85" s="279">
        <v>181.06666666666666</v>
      </c>
      <c r="J85" s="279">
        <v>183.83333333333331</v>
      </c>
      <c r="K85" s="277">
        <v>178.3</v>
      </c>
      <c r="L85" s="277">
        <v>172.5</v>
      </c>
      <c r="M85" s="277">
        <v>1.14897</v>
      </c>
    </row>
    <row r="86" spans="1:13" s="16" customFormat="1">
      <c r="A86" s="268">
        <v>76</v>
      </c>
      <c r="B86" s="277" t="s">
        <v>75</v>
      </c>
      <c r="C86" s="278">
        <v>3469.75</v>
      </c>
      <c r="D86" s="279">
        <v>3471.5666666666671</v>
      </c>
      <c r="E86" s="279">
        <v>3440.233333333334</v>
      </c>
      <c r="F86" s="279">
        <v>3410.7166666666672</v>
      </c>
      <c r="G86" s="279">
        <v>3379.3833333333341</v>
      </c>
      <c r="H86" s="279">
        <v>3501.0833333333339</v>
      </c>
      <c r="I86" s="279">
        <v>3532.416666666667</v>
      </c>
      <c r="J86" s="279">
        <v>3561.9333333333338</v>
      </c>
      <c r="K86" s="277">
        <v>3502.9</v>
      </c>
      <c r="L86" s="277">
        <v>3442.05</v>
      </c>
      <c r="M86" s="277">
        <v>10.22334</v>
      </c>
    </row>
    <row r="87" spans="1:13" s="16" customFormat="1">
      <c r="A87" s="268">
        <v>77</v>
      </c>
      <c r="B87" s="277" t="s">
        <v>314</v>
      </c>
      <c r="C87" s="278">
        <v>523.9</v>
      </c>
      <c r="D87" s="279">
        <v>521.68333333333328</v>
      </c>
      <c r="E87" s="279">
        <v>518.21666666666658</v>
      </c>
      <c r="F87" s="279">
        <v>512.5333333333333</v>
      </c>
      <c r="G87" s="279">
        <v>509.06666666666661</v>
      </c>
      <c r="H87" s="279">
        <v>527.36666666666656</v>
      </c>
      <c r="I87" s="279">
        <v>530.83333333333326</v>
      </c>
      <c r="J87" s="279">
        <v>536.51666666666654</v>
      </c>
      <c r="K87" s="277">
        <v>525.15</v>
      </c>
      <c r="L87" s="277">
        <v>516</v>
      </c>
      <c r="M87" s="277">
        <v>2.1335299999999999</v>
      </c>
    </row>
    <row r="88" spans="1:13" s="16" customFormat="1">
      <c r="A88" s="268">
        <v>78</v>
      </c>
      <c r="B88" s="277" t="s">
        <v>323</v>
      </c>
      <c r="C88" s="278">
        <v>193.25</v>
      </c>
      <c r="D88" s="279">
        <v>193.75</v>
      </c>
      <c r="E88" s="279">
        <v>191.9</v>
      </c>
      <c r="F88" s="279">
        <v>190.55</v>
      </c>
      <c r="G88" s="279">
        <v>188.70000000000002</v>
      </c>
      <c r="H88" s="279">
        <v>195.1</v>
      </c>
      <c r="I88" s="279">
        <v>196.95000000000002</v>
      </c>
      <c r="J88" s="279">
        <v>198.29999999999998</v>
      </c>
      <c r="K88" s="277">
        <v>195.6</v>
      </c>
      <c r="L88" s="277">
        <v>192.4</v>
      </c>
      <c r="M88" s="277">
        <v>3.4258999999999999</v>
      </c>
    </row>
    <row r="89" spans="1:13" s="16" customFormat="1">
      <c r="A89" s="268">
        <v>79</v>
      </c>
      <c r="B89" s="277" t="s">
        <v>76</v>
      </c>
      <c r="C89" s="278">
        <v>424.3</v>
      </c>
      <c r="D89" s="279">
        <v>427.33333333333331</v>
      </c>
      <c r="E89" s="279">
        <v>420.01666666666665</v>
      </c>
      <c r="F89" s="279">
        <v>415.73333333333335</v>
      </c>
      <c r="G89" s="279">
        <v>408.41666666666669</v>
      </c>
      <c r="H89" s="279">
        <v>431.61666666666662</v>
      </c>
      <c r="I89" s="279">
        <v>438.93333333333334</v>
      </c>
      <c r="J89" s="279">
        <v>443.21666666666658</v>
      </c>
      <c r="K89" s="277">
        <v>434.65</v>
      </c>
      <c r="L89" s="277">
        <v>423.05</v>
      </c>
      <c r="M89" s="277">
        <v>44.417740000000002</v>
      </c>
    </row>
    <row r="90" spans="1:13" s="16" customFormat="1">
      <c r="A90" s="268">
        <v>80</v>
      </c>
      <c r="B90" s="277" t="s">
        <v>77</v>
      </c>
      <c r="C90" s="278">
        <v>89.55</v>
      </c>
      <c r="D90" s="279">
        <v>89.233333333333334</v>
      </c>
      <c r="E90" s="279">
        <v>88.566666666666663</v>
      </c>
      <c r="F90" s="279">
        <v>87.583333333333329</v>
      </c>
      <c r="G90" s="279">
        <v>86.916666666666657</v>
      </c>
      <c r="H90" s="279">
        <v>90.216666666666669</v>
      </c>
      <c r="I90" s="279">
        <v>90.883333333333326</v>
      </c>
      <c r="J90" s="279">
        <v>91.866666666666674</v>
      </c>
      <c r="K90" s="277">
        <v>89.9</v>
      </c>
      <c r="L90" s="277">
        <v>88.25</v>
      </c>
      <c r="M90" s="277">
        <v>31.62724</v>
      </c>
    </row>
    <row r="91" spans="1:13" s="16" customFormat="1">
      <c r="A91" s="268">
        <v>81</v>
      </c>
      <c r="B91" s="277" t="s">
        <v>332</v>
      </c>
      <c r="C91" s="278">
        <v>458.3</v>
      </c>
      <c r="D91" s="279">
        <v>458.18333333333339</v>
      </c>
      <c r="E91" s="279">
        <v>454.46666666666681</v>
      </c>
      <c r="F91" s="279">
        <v>450.63333333333344</v>
      </c>
      <c r="G91" s="279">
        <v>446.91666666666686</v>
      </c>
      <c r="H91" s="279">
        <v>462.01666666666677</v>
      </c>
      <c r="I91" s="279">
        <v>465.73333333333335</v>
      </c>
      <c r="J91" s="279">
        <v>469.56666666666672</v>
      </c>
      <c r="K91" s="277">
        <v>461.9</v>
      </c>
      <c r="L91" s="277">
        <v>454.35</v>
      </c>
      <c r="M91" s="277">
        <v>1.57576</v>
      </c>
    </row>
    <row r="92" spans="1:13" s="16" customFormat="1">
      <c r="A92" s="268">
        <v>82</v>
      </c>
      <c r="B92" s="277" t="s">
        <v>333</v>
      </c>
      <c r="C92" s="278">
        <v>531.04999999999995</v>
      </c>
      <c r="D92" s="279">
        <v>530.38333333333333</v>
      </c>
      <c r="E92" s="279">
        <v>525.91666666666663</v>
      </c>
      <c r="F92" s="279">
        <v>520.7833333333333</v>
      </c>
      <c r="G92" s="279">
        <v>516.31666666666661</v>
      </c>
      <c r="H92" s="279">
        <v>535.51666666666665</v>
      </c>
      <c r="I92" s="279">
        <v>539.98333333333335</v>
      </c>
      <c r="J92" s="279">
        <v>545.11666666666667</v>
      </c>
      <c r="K92" s="277">
        <v>534.85</v>
      </c>
      <c r="L92" s="277">
        <v>525.25</v>
      </c>
      <c r="M92" s="277">
        <v>1.0234300000000001</v>
      </c>
    </row>
    <row r="93" spans="1:13" s="16" customFormat="1">
      <c r="A93" s="268">
        <v>83</v>
      </c>
      <c r="B93" s="277" t="s">
        <v>335</v>
      </c>
      <c r="C93" s="278">
        <v>236.55</v>
      </c>
      <c r="D93" s="279">
        <v>237.31666666666669</v>
      </c>
      <c r="E93" s="279">
        <v>234.63333333333338</v>
      </c>
      <c r="F93" s="279">
        <v>232.7166666666667</v>
      </c>
      <c r="G93" s="279">
        <v>230.03333333333339</v>
      </c>
      <c r="H93" s="279">
        <v>239.23333333333338</v>
      </c>
      <c r="I93" s="279">
        <v>241.91666666666671</v>
      </c>
      <c r="J93" s="279">
        <v>243.83333333333337</v>
      </c>
      <c r="K93" s="277">
        <v>240</v>
      </c>
      <c r="L93" s="277">
        <v>235.4</v>
      </c>
      <c r="M93" s="277">
        <v>1.3789499999999999</v>
      </c>
    </row>
    <row r="94" spans="1:13" s="16" customFormat="1">
      <c r="A94" s="268">
        <v>84</v>
      </c>
      <c r="B94" s="277" t="s">
        <v>329</v>
      </c>
      <c r="C94" s="278">
        <v>300.10000000000002</v>
      </c>
      <c r="D94" s="279">
        <v>305.7166666666667</v>
      </c>
      <c r="E94" s="279">
        <v>292.43333333333339</v>
      </c>
      <c r="F94" s="279">
        <v>284.76666666666671</v>
      </c>
      <c r="G94" s="279">
        <v>271.48333333333341</v>
      </c>
      <c r="H94" s="279">
        <v>313.38333333333338</v>
      </c>
      <c r="I94" s="279">
        <v>326.66666666666669</v>
      </c>
      <c r="J94" s="279">
        <v>334.33333333333337</v>
      </c>
      <c r="K94" s="277">
        <v>319</v>
      </c>
      <c r="L94" s="277">
        <v>298.05</v>
      </c>
      <c r="M94" s="277">
        <v>5.1615900000000003</v>
      </c>
    </row>
    <row r="95" spans="1:13" s="16" customFormat="1">
      <c r="A95" s="268">
        <v>85</v>
      </c>
      <c r="B95" s="277" t="s">
        <v>78</v>
      </c>
      <c r="C95" s="278">
        <v>109.85</v>
      </c>
      <c r="D95" s="279">
        <v>110.66666666666667</v>
      </c>
      <c r="E95" s="279">
        <v>107.98333333333335</v>
      </c>
      <c r="F95" s="279">
        <v>106.11666666666667</v>
      </c>
      <c r="G95" s="279">
        <v>103.43333333333335</v>
      </c>
      <c r="H95" s="279">
        <v>112.53333333333335</v>
      </c>
      <c r="I95" s="279">
        <v>115.21666666666665</v>
      </c>
      <c r="J95" s="279">
        <v>117.08333333333334</v>
      </c>
      <c r="K95" s="277">
        <v>113.35</v>
      </c>
      <c r="L95" s="277">
        <v>108.8</v>
      </c>
      <c r="M95" s="277">
        <v>15.00155</v>
      </c>
    </row>
    <row r="96" spans="1:13" s="16" customFormat="1">
      <c r="A96" s="268">
        <v>86</v>
      </c>
      <c r="B96" s="277" t="s">
        <v>330</v>
      </c>
      <c r="C96" s="278">
        <v>252.45</v>
      </c>
      <c r="D96" s="279">
        <v>252.94999999999996</v>
      </c>
      <c r="E96" s="279">
        <v>248.49999999999994</v>
      </c>
      <c r="F96" s="279">
        <v>244.54999999999998</v>
      </c>
      <c r="G96" s="279">
        <v>240.09999999999997</v>
      </c>
      <c r="H96" s="279">
        <v>256.89999999999992</v>
      </c>
      <c r="I96" s="279">
        <v>261.34999999999991</v>
      </c>
      <c r="J96" s="279">
        <v>265.2999999999999</v>
      </c>
      <c r="K96" s="277">
        <v>257.39999999999998</v>
      </c>
      <c r="L96" s="277">
        <v>249</v>
      </c>
      <c r="M96" s="277">
        <v>1.3427800000000001</v>
      </c>
    </row>
    <row r="97" spans="1:13" s="16" customFormat="1">
      <c r="A97" s="268">
        <v>87</v>
      </c>
      <c r="B97" s="277" t="s">
        <v>338</v>
      </c>
      <c r="C97" s="278">
        <v>460.35</v>
      </c>
      <c r="D97" s="279">
        <v>461.7166666666667</v>
      </c>
      <c r="E97" s="279">
        <v>456.88333333333338</v>
      </c>
      <c r="F97" s="279">
        <v>453.41666666666669</v>
      </c>
      <c r="G97" s="279">
        <v>448.58333333333337</v>
      </c>
      <c r="H97" s="279">
        <v>465.18333333333339</v>
      </c>
      <c r="I97" s="279">
        <v>470.01666666666665</v>
      </c>
      <c r="J97" s="279">
        <v>473.48333333333341</v>
      </c>
      <c r="K97" s="277">
        <v>466.55</v>
      </c>
      <c r="L97" s="277">
        <v>458.25</v>
      </c>
      <c r="M97" s="277">
        <v>5.34293</v>
      </c>
    </row>
    <row r="98" spans="1:13" s="16" customFormat="1">
      <c r="A98" s="268">
        <v>88</v>
      </c>
      <c r="B98" s="277" t="s">
        <v>336</v>
      </c>
      <c r="C98" s="278">
        <v>1121.9000000000001</v>
      </c>
      <c r="D98" s="279">
        <v>1107.3</v>
      </c>
      <c r="E98" s="279">
        <v>1078.5999999999999</v>
      </c>
      <c r="F98" s="279">
        <v>1035.3</v>
      </c>
      <c r="G98" s="279">
        <v>1006.5999999999999</v>
      </c>
      <c r="H98" s="279">
        <v>1150.5999999999999</v>
      </c>
      <c r="I98" s="279">
        <v>1179.3000000000002</v>
      </c>
      <c r="J98" s="279">
        <v>1222.5999999999999</v>
      </c>
      <c r="K98" s="277">
        <v>1136</v>
      </c>
      <c r="L98" s="277">
        <v>1064</v>
      </c>
      <c r="M98" s="277">
        <v>5.7465200000000003</v>
      </c>
    </row>
    <row r="99" spans="1:13" s="16" customFormat="1">
      <c r="A99" s="268">
        <v>89</v>
      </c>
      <c r="B99" s="277" t="s">
        <v>337</v>
      </c>
      <c r="C99" s="278">
        <v>11.2</v>
      </c>
      <c r="D99" s="279">
        <v>11.1</v>
      </c>
      <c r="E99" s="279">
        <v>10.75</v>
      </c>
      <c r="F99" s="279">
        <v>10.3</v>
      </c>
      <c r="G99" s="279">
        <v>9.9500000000000011</v>
      </c>
      <c r="H99" s="279">
        <v>11.549999999999999</v>
      </c>
      <c r="I99" s="279">
        <v>11.899999999999997</v>
      </c>
      <c r="J99" s="279">
        <v>12.349999999999998</v>
      </c>
      <c r="K99" s="277">
        <v>11.45</v>
      </c>
      <c r="L99" s="277">
        <v>10.65</v>
      </c>
      <c r="M99" s="277">
        <v>45.678699999999999</v>
      </c>
    </row>
    <row r="100" spans="1:13" s="16" customFormat="1">
      <c r="A100" s="268">
        <v>90</v>
      </c>
      <c r="B100" s="277" t="s">
        <v>339</v>
      </c>
      <c r="C100" s="278">
        <v>188.15</v>
      </c>
      <c r="D100" s="279">
        <v>186.53333333333333</v>
      </c>
      <c r="E100" s="279">
        <v>182.36666666666667</v>
      </c>
      <c r="F100" s="279">
        <v>176.58333333333334</v>
      </c>
      <c r="G100" s="279">
        <v>172.41666666666669</v>
      </c>
      <c r="H100" s="279">
        <v>192.31666666666666</v>
      </c>
      <c r="I100" s="279">
        <v>196.48333333333335</v>
      </c>
      <c r="J100" s="279">
        <v>202.26666666666665</v>
      </c>
      <c r="K100" s="277">
        <v>190.7</v>
      </c>
      <c r="L100" s="277">
        <v>180.75</v>
      </c>
      <c r="M100" s="277">
        <v>6.2900600000000004</v>
      </c>
    </row>
    <row r="101" spans="1:13">
      <c r="A101" s="268">
        <v>91</v>
      </c>
      <c r="B101" s="277" t="s">
        <v>80</v>
      </c>
      <c r="C101" s="278">
        <v>323.45</v>
      </c>
      <c r="D101" s="279">
        <v>322.06666666666666</v>
      </c>
      <c r="E101" s="279">
        <v>319.5333333333333</v>
      </c>
      <c r="F101" s="279">
        <v>315.61666666666662</v>
      </c>
      <c r="G101" s="279">
        <v>313.08333333333326</v>
      </c>
      <c r="H101" s="279">
        <v>325.98333333333335</v>
      </c>
      <c r="I101" s="279">
        <v>328.51666666666677</v>
      </c>
      <c r="J101" s="279">
        <v>332.43333333333339</v>
      </c>
      <c r="K101" s="277">
        <v>324.60000000000002</v>
      </c>
      <c r="L101" s="277">
        <v>318.14999999999998</v>
      </c>
      <c r="M101" s="277">
        <v>3.4952700000000001</v>
      </c>
    </row>
    <row r="102" spans="1:13">
      <c r="A102" s="268">
        <v>92</v>
      </c>
      <c r="B102" s="277" t="s">
        <v>340</v>
      </c>
      <c r="C102" s="278">
        <v>2685.95</v>
      </c>
      <c r="D102" s="279">
        <v>2713.75</v>
      </c>
      <c r="E102" s="279">
        <v>2628.5</v>
      </c>
      <c r="F102" s="279">
        <v>2571.0500000000002</v>
      </c>
      <c r="G102" s="279">
        <v>2485.8000000000002</v>
      </c>
      <c r="H102" s="279">
        <v>2771.2</v>
      </c>
      <c r="I102" s="279">
        <v>2856.45</v>
      </c>
      <c r="J102" s="279">
        <v>2913.8999999999996</v>
      </c>
      <c r="K102" s="277">
        <v>2799</v>
      </c>
      <c r="L102" s="277">
        <v>2656.3</v>
      </c>
      <c r="M102" s="277">
        <v>0.11335000000000001</v>
      </c>
    </row>
    <row r="103" spans="1:13">
      <c r="A103" s="268">
        <v>93</v>
      </c>
      <c r="B103" s="277" t="s">
        <v>81</v>
      </c>
      <c r="C103" s="278">
        <v>589.35</v>
      </c>
      <c r="D103" s="279">
        <v>587.23333333333346</v>
      </c>
      <c r="E103" s="279">
        <v>582.01666666666688</v>
      </c>
      <c r="F103" s="279">
        <v>574.68333333333339</v>
      </c>
      <c r="G103" s="279">
        <v>569.46666666666681</v>
      </c>
      <c r="H103" s="279">
        <v>594.56666666666695</v>
      </c>
      <c r="I103" s="279">
        <v>599.78333333333342</v>
      </c>
      <c r="J103" s="279">
        <v>607.11666666666702</v>
      </c>
      <c r="K103" s="277">
        <v>592.45000000000005</v>
      </c>
      <c r="L103" s="277">
        <v>579.9</v>
      </c>
      <c r="M103" s="277">
        <v>2.4888400000000002</v>
      </c>
    </row>
    <row r="104" spans="1:13">
      <c r="A104" s="268">
        <v>94</v>
      </c>
      <c r="B104" s="277" t="s">
        <v>334</v>
      </c>
      <c r="C104" s="278">
        <v>238.45</v>
      </c>
      <c r="D104" s="279">
        <v>240.11666666666667</v>
      </c>
      <c r="E104" s="279">
        <v>234.58333333333334</v>
      </c>
      <c r="F104" s="279">
        <v>230.71666666666667</v>
      </c>
      <c r="G104" s="279">
        <v>225.18333333333334</v>
      </c>
      <c r="H104" s="279">
        <v>243.98333333333335</v>
      </c>
      <c r="I104" s="279">
        <v>249.51666666666665</v>
      </c>
      <c r="J104" s="279">
        <v>253.38333333333335</v>
      </c>
      <c r="K104" s="277">
        <v>245.65</v>
      </c>
      <c r="L104" s="277">
        <v>236.25</v>
      </c>
      <c r="M104" s="277">
        <v>1.1883600000000001</v>
      </c>
    </row>
    <row r="105" spans="1:13">
      <c r="A105" s="268">
        <v>95</v>
      </c>
      <c r="B105" s="277" t="s">
        <v>342</v>
      </c>
      <c r="C105" s="278">
        <v>168.3</v>
      </c>
      <c r="D105" s="279">
        <v>169.79999999999998</v>
      </c>
      <c r="E105" s="279">
        <v>165.59999999999997</v>
      </c>
      <c r="F105" s="279">
        <v>162.89999999999998</v>
      </c>
      <c r="G105" s="279">
        <v>158.69999999999996</v>
      </c>
      <c r="H105" s="279">
        <v>172.49999999999997</v>
      </c>
      <c r="I105" s="279">
        <v>176.69999999999996</v>
      </c>
      <c r="J105" s="279">
        <v>179.39999999999998</v>
      </c>
      <c r="K105" s="277">
        <v>174</v>
      </c>
      <c r="L105" s="277">
        <v>167.1</v>
      </c>
      <c r="M105" s="277">
        <v>6.3611300000000002</v>
      </c>
    </row>
    <row r="106" spans="1:13">
      <c r="A106" s="268">
        <v>96</v>
      </c>
      <c r="B106" s="277" t="s">
        <v>343</v>
      </c>
      <c r="C106" s="278">
        <v>76.900000000000006</v>
      </c>
      <c r="D106" s="279">
        <v>79.166666666666671</v>
      </c>
      <c r="E106" s="279">
        <v>73.983333333333348</v>
      </c>
      <c r="F106" s="279">
        <v>71.066666666666677</v>
      </c>
      <c r="G106" s="279">
        <v>65.883333333333354</v>
      </c>
      <c r="H106" s="279">
        <v>82.083333333333343</v>
      </c>
      <c r="I106" s="279">
        <v>87.266666666666652</v>
      </c>
      <c r="J106" s="279">
        <v>90.183333333333337</v>
      </c>
      <c r="K106" s="277">
        <v>84.35</v>
      </c>
      <c r="L106" s="277">
        <v>76.25</v>
      </c>
      <c r="M106" s="277">
        <v>71.639189999999999</v>
      </c>
    </row>
    <row r="107" spans="1:13">
      <c r="A107" s="268">
        <v>97</v>
      </c>
      <c r="B107" s="277" t="s">
        <v>82</v>
      </c>
      <c r="C107" s="278">
        <v>251.5</v>
      </c>
      <c r="D107" s="279">
        <v>250.6</v>
      </c>
      <c r="E107" s="279">
        <v>243.89999999999998</v>
      </c>
      <c r="F107" s="279">
        <v>236.29999999999998</v>
      </c>
      <c r="G107" s="279">
        <v>229.59999999999997</v>
      </c>
      <c r="H107" s="279">
        <v>258.2</v>
      </c>
      <c r="I107" s="279">
        <v>264.89999999999998</v>
      </c>
      <c r="J107" s="279">
        <v>272.5</v>
      </c>
      <c r="K107" s="277">
        <v>257.3</v>
      </c>
      <c r="L107" s="277">
        <v>243</v>
      </c>
      <c r="M107" s="277">
        <v>79.21808</v>
      </c>
    </row>
    <row r="108" spans="1:13">
      <c r="A108" s="268">
        <v>98</v>
      </c>
      <c r="B108" s="285" t="s">
        <v>344</v>
      </c>
      <c r="C108" s="278">
        <v>374.2</v>
      </c>
      <c r="D108" s="279">
        <v>371.7</v>
      </c>
      <c r="E108" s="279">
        <v>365.4</v>
      </c>
      <c r="F108" s="279">
        <v>356.59999999999997</v>
      </c>
      <c r="G108" s="279">
        <v>350.29999999999995</v>
      </c>
      <c r="H108" s="279">
        <v>380.5</v>
      </c>
      <c r="I108" s="279">
        <v>386.80000000000007</v>
      </c>
      <c r="J108" s="279">
        <v>395.6</v>
      </c>
      <c r="K108" s="277">
        <v>378</v>
      </c>
      <c r="L108" s="277">
        <v>362.9</v>
      </c>
      <c r="M108" s="277">
        <v>0.89329000000000003</v>
      </c>
    </row>
    <row r="109" spans="1:13">
      <c r="A109" s="268">
        <v>99</v>
      </c>
      <c r="B109" s="277" t="s">
        <v>83</v>
      </c>
      <c r="C109" s="278">
        <v>757.55</v>
      </c>
      <c r="D109" s="279">
        <v>762.4</v>
      </c>
      <c r="E109" s="279">
        <v>750.15</v>
      </c>
      <c r="F109" s="279">
        <v>742.75</v>
      </c>
      <c r="G109" s="279">
        <v>730.5</v>
      </c>
      <c r="H109" s="279">
        <v>769.8</v>
      </c>
      <c r="I109" s="279">
        <v>782.05</v>
      </c>
      <c r="J109" s="279">
        <v>789.44999999999993</v>
      </c>
      <c r="K109" s="277">
        <v>774.65</v>
      </c>
      <c r="L109" s="277">
        <v>755</v>
      </c>
      <c r="M109" s="277">
        <v>85.159099999999995</v>
      </c>
    </row>
    <row r="110" spans="1:13">
      <c r="A110" s="268">
        <v>100</v>
      </c>
      <c r="B110" s="277" t="s">
        <v>84</v>
      </c>
      <c r="C110" s="278">
        <v>117.7</v>
      </c>
      <c r="D110" s="279">
        <v>117.36666666666667</v>
      </c>
      <c r="E110" s="279">
        <v>116.53333333333335</v>
      </c>
      <c r="F110" s="279">
        <v>115.36666666666667</v>
      </c>
      <c r="G110" s="279">
        <v>114.53333333333335</v>
      </c>
      <c r="H110" s="279">
        <v>118.53333333333335</v>
      </c>
      <c r="I110" s="279">
        <v>119.36666666666666</v>
      </c>
      <c r="J110" s="279">
        <v>120.53333333333335</v>
      </c>
      <c r="K110" s="277">
        <v>118.2</v>
      </c>
      <c r="L110" s="277">
        <v>116.2</v>
      </c>
      <c r="M110" s="277">
        <v>118.76045000000001</v>
      </c>
    </row>
    <row r="111" spans="1:13">
      <c r="A111" s="268">
        <v>101</v>
      </c>
      <c r="B111" s="277" t="s">
        <v>345</v>
      </c>
      <c r="C111" s="278">
        <v>362.75</v>
      </c>
      <c r="D111" s="279">
        <v>366.26666666666665</v>
      </c>
      <c r="E111" s="279">
        <v>354.5333333333333</v>
      </c>
      <c r="F111" s="279">
        <v>346.31666666666666</v>
      </c>
      <c r="G111" s="279">
        <v>334.58333333333331</v>
      </c>
      <c r="H111" s="279">
        <v>374.48333333333329</v>
      </c>
      <c r="I111" s="279">
        <v>386.21666666666664</v>
      </c>
      <c r="J111" s="279">
        <v>394.43333333333328</v>
      </c>
      <c r="K111" s="277">
        <v>378</v>
      </c>
      <c r="L111" s="277">
        <v>358.05</v>
      </c>
      <c r="M111" s="277">
        <v>18.051970000000001</v>
      </c>
    </row>
    <row r="112" spans="1:13">
      <c r="A112" s="268">
        <v>102</v>
      </c>
      <c r="B112" s="277" t="s">
        <v>3634</v>
      </c>
      <c r="C112" s="278">
        <v>2380.1</v>
      </c>
      <c r="D112" s="279">
        <v>2418.0166666666664</v>
      </c>
      <c r="E112" s="279">
        <v>2302.083333333333</v>
      </c>
      <c r="F112" s="279">
        <v>2224.0666666666666</v>
      </c>
      <c r="G112" s="279">
        <v>2108.1333333333332</v>
      </c>
      <c r="H112" s="279">
        <v>2496.0333333333328</v>
      </c>
      <c r="I112" s="279">
        <v>2611.9666666666662</v>
      </c>
      <c r="J112" s="279">
        <v>2689.9833333333327</v>
      </c>
      <c r="K112" s="277">
        <v>2533.9499999999998</v>
      </c>
      <c r="L112" s="277">
        <v>2340</v>
      </c>
      <c r="M112" s="277">
        <v>16.675090000000001</v>
      </c>
    </row>
    <row r="113" spans="1:13">
      <c r="A113" s="268">
        <v>103</v>
      </c>
      <c r="B113" s="277" t="s">
        <v>85</v>
      </c>
      <c r="C113" s="278">
        <v>1464.65</v>
      </c>
      <c r="D113" s="279">
        <v>1452.7666666666667</v>
      </c>
      <c r="E113" s="279">
        <v>1437.3833333333332</v>
      </c>
      <c r="F113" s="279">
        <v>1410.1166666666666</v>
      </c>
      <c r="G113" s="279">
        <v>1394.7333333333331</v>
      </c>
      <c r="H113" s="279">
        <v>1480.0333333333333</v>
      </c>
      <c r="I113" s="279">
        <v>1495.416666666667</v>
      </c>
      <c r="J113" s="279">
        <v>1522.6833333333334</v>
      </c>
      <c r="K113" s="277">
        <v>1468.15</v>
      </c>
      <c r="L113" s="277">
        <v>1425.5</v>
      </c>
      <c r="M113" s="277">
        <v>7.6452200000000001</v>
      </c>
    </row>
    <row r="114" spans="1:13">
      <c r="A114" s="268">
        <v>104</v>
      </c>
      <c r="B114" s="277" t="s">
        <v>86</v>
      </c>
      <c r="C114" s="278">
        <v>385.55</v>
      </c>
      <c r="D114" s="279">
        <v>388.58333333333331</v>
      </c>
      <c r="E114" s="279">
        <v>380.66666666666663</v>
      </c>
      <c r="F114" s="279">
        <v>375.7833333333333</v>
      </c>
      <c r="G114" s="279">
        <v>367.86666666666662</v>
      </c>
      <c r="H114" s="279">
        <v>393.46666666666664</v>
      </c>
      <c r="I114" s="279">
        <v>401.38333333333327</v>
      </c>
      <c r="J114" s="279">
        <v>406.26666666666665</v>
      </c>
      <c r="K114" s="277">
        <v>396.5</v>
      </c>
      <c r="L114" s="277">
        <v>383.7</v>
      </c>
      <c r="M114" s="277">
        <v>15.4391</v>
      </c>
    </row>
    <row r="115" spans="1:13">
      <c r="A115" s="268">
        <v>105</v>
      </c>
      <c r="B115" s="277" t="s">
        <v>236</v>
      </c>
      <c r="C115" s="278">
        <v>737.75</v>
      </c>
      <c r="D115" s="279">
        <v>732.86666666666667</v>
      </c>
      <c r="E115" s="279">
        <v>723.13333333333333</v>
      </c>
      <c r="F115" s="279">
        <v>708.51666666666665</v>
      </c>
      <c r="G115" s="279">
        <v>698.7833333333333</v>
      </c>
      <c r="H115" s="279">
        <v>747.48333333333335</v>
      </c>
      <c r="I115" s="279">
        <v>757.2166666666667</v>
      </c>
      <c r="J115" s="279">
        <v>771.83333333333337</v>
      </c>
      <c r="K115" s="277">
        <v>742.6</v>
      </c>
      <c r="L115" s="277">
        <v>718.25</v>
      </c>
      <c r="M115" s="277">
        <v>8.9809300000000007</v>
      </c>
    </row>
    <row r="116" spans="1:13">
      <c r="A116" s="268">
        <v>106</v>
      </c>
      <c r="B116" s="277" t="s">
        <v>346</v>
      </c>
      <c r="C116" s="278">
        <v>643.54999999999995</v>
      </c>
      <c r="D116" s="279">
        <v>639.88333333333333</v>
      </c>
      <c r="E116" s="279">
        <v>633.76666666666665</v>
      </c>
      <c r="F116" s="279">
        <v>623.98333333333335</v>
      </c>
      <c r="G116" s="279">
        <v>617.86666666666667</v>
      </c>
      <c r="H116" s="279">
        <v>649.66666666666663</v>
      </c>
      <c r="I116" s="279">
        <v>655.78333333333319</v>
      </c>
      <c r="J116" s="279">
        <v>665.56666666666661</v>
      </c>
      <c r="K116" s="277">
        <v>646</v>
      </c>
      <c r="L116" s="277">
        <v>630.1</v>
      </c>
      <c r="M116" s="277">
        <v>0.77414000000000005</v>
      </c>
    </row>
    <row r="117" spans="1:13">
      <c r="A117" s="268">
        <v>107</v>
      </c>
      <c r="B117" s="277" t="s">
        <v>331</v>
      </c>
      <c r="C117" s="278">
        <v>1946.75</v>
      </c>
      <c r="D117" s="279">
        <v>1945.5666666666666</v>
      </c>
      <c r="E117" s="279">
        <v>1916.1333333333332</v>
      </c>
      <c r="F117" s="279">
        <v>1885.5166666666667</v>
      </c>
      <c r="G117" s="279">
        <v>1856.0833333333333</v>
      </c>
      <c r="H117" s="279">
        <v>1976.1833333333332</v>
      </c>
      <c r="I117" s="279">
        <v>2005.6166666666666</v>
      </c>
      <c r="J117" s="279">
        <v>2036.2333333333331</v>
      </c>
      <c r="K117" s="277">
        <v>1975</v>
      </c>
      <c r="L117" s="277">
        <v>1914.95</v>
      </c>
      <c r="M117" s="277">
        <v>0.67145999999999995</v>
      </c>
    </row>
    <row r="118" spans="1:13">
      <c r="A118" s="268">
        <v>108</v>
      </c>
      <c r="B118" s="277" t="s">
        <v>237</v>
      </c>
      <c r="C118" s="278">
        <v>305.2</v>
      </c>
      <c r="D118" s="279">
        <v>311.40000000000003</v>
      </c>
      <c r="E118" s="279">
        <v>293.80000000000007</v>
      </c>
      <c r="F118" s="279">
        <v>282.40000000000003</v>
      </c>
      <c r="G118" s="279">
        <v>264.80000000000007</v>
      </c>
      <c r="H118" s="279">
        <v>322.80000000000007</v>
      </c>
      <c r="I118" s="279">
        <v>340.40000000000009</v>
      </c>
      <c r="J118" s="279">
        <v>351.80000000000007</v>
      </c>
      <c r="K118" s="277">
        <v>329</v>
      </c>
      <c r="L118" s="277">
        <v>300</v>
      </c>
      <c r="M118" s="277">
        <v>74.114459999999994</v>
      </c>
    </row>
    <row r="119" spans="1:13">
      <c r="A119" s="268">
        <v>109</v>
      </c>
      <c r="B119" s="277" t="s">
        <v>2995</v>
      </c>
      <c r="C119" s="278">
        <v>232.55</v>
      </c>
      <c r="D119" s="279">
        <v>232.03333333333333</v>
      </c>
      <c r="E119" s="279">
        <v>229.56666666666666</v>
      </c>
      <c r="F119" s="279">
        <v>226.58333333333334</v>
      </c>
      <c r="G119" s="279">
        <v>224.11666666666667</v>
      </c>
      <c r="H119" s="279">
        <v>235.01666666666665</v>
      </c>
      <c r="I119" s="279">
        <v>237.48333333333329</v>
      </c>
      <c r="J119" s="279">
        <v>240.46666666666664</v>
      </c>
      <c r="K119" s="277">
        <v>234.5</v>
      </c>
      <c r="L119" s="277">
        <v>229.05</v>
      </c>
      <c r="M119" s="277">
        <v>1.11103</v>
      </c>
    </row>
    <row r="120" spans="1:13">
      <c r="A120" s="268">
        <v>110</v>
      </c>
      <c r="B120" s="277" t="s">
        <v>235</v>
      </c>
      <c r="C120" s="278">
        <v>150.30000000000001</v>
      </c>
      <c r="D120" s="279">
        <v>149.76666666666668</v>
      </c>
      <c r="E120" s="279">
        <v>148.28333333333336</v>
      </c>
      <c r="F120" s="279">
        <v>146.26666666666668</v>
      </c>
      <c r="G120" s="279">
        <v>144.78333333333336</v>
      </c>
      <c r="H120" s="279">
        <v>151.78333333333336</v>
      </c>
      <c r="I120" s="279">
        <v>153.26666666666665</v>
      </c>
      <c r="J120" s="279">
        <v>155.28333333333336</v>
      </c>
      <c r="K120" s="277">
        <v>151.25</v>
      </c>
      <c r="L120" s="277">
        <v>147.75</v>
      </c>
      <c r="M120" s="277">
        <v>10.918749999999999</v>
      </c>
    </row>
    <row r="121" spans="1:13">
      <c r="A121" s="268">
        <v>111</v>
      </c>
      <c r="B121" s="277" t="s">
        <v>87</v>
      </c>
      <c r="C121" s="278">
        <v>460.1</v>
      </c>
      <c r="D121" s="279">
        <v>461.66666666666669</v>
      </c>
      <c r="E121" s="279">
        <v>455.63333333333338</v>
      </c>
      <c r="F121" s="279">
        <v>451.16666666666669</v>
      </c>
      <c r="G121" s="279">
        <v>445.13333333333338</v>
      </c>
      <c r="H121" s="279">
        <v>466.13333333333338</v>
      </c>
      <c r="I121" s="279">
        <v>472.16666666666669</v>
      </c>
      <c r="J121" s="279">
        <v>476.63333333333338</v>
      </c>
      <c r="K121" s="277">
        <v>467.7</v>
      </c>
      <c r="L121" s="277">
        <v>457.2</v>
      </c>
      <c r="M121" s="277">
        <v>5.6707900000000002</v>
      </c>
    </row>
    <row r="122" spans="1:13">
      <c r="A122" s="268">
        <v>112</v>
      </c>
      <c r="B122" s="277" t="s">
        <v>347</v>
      </c>
      <c r="C122" s="278">
        <v>429.5</v>
      </c>
      <c r="D122" s="279">
        <v>431.23333333333335</v>
      </c>
      <c r="E122" s="279">
        <v>419.4666666666667</v>
      </c>
      <c r="F122" s="279">
        <v>409.43333333333334</v>
      </c>
      <c r="G122" s="279">
        <v>397.66666666666669</v>
      </c>
      <c r="H122" s="279">
        <v>441.26666666666671</v>
      </c>
      <c r="I122" s="279">
        <v>453.03333333333336</v>
      </c>
      <c r="J122" s="279">
        <v>463.06666666666672</v>
      </c>
      <c r="K122" s="277">
        <v>443</v>
      </c>
      <c r="L122" s="277">
        <v>421.2</v>
      </c>
      <c r="M122" s="277">
        <v>12.09506</v>
      </c>
    </row>
    <row r="123" spans="1:13">
      <c r="A123" s="268">
        <v>113</v>
      </c>
      <c r="B123" s="277" t="s">
        <v>88</v>
      </c>
      <c r="C123" s="278">
        <v>519.15</v>
      </c>
      <c r="D123" s="279">
        <v>516.61666666666667</v>
      </c>
      <c r="E123" s="279">
        <v>512.33333333333337</v>
      </c>
      <c r="F123" s="279">
        <v>505.51666666666671</v>
      </c>
      <c r="G123" s="279">
        <v>501.23333333333341</v>
      </c>
      <c r="H123" s="279">
        <v>523.43333333333339</v>
      </c>
      <c r="I123" s="279">
        <v>527.7166666666667</v>
      </c>
      <c r="J123" s="279">
        <v>534.5333333333333</v>
      </c>
      <c r="K123" s="277">
        <v>520.9</v>
      </c>
      <c r="L123" s="277">
        <v>509.8</v>
      </c>
      <c r="M123" s="277">
        <v>42.761569999999999</v>
      </c>
    </row>
    <row r="124" spans="1:13">
      <c r="A124" s="268">
        <v>114</v>
      </c>
      <c r="B124" s="277" t="s">
        <v>238</v>
      </c>
      <c r="C124" s="278">
        <v>847.8</v>
      </c>
      <c r="D124" s="279">
        <v>852.73333333333323</v>
      </c>
      <c r="E124" s="279">
        <v>831.06666666666649</v>
      </c>
      <c r="F124" s="279">
        <v>814.33333333333326</v>
      </c>
      <c r="G124" s="279">
        <v>792.66666666666652</v>
      </c>
      <c r="H124" s="279">
        <v>869.46666666666647</v>
      </c>
      <c r="I124" s="279">
        <v>891.13333333333321</v>
      </c>
      <c r="J124" s="279">
        <v>907.86666666666645</v>
      </c>
      <c r="K124" s="277">
        <v>874.4</v>
      </c>
      <c r="L124" s="277">
        <v>836</v>
      </c>
      <c r="M124" s="277">
        <v>3.25902</v>
      </c>
    </row>
    <row r="125" spans="1:13">
      <c r="A125" s="268">
        <v>115</v>
      </c>
      <c r="B125" s="277" t="s">
        <v>348</v>
      </c>
      <c r="C125" s="278">
        <v>74.900000000000006</v>
      </c>
      <c r="D125" s="279">
        <v>75.2</v>
      </c>
      <c r="E125" s="279">
        <v>74.400000000000006</v>
      </c>
      <c r="F125" s="279">
        <v>73.900000000000006</v>
      </c>
      <c r="G125" s="279">
        <v>73.100000000000009</v>
      </c>
      <c r="H125" s="279">
        <v>75.7</v>
      </c>
      <c r="I125" s="279">
        <v>76.499999999999986</v>
      </c>
      <c r="J125" s="279">
        <v>77</v>
      </c>
      <c r="K125" s="277">
        <v>76</v>
      </c>
      <c r="L125" s="277">
        <v>74.7</v>
      </c>
      <c r="M125" s="277">
        <v>0.84948000000000001</v>
      </c>
    </row>
    <row r="126" spans="1:13">
      <c r="A126" s="268">
        <v>116</v>
      </c>
      <c r="B126" s="277" t="s">
        <v>355</v>
      </c>
      <c r="C126" s="278">
        <v>336.75</v>
      </c>
      <c r="D126" s="279">
        <v>337.01666666666665</v>
      </c>
      <c r="E126" s="279">
        <v>331.88333333333333</v>
      </c>
      <c r="F126" s="279">
        <v>327.01666666666665</v>
      </c>
      <c r="G126" s="279">
        <v>321.88333333333333</v>
      </c>
      <c r="H126" s="279">
        <v>341.88333333333333</v>
      </c>
      <c r="I126" s="279">
        <v>347.01666666666665</v>
      </c>
      <c r="J126" s="279">
        <v>351.88333333333333</v>
      </c>
      <c r="K126" s="277">
        <v>342.15</v>
      </c>
      <c r="L126" s="277">
        <v>332.15</v>
      </c>
      <c r="M126" s="277">
        <v>0.42758000000000002</v>
      </c>
    </row>
    <row r="127" spans="1:13">
      <c r="A127" s="268">
        <v>117</v>
      </c>
      <c r="B127" s="277" t="s">
        <v>356</v>
      </c>
      <c r="C127" s="278">
        <v>168</v>
      </c>
      <c r="D127" s="279">
        <v>164.65</v>
      </c>
      <c r="E127" s="279">
        <v>158.55000000000001</v>
      </c>
      <c r="F127" s="279">
        <v>149.1</v>
      </c>
      <c r="G127" s="279">
        <v>143</v>
      </c>
      <c r="H127" s="279">
        <v>174.10000000000002</v>
      </c>
      <c r="I127" s="279">
        <v>180.2</v>
      </c>
      <c r="J127" s="279">
        <v>189.65000000000003</v>
      </c>
      <c r="K127" s="277">
        <v>170.75</v>
      </c>
      <c r="L127" s="277">
        <v>155.19999999999999</v>
      </c>
      <c r="M127" s="277">
        <v>7.7476799999999999</v>
      </c>
    </row>
    <row r="128" spans="1:13">
      <c r="A128" s="268">
        <v>118</v>
      </c>
      <c r="B128" s="277" t="s">
        <v>349</v>
      </c>
      <c r="C128" s="278">
        <v>80.650000000000006</v>
      </c>
      <c r="D128" s="279">
        <v>81.083333333333329</v>
      </c>
      <c r="E128" s="279">
        <v>79.666666666666657</v>
      </c>
      <c r="F128" s="279">
        <v>78.683333333333323</v>
      </c>
      <c r="G128" s="279">
        <v>77.266666666666652</v>
      </c>
      <c r="H128" s="279">
        <v>82.066666666666663</v>
      </c>
      <c r="I128" s="279">
        <v>83.48333333333332</v>
      </c>
      <c r="J128" s="279">
        <v>84.466666666666669</v>
      </c>
      <c r="K128" s="277">
        <v>82.5</v>
      </c>
      <c r="L128" s="277">
        <v>80.099999999999994</v>
      </c>
      <c r="M128" s="277">
        <v>9.9641099999999998</v>
      </c>
    </row>
    <row r="129" spans="1:13">
      <c r="A129" s="268">
        <v>119</v>
      </c>
      <c r="B129" s="277" t="s">
        <v>350</v>
      </c>
      <c r="C129" s="278">
        <v>355.3</v>
      </c>
      <c r="D129" s="279">
        <v>354.66666666666669</v>
      </c>
      <c r="E129" s="279">
        <v>345.83333333333337</v>
      </c>
      <c r="F129" s="279">
        <v>336.36666666666667</v>
      </c>
      <c r="G129" s="279">
        <v>327.53333333333336</v>
      </c>
      <c r="H129" s="279">
        <v>364.13333333333338</v>
      </c>
      <c r="I129" s="279">
        <v>372.96666666666675</v>
      </c>
      <c r="J129" s="279">
        <v>382.43333333333339</v>
      </c>
      <c r="K129" s="277">
        <v>363.5</v>
      </c>
      <c r="L129" s="277">
        <v>345.2</v>
      </c>
      <c r="M129" s="277">
        <v>1.9401900000000001</v>
      </c>
    </row>
    <row r="130" spans="1:13">
      <c r="A130" s="268">
        <v>120</v>
      </c>
      <c r="B130" s="277" t="s">
        <v>351</v>
      </c>
      <c r="C130" s="278">
        <v>720.5</v>
      </c>
      <c r="D130" s="279">
        <v>727.73333333333323</v>
      </c>
      <c r="E130" s="279">
        <v>709.86666666666645</v>
      </c>
      <c r="F130" s="279">
        <v>699.23333333333323</v>
      </c>
      <c r="G130" s="279">
        <v>681.36666666666645</v>
      </c>
      <c r="H130" s="279">
        <v>738.36666666666645</v>
      </c>
      <c r="I130" s="279">
        <v>756.23333333333323</v>
      </c>
      <c r="J130" s="279">
        <v>766.86666666666645</v>
      </c>
      <c r="K130" s="277">
        <v>745.6</v>
      </c>
      <c r="L130" s="277">
        <v>717.1</v>
      </c>
      <c r="M130" s="277">
        <v>6.05471</v>
      </c>
    </row>
    <row r="131" spans="1:13">
      <c r="A131" s="268">
        <v>121</v>
      </c>
      <c r="B131" s="277" t="s">
        <v>352</v>
      </c>
      <c r="C131" s="278">
        <v>112.15</v>
      </c>
      <c r="D131" s="279">
        <v>112.39999999999999</v>
      </c>
      <c r="E131" s="279">
        <v>109.99999999999999</v>
      </c>
      <c r="F131" s="279">
        <v>107.85</v>
      </c>
      <c r="G131" s="279">
        <v>105.44999999999999</v>
      </c>
      <c r="H131" s="279">
        <v>114.54999999999998</v>
      </c>
      <c r="I131" s="279">
        <v>116.94999999999999</v>
      </c>
      <c r="J131" s="279">
        <v>119.09999999999998</v>
      </c>
      <c r="K131" s="277">
        <v>114.8</v>
      </c>
      <c r="L131" s="277">
        <v>110.25</v>
      </c>
      <c r="M131" s="277">
        <v>19.35586</v>
      </c>
    </row>
    <row r="132" spans="1:13">
      <c r="A132" s="268">
        <v>122</v>
      </c>
      <c r="B132" s="277" t="s">
        <v>1220</v>
      </c>
      <c r="C132" s="278">
        <v>726.05</v>
      </c>
      <c r="D132" s="279">
        <v>725</v>
      </c>
      <c r="E132" s="279">
        <v>720</v>
      </c>
      <c r="F132" s="279">
        <v>713.95</v>
      </c>
      <c r="G132" s="279">
        <v>708.95</v>
      </c>
      <c r="H132" s="279">
        <v>731.05</v>
      </c>
      <c r="I132" s="279">
        <v>736.05</v>
      </c>
      <c r="J132" s="279">
        <v>742.09999999999991</v>
      </c>
      <c r="K132" s="277">
        <v>730</v>
      </c>
      <c r="L132" s="277">
        <v>718.95</v>
      </c>
      <c r="M132" s="277">
        <v>0.3523</v>
      </c>
    </row>
    <row r="133" spans="1:13">
      <c r="A133" s="268">
        <v>123</v>
      </c>
      <c r="B133" s="277" t="s">
        <v>90</v>
      </c>
      <c r="C133" s="278">
        <v>12.2</v>
      </c>
      <c r="D133" s="279">
        <v>12.25</v>
      </c>
      <c r="E133" s="279">
        <v>12.05</v>
      </c>
      <c r="F133" s="279">
        <v>11.9</v>
      </c>
      <c r="G133" s="279">
        <v>11.700000000000001</v>
      </c>
      <c r="H133" s="279">
        <v>12.4</v>
      </c>
      <c r="I133" s="279">
        <v>12.6</v>
      </c>
      <c r="J133" s="279">
        <v>12.75</v>
      </c>
      <c r="K133" s="277">
        <v>12.45</v>
      </c>
      <c r="L133" s="277">
        <v>12.1</v>
      </c>
      <c r="M133" s="277">
        <v>31.899319999999999</v>
      </c>
    </row>
    <row r="134" spans="1:13">
      <c r="A134" s="268">
        <v>124</v>
      </c>
      <c r="B134" s="277" t="s">
        <v>91</v>
      </c>
      <c r="C134" s="278">
        <v>3068.85</v>
      </c>
      <c r="D134" s="279">
        <v>3091.8333333333335</v>
      </c>
      <c r="E134" s="279">
        <v>3039.666666666667</v>
      </c>
      <c r="F134" s="279">
        <v>3010.4833333333336</v>
      </c>
      <c r="G134" s="279">
        <v>2958.3166666666671</v>
      </c>
      <c r="H134" s="279">
        <v>3121.0166666666669</v>
      </c>
      <c r="I134" s="279">
        <v>3173.1833333333338</v>
      </c>
      <c r="J134" s="279">
        <v>3202.3666666666668</v>
      </c>
      <c r="K134" s="277">
        <v>3144</v>
      </c>
      <c r="L134" s="277">
        <v>3062.65</v>
      </c>
      <c r="M134" s="277">
        <v>12.14607</v>
      </c>
    </row>
    <row r="135" spans="1:13">
      <c r="A135" s="268">
        <v>125</v>
      </c>
      <c r="B135" s="277" t="s">
        <v>357</v>
      </c>
      <c r="C135" s="278">
        <v>9809.2000000000007</v>
      </c>
      <c r="D135" s="279">
        <v>9721.4</v>
      </c>
      <c r="E135" s="279">
        <v>9492.7999999999993</v>
      </c>
      <c r="F135" s="279">
        <v>9176.4</v>
      </c>
      <c r="G135" s="279">
        <v>8947.7999999999993</v>
      </c>
      <c r="H135" s="279">
        <v>10037.799999999999</v>
      </c>
      <c r="I135" s="279">
        <v>10266.400000000001</v>
      </c>
      <c r="J135" s="279">
        <v>10582.8</v>
      </c>
      <c r="K135" s="277">
        <v>9950</v>
      </c>
      <c r="L135" s="277">
        <v>9405</v>
      </c>
      <c r="M135" s="277">
        <v>0.65337999999999996</v>
      </c>
    </row>
    <row r="136" spans="1:13">
      <c r="A136" s="268">
        <v>126</v>
      </c>
      <c r="B136" s="277" t="s">
        <v>93</v>
      </c>
      <c r="C136" s="278">
        <v>171.3</v>
      </c>
      <c r="D136" s="279">
        <v>171.96666666666667</v>
      </c>
      <c r="E136" s="279">
        <v>169.93333333333334</v>
      </c>
      <c r="F136" s="279">
        <v>168.56666666666666</v>
      </c>
      <c r="G136" s="279">
        <v>166.53333333333333</v>
      </c>
      <c r="H136" s="279">
        <v>173.33333333333334</v>
      </c>
      <c r="I136" s="279">
        <v>175.3666666666667</v>
      </c>
      <c r="J136" s="279">
        <v>176.73333333333335</v>
      </c>
      <c r="K136" s="277">
        <v>174</v>
      </c>
      <c r="L136" s="277">
        <v>170.6</v>
      </c>
      <c r="M136" s="277">
        <v>84.871989999999997</v>
      </c>
    </row>
    <row r="137" spans="1:13">
      <c r="A137" s="268">
        <v>127</v>
      </c>
      <c r="B137" s="277" t="s">
        <v>231</v>
      </c>
      <c r="C137" s="278">
        <v>2116.5500000000002</v>
      </c>
      <c r="D137" s="279">
        <v>2110.4666666666667</v>
      </c>
      <c r="E137" s="279">
        <v>2087.0833333333335</v>
      </c>
      <c r="F137" s="279">
        <v>2057.6166666666668</v>
      </c>
      <c r="G137" s="279">
        <v>2034.2333333333336</v>
      </c>
      <c r="H137" s="279">
        <v>2139.9333333333334</v>
      </c>
      <c r="I137" s="279">
        <v>2163.3166666666666</v>
      </c>
      <c r="J137" s="279">
        <v>2192.7833333333333</v>
      </c>
      <c r="K137" s="277">
        <v>2133.85</v>
      </c>
      <c r="L137" s="277">
        <v>2081</v>
      </c>
      <c r="M137" s="277">
        <v>5.4662100000000002</v>
      </c>
    </row>
    <row r="138" spans="1:13">
      <c r="A138" s="268">
        <v>128</v>
      </c>
      <c r="B138" s="277" t="s">
        <v>94</v>
      </c>
      <c r="C138" s="278">
        <v>5018.25</v>
      </c>
      <c r="D138" s="279">
        <v>5035.083333333333</v>
      </c>
      <c r="E138" s="279">
        <v>4979.1666666666661</v>
      </c>
      <c r="F138" s="279">
        <v>4940.083333333333</v>
      </c>
      <c r="G138" s="279">
        <v>4884.1666666666661</v>
      </c>
      <c r="H138" s="279">
        <v>5074.1666666666661</v>
      </c>
      <c r="I138" s="279">
        <v>5130.0833333333321</v>
      </c>
      <c r="J138" s="279">
        <v>5169.1666666666661</v>
      </c>
      <c r="K138" s="277">
        <v>5091</v>
      </c>
      <c r="L138" s="277">
        <v>4996</v>
      </c>
      <c r="M138" s="277">
        <v>18.174810000000001</v>
      </c>
    </row>
    <row r="139" spans="1:13">
      <c r="A139" s="268">
        <v>129</v>
      </c>
      <c r="B139" s="277" t="s">
        <v>1263</v>
      </c>
      <c r="C139" s="278">
        <v>720</v>
      </c>
      <c r="D139" s="279">
        <v>719.81666666666661</v>
      </c>
      <c r="E139" s="279">
        <v>715.63333333333321</v>
      </c>
      <c r="F139" s="279">
        <v>711.26666666666665</v>
      </c>
      <c r="G139" s="279">
        <v>707.08333333333326</v>
      </c>
      <c r="H139" s="279">
        <v>724.18333333333317</v>
      </c>
      <c r="I139" s="279">
        <v>728.36666666666656</v>
      </c>
      <c r="J139" s="279">
        <v>732.73333333333312</v>
      </c>
      <c r="K139" s="277">
        <v>724</v>
      </c>
      <c r="L139" s="277">
        <v>715.45</v>
      </c>
      <c r="M139" s="277">
        <v>0.23798</v>
      </c>
    </row>
    <row r="140" spans="1:13">
      <c r="A140" s="268">
        <v>130</v>
      </c>
      <c r="B140" s="277" t="s">
        <v>239</v>
      </c>
      <c r="C140" s="278">
        <v>57.5</v>
      </c>
      <c r="D140" s="279">
        <v>56.866666666666667</v>
      </c>
      <c r="E140" s="279">
        <v>55.783333333333331</v>
      </c>
      <c r="F140" s="279">
        <v>54.066666666666663</v>
      </c>
      <c r="G140" s="279">
        <v>52.983333333333327</v>
      </c>
      <c r="H140" s="279">
        <v>58.583333333333336</v>
      </c>
      <c r="I140" s="279">
        <v>59.666666666666664</v>
      </c>
      <c r="J140" s="279">
        <v>61.38333333333334</v>
      </c>
      <c r="K140" s="277">
        <v>57.95</v>
      </c>
      <c r="L140" s="277">
        <v>55.15</v>
      </c>
      <c r="M140" s="277">
        <v>9.0211500000000004</v>
      </c>
    </row>
    <row r="141" spans="1:13">
      <c r="A141" s="268">
        <v>131</v>
      </c>
      <c r="B141" s="277" t="s">
        <v>95</v>
      </c>
      <c r="C141" s="278">
        <v>2181.9</v>
      </c>
      <c r="D141" s="279">
        <v>2180.1333333333332</v>
      </c>
      <c r="E141" s="279">
        <v>2161.7666666666664</v>
      </c>
      <c r="F141" s="279">
        <v>2141.6333333333332</v>
      </c>
      <c r="G141" s="279">
        <v>2123.2666666666664</v>
      </c>
      <c r="H141" s="279">
        <v>2200.2666666666664</v>
      </c>
      <c r="I141" s="279">
        <v>2218.6333333333332</v>
      </c>
      <c r="J141" s="279">
        <v>2238.7666666666664</v>
      </c>
      <c r="K141" s="277">
        <v>2198.5</v>
      </c>
      <c r="L141" s="277">
        <v>2160</v>
      </c>
      <c r="M141" s="277">
        <v>11.535780000000001</v>
      </c>
    </row>
    <row r="142" spans="1:13">
      <c r="A142" s="268">
        <v>132</v>
      </c>
      <c r="B142" s="277" t="s">
        <v>359</v>
      </c>
      <c r="C142" s="278">
        <v>279.2</v>
      </c>
      <c r="D142" s="279">
        <v>281.7</v>
      </c>
      <c r="E142" s="279">
        <v>274.5</v>
      </c>
      <c r="F142" s="279">
        <v>269.8</v>
      </c>
      <c r="G142" s="279">
        <v>262.60000000000002</v>
      </c>
      <c r="H142" s="279">
        <v>286.39999999999998</v>
      </c>
      <c r="I142" s="279">
        <v>293.59999999999991</v>
      </c>
      <c r="J142" s="279">
        <v>298.29999999999995</v>
      </c>
      <c r="K142" s="277">
        <v>288.89999999999998</v>
      </c>
      <c r="L142" s="277">
        <v>277</v>
      </c>
      <c r="M142" s="277">
        <v>1.9837100000000001</v>
      </c>
    </row>
    <row r="143" spans="1:13">
      <c r="A143" s="268">
        <v>133</v>
      </c>
      <c r="B143" s="277" t="s">
        <v>360</v>
      </c>
      <c r="C143" s="278">
        <v>78.900000000000006</v>
      </c>
      <c r="D143" s="279">
        <v>79.183333333333337</v>
      </c>
      <c r="E143" s="279">
        <v>78.01666666666668</v>
      </c>
      <c r="F143" s="279">
        <v>77.13333333333334</v>
      </c>
      <c r="G143" s="279">
        <v>75.966666666666683</v>
      </c>
      <c r="H143" s="279">
        <v>80.066666666666677</v>
      </c>
      <c r="I143" s="279">
        <v>81.233333333333334</v>
      </c>
      <c r="J143" s="279">
        <v>82.116666666666674</v>
      </c>
      <c r="K143" s="277">
        <v>80.349999999999994</v>
      </c>
      <c r="L143" s="277">
        <v>78.3</v>
      </c>
      <c r="M143" s="277">
        <v>8.0745100000000001</v>
      </c>
    </row>
    <row r="144" spans="1:13">
      <c r="A144" s="268">
        <v>134</v>
      </c>
      <c r="B144" s="277" t="s">
        <v>361</v>
      </c>
      <c r="C144" s="278">
        <v>110.8</v>
      </c>
      <c r="D144" s="279">
        <v>110.34999999999998</v>
      </c>
      <c r="E144" s="279">
        <v>109.04999999999995</v>
      </c>
      <c r="F144" s="279">
        <v>107.29999999999997</v>
      </c>
      <c r="G144" s="279">
        <v>105.99999999999994</v>
      </c>
      <c r="H144" s="279">
        <v>112.09999999999997</v>
      </c>
      <c r="I144" s="279">
        <v>113.4</v>
      </c>
      <c r="J144" s="279">
        <v>115.14999999999998</v>
      </c>
      <c r="K144" s="277">
        <v>111.65</v>
      </c>
      <c r="L144" s="277">
        <v>108.6</v>
      </c>
      <c r="M144" s="277">
        <v>0.26674999999999999</v>
      </c>
    </row>
    <row r="145" spans="1:13">
      <c r="A145" s="268">
        <v>135</v>
      </c>
      <c r="B145" s="277" t="s">
        <v>240</v>
      </c>
      <c r="C145" s="278">
        <v>360.7</v>
      </c>
      <c r="D145" s="279">
        <v>360.33333333333331</v>
      </c>
      <c r="E145" s="279">
        <v>357.66666666666663</v>
      </c>
      <c r="F145" s="279">
        <v>354.63333333333333</v>
      </c>
      <c r="G145" s="279">
        <v>351.96666666666664</v>
      </c>
      <c r="H145" s="279">
        <v>363.36666666666662</v>
      </c>
      <c r="I145" s="279">
        <v>366.03333333333325</v>
      </c>
      <c r="J145" s="279">
        <v>369.06666666666661</v>
      </c>
      <c r="K145" s="277">
        <v>363</v>
      </c>
      <c r="L145" s="277">
        <v>357.3</v>
      </c>
      <c r="M145" s="277">
        <v>1.62232</v>
      </c>
    </row>
    <row r="146" spans="1:13">
      <c r="A146" s="268">
        <v>136</v>
      </c>
      <c r="B146" s="277" t="s">
        <v>241</v>
      </c>
      <c r="C146" s="278">
        <v>1038.5999999999999</v>
      </c>
      <c r="D146" s="279">
        <v>1035.3166666666666</v>
      </c>
      <c r="E146" s="279">
        <v>1018.8333333333333</v>
      </c>
      <c r="F146" s="279">
        <v>999.06666666666661</v>
      </c>
      <c r="G146" s="279">
        <v>982.58333333333326</v>
      </c>
      <c r="H146" s="279">
        <v>1055.0833333333333</v>
      </c>
      <c r="I146" s="279">
        <v>1071.5666666666668</v>
      </c>
      <c r="J146" s="279">
        <v>1091.3333333333333</v>
      </c>
      <c r="K146" s="277">
        <v>1051.8</v>
      </c>
      <c r="L146" s="277">
        <v>1015.55</v>
      </c>
      <c r="M146" s="277">
        <v>1.2803599999999999</v>
      </c>
    </row>
    <row r="147" spans="1:13">
      <c r="A147" s="268">
        <v>137</v>
      </c>
      <c r="B147" s="277" t="s">
        <v>242</v>
      </c>
      <c r="C147" s="278">
        <v>67.400000000000006</v>
      </c>
      <c r="D147" s="279">
        <v>67.75</v>
      </c>
      <c r="E147" s="279">
        <v>66.7</v>
      </c>
      <c r="F147" s="279">
        <v>66</v>
      </c>
      <c r="G147" s="279">
        <v>64.95</v>
      </c>
      <c r="H147" s="279">
        <v>68.45</v>
      </c>
      <c r="I147" s="279">
        <v>69.500000000000014</v>
      </c>
      <c r="J147" s="279">
        <v>70.2</v>
      </c>
      <c r="K147" s="277">
        <v>68.8</v>
      </c>
      <c r="L147" s="277">
        <v>67.05</v>
      </c>
      <c r="M147" s="277">
        <v>12.70416</v>
      </c>
    </row>
    <row r="148" spans="1:13">
      <c r="A148" s="268">
        <v>138</v>
      </c>
      <c r="B148" s="277" t="s">
        <v>96</v>
      </c>
      <c r="C148" s="278">
        <v>49.85</v>
      </c>
      <c r="D148" s="279">
        <v>49.716666666666661</v>
      </c>
      <c r="E148" s="279">
        <v>49.433333333333323</v>
      </c>
      <c r="F148" s="279">
        <v>49.016666666666659</v>
      </c>
      <c r="G148" s="279">
        <v>48.73333333333332</v>
      </c>
      <c r="H148" s="279">
        <v>50.133333333333326</v>
      </c>
      <c r="I148" s="279">
        <v>50.416666666666671</v>
      </c>
      <c r="J148" s="279">
        <v>50.833333333333329</v>
      </c>
      <c r="K148" s="277">
        <v>50</v>
      </c>
      <c r="L148" s="277">
        <v>49.3</v>
      </c>
      <c r="M148" s="277">
        <v>12.97625</v>
      </c>
    </row>
    <row r="149" spans="1:13">
      <c r="A149" s="268">
        <v>139</v>
      </c>
      <c r="B149" s="277" t="s">
        <v>362</v>
      </c>
      <c r="C149" s="278">
        <v>499.3</v>
      </c>
      <c r="D149" s="279">
        <v>504.63333333333338</v>
      </c>
      <c r="E149" s="279">
        <v>491.76666666666677</v>
      </c>
      <c r="F149" s="279">
        <v>484.23333333333341</v>
      </c>
      <c r="G149" s="279">
        <v>471.36666666666679</v>
      </c>
      <c r="H149" s="279">
        <v>512.16666666666674</v>
      </c>
      <c r="I149" s="279">
        <v>525.03333333333342</v>
      </c>
      <c r="J149" s="279">
        <v>532.56666666666672</v>
      </c>
      <c r="K149" s="277">
        <v>517.5</v>
      </c>
      <c r="L149" s="277">
        <v>497.1</v>
      </c>
      <c r="M149" s="277">
        <v>1.5039</v>
      </c>
    </row>
    <row r="150" spans="1:13">
      <c r="A150" s="268">
        <v>140</v>
      </c>
      <c r="B150" s="277" t="s">
        <v>1297</v>
      </c>
      <c r="C150" s="278">
        <v>1312.05</v>
      </c>
      <c r="D150" s="279">
        <v>1316.8833333333332</v>
      </c>
      <c r="E150" s="279">
        <v>1297.1666666666665</v>
      </c>
      <c r="F150" s="279">
        <v>1282.2833333333333</v>
      </c>
      <c r="G150" s="279">
        <v>1262.5666666666666</v>
      </c>
      <c r="H150" s="279">
        <v>1331.7666666666664</v>
      </c>
      <c r="I150" s="279">
        <v>1351.4833333333331</v>
      </c>
      <c r="J150" s="279">
        <v>1366.3666666666663</v>
      </c>
      <c r="K150" s="277">
        <v>1336.6</v>
      </c>
      <c r="L150" s="277">
        <v>1302</v>
      </c>
      <c r="M150" s="277">
        <v>1.0670000000000001E-2</v>
      </c>
    </row>
    <row r="151" spans="1:13">
      <c r="A151" s="268">
        <v>141</v>
      </c>
      <c r="B151" s="277" t="s">
        <v>97</v>
      </c>
      <c r="C151" s="278">
        <v>1188.3</v>
      </c>
      <c r="D151" s="279">
        <v>1197.7333333333333</v>
      </c>
      <c r="E151" s="279">
        <v>1172.9666666666667</v>
      </c>
      <c r="F151" s="279">
        <v>1157.6333333333334</v>
      </c>
      <c r="G151" s="279">
        <v>1132.8666666666668</v>
      </c>
      <c r="H151" s="279">
        <v>1213.0666666666666</v>
      </c>
      <c r="I151" s="279">
        <v>1237.8333333333335</v>
      </c>
      <c r="J151" s="279">
        <v>1253.1666666666665</v>
      </c>
      <c r="K151" s="277">
        <v>1222.5</v>
      </c>
      <c r="L151" s="277">
        <v>1182.4000000000001</v>
      </c>
      <c r="M151" s="277">
        <v>18.93946</v>
      </c>
    </row>
    <row r="152" spans="1:13">
      <c r="A152" s="268">
        <v>142</v>
      </c>
      <c r="B152" s="277" t="s">
        <v>363</v>
      </c>
      <c r="C152" s="278" t="e">
        <v>#N/A</v>
      </c>
      <c r="D152" s="279" t="e">
        <v>#N/A</v>
      </c>
      <c r="E152" s="279" t="e">
        <v>#N/A</v>
      </c>
      <c r="F152" s="279" t="e">
        <v>#N/A</v>
      </c>
      <c r="G152" s="279" t="e">
        <v>#N/A</v>
      </c>
      <c r="H152" s="279" t="e">
        <v>#N/A</v>
      </c>
      <c r="I152" s="279" t="e">
        <v>#N/A</v>
      </c>
      <c r="J152" s="279" t="e">
        <v>#N/A</v>
      </c>
      <c r="K152" s="277" t="e">
        <v>#N/A</v>
      </c>
      <c r="L152" s="277" t="e">
        <v>#N/A</v>
      </c>
      <c r="M152" s="277" t="e">
        <v>#N/A</v>
      </c>
    </row>
    <row r="153" spans="1:13">
      <c r="A153" s="268">
        <v>143</v>
      </c>
      <c r="B153" s="277" t="s">
        <v>98</v>
      </c>
      <c r="C153" s="278">
        <v>162.05000000000001</v>
      </c>
      <c r="D153" s="279">
        <v>161.54999999999998</v>
      </c>
      <c r="E153" s="279">
        <v>159.74999999999997</v>
      </c>
      <c r="F153" s="279">
        <v>157.44999999999999</v>
      </c>
      <c r="G153" s="279">
        <v>155.64999999999998</v>
      </c>
      <c r="H153" s="279">
        <v>163.84999999999997</v>
      </c>
      <c r="I153" s="279">
        <v>165.64999999999998</v>
      </c>
      <c r="J153" s="279">
        <v>167.94999999999996</v>
      </c>
      <c r="K153" s="277">
        <v>163.35</v>
      </c>
      <c r="L153" s="277">
        <v>159.25</v>
      </c>
      <c r="M153" s="277">
        <v>46.102510000000002</v>
      </c>
    </row>
    <row r="154" spans="1:13">
      <c r="A154" s="268">
        <v>144</v>
      </c>
      <c r="B154" s="277" t="s">
        <v>243</v>
      </c>
      <c r="C154" s="278">
        <v>7.85</v>
      </c>
      <c r="D154" s="279">
        <v>7.7833333333333341</v>
      </c>
      <c r="E154" s="279">
        <v>7.7166666666666686</v>
      </c>
      <c r="F154" s="279">
        <v>7.5833333333333348</v>
      </c>
      <c r="G154" s="279">
        <v>7.5166666666666693</v>
      </c>
      <c r="H154" s="279">
        <v>7.9166666666666679</v>
      </c>
      <c r="I154" s="279">
        <v>7.9833333333333325</v>
      </c>
      <c r="J154" s="279">
        <v>8.1166666666666671</v>
      </c>
      <c r="K154" s="277">
        <v>7.85</v>
      </c>
      <c r="L154" s="277">
        <v>7.65</v>
      </c>
      <c r="M154" s="277">
        <v>67.560419999999993</v>
      </c>
    </row>
    <row r="155" spans="1:13">
      <c r="A155" s="268">
        <v>145</v>
      </c>
      <c r="B155" s="277" t="s">
        <v>364</v>
      </c>
      <c r="C155" s="278">
        <v>346.9</v>
      </c>
      <c r="D155" s="279">
        <v>348.75</v>
      </c>
      <c r="E155" s="279">
        <v>343.5</v>
      </c>
      <c r="F155" s="279">
        <v>340.1</v>
      </c>
      <c r="G155" s="279">
        <v>334.85</v>
      </c>
      <c r="H155" s="279">
        <v>352.15</v>
      </c>
      <c r="I155" s="279">
        <v>357.4</v>
      </c>
      <c r="J155" s="279">
        <v>360.79999999999995</v>
      </c>
      <c r="K155" s="277">
        <v>354</v>
      </c>
      <c r="L155" s="277">
        <v>345.35</v>
      </c>
      <c r="M155" s="277">
        <v>0.54586999999999997</v>
      </c>
    </row>
    <row r="156" spans="1:13">
      <c r="A156" s="268">
        <v>146</v>
      </c>
      <c r="B156" s="277" t="s">
        <v>99</v>
      </c>
      <c r="C156" s="278">
        <v>56</v>
      </c>
      <c r="D156" s="279">
        <v>56.35</v>
      </c>
      <c r="E156" s="279">
        <v>55.550000000000004</v>
      </c>
      <c r="F156" s="279">
        <v>55.1</v>
      </c>
      <c r="G156" s="279">
        <v>54.300000000000004</v>
      </c>
      <c r="H156" s="279">
        <v>56.800000000000004</v>
      </c>
      <c r="I156" s="279">
        <v>57.6</v>
      </c>
      <c r="J156" s="279">
        <v>58.050000000000004</v>
      </c>
      <c r="K156" s="277">
        <v>57.15</v>
      </c>
      <c r="L156" s="277">
        <v>55.9</v>
      </c>
      <c r="M156" s="277">
        <v>279.4973</v>
      </c>
    </row>
    <row r="157" spans="1:13">
      <c r="A157" s="268">
        <v>147</v>
      </c>
      <c r="B157" s="277" t="s">
        <v>367</v>
      </c>
      <c r="C157" s="278">
        <v>278.25</v>
      </c>
      <c r="D157" s="279">
        <v>280.11666666666667</v>
      </c>
      <c r="E157" s="279">
        <v>273.23333333333335</v>
      </c>
      <c r="F157" s="279">
        <v>268.2166666666667</v>
      </c>
      <c r="G157" s="279">
        <v>261.33333333333337</v>
      </c>
      <c r="H157" s="279">
        <v>285.13333333333333</v>
      </c>
      <c r="I157" s="279">
        <v>292.01666666666665</v>
      </c>
      <c r="J157" s="279">
        <v>297.0333333333333</v>
      </c>
      <c r="K157" s="277">
        <v>287</v>
      </c>
      <c r="L157" s="277">
        <v>275.10000000000002</v>
      </c>
      <c r="M157" s="277">
        <v>0.54818</v>
      </c>
    </row>
    <row r="158" spans="1:13">
      <c r="A158" s="268">
        <v>148</v>
      </c>
      <c r="B158" s="277" t="s">
        <v>366</v>
      </c>
      <c r="C158" s="278">
        <v>2737</v>
      </c>
      <c r="D158" s="279">
        <v>2735.0666666666671</v>
      </c>
      <c r="E158" s="279">
        <v>2681.9333333333343</v>
      </c>
      <c r="F158" s="279">
        <v>2626.8666666666672</v>
      </c>
      <c r="G158" s="279">
        <v>2573.7333333333345</v>
      </c>
      <c r="H158" s="279">
        <v>2790.1333333333341</v>
      </c>
      <c r="I158" s="279">
        <v>2843.2666666666664</v>
      </c>
      <c r="J158" s="279">
        <v>2898.3333333333339</v>
      </c>
      <c r="K158" s="277">
        <v>2788.2</v>
      </c>
      <c r="L158" s="277">
        <v>2680</v>
      </c>
      <c r="M158" s="277">
        <v>0.24134</v>
      </c>
    </row>
    <row r="159" spans="1:13">
      <c r="A159" s="268">
        <v>149</v>
      </c>
      <c r="B159" s="277" t="s">
        <v>368</v>
      </c>
      <c r="C159" s="278">
        <v>529.5</v>
      </c>
      <c r="D159" s="279">
        <v>529.9666666666667</v>
      </c>
      <c r="E159" s="279">
        <v>523.98333333333335</v>
      </c>
      <c r="F159" s="279">
        <v>518.4666666666667</v>
      </c>
      <c r="G159" s="279">
        <v>512.48333333333335</v>
      </c>
      <c r="H159" s="279">
        <v>535.48333333333335</v>
      </c>
      <c r="I159" s="279">
        <v>541.4666666666667</v>
      </c>
      <c r="J159" s="279">
        <v>546.98333333333335</v>
      </c>
      <c r="K159" s="277">
        <v>535.95000000000005</v>
      </c>
      <c r="L159" s="277">
        <v>524.45000000000005</v>
      </c>
      <c r="M159" s="277">
        <v>0.34533999999999998</v>
      </c>
    </row>
    <row r="160" spans="1:13">
      <c r="A160" s="268">
        <v>150</v>
      </c>
      <c r="B160" s="277" t="s">
        <v>2940</v>
      </c>
      <c r="C160" s="278">
        <v>504.55</v>
      </c>
      <c r="D160" s="279">
        <v>504.85000000000008</v>
      </c>
      <c r="E160" s="279">
        <v>499.80000000000018</v>
      </c>
      <c r="F160" s="279">
        <v>495.05000000000013</v>
      </c>
      <c r="G160" s="279">
        <v>490.00000000000023</v>
      </c>
      <c r="H160" s="279">
        <v>509.60000000000014</v>
      </c>
      <c r="I160" s="279">
        <v>514.65</v>
      </c>
      <c r="J160" s="279">
        <v>519.40000000000009</v>
      </c>
      <c r="K160" s="277">
        <v>509.9</v>
      </c>
      <c r="L160" s="277">
        <v>500.1</v>
      </c>
      <c r="M160" s="277">
        <v>0.16217999999999999</v>
      </c>
    </row>
    <row r="161" spans="1:13">
      <c r="A161" s="268">
        <v>151</v>
      </c>
      <c r="B161" s="277" t="s">
        <v>370</v>
      </c>
      <c r="C161" s="278">
        <v>126.6</v>
      </c>
      <c r="D161" s="279">
        <v>127.13333333333333</v>
      </c>
      <c r="E161" s="279">
        <v>125.51666666666665</v>
      </c>
      <c r="F161" s="279">
        <v>124.43333333333332</v>
      </c>
      <c r="G161" s="279">
        <v>122.81666666666665</v>
      </c>
      <c r="H161" s="279">
        <v>128.21666666666664</v>
      </c>
      <c r="I161" s="279">
        <v>129.83333333333331</v>
      </c>
      <c r="J161" s="279">
        <v>130.91666666666666</v>
      </c>
      <c r="K161" s="277">
        <v>128.75</v>
      </c>
      <c r="L161" s="277">
        <v>126.05</v>
      </c>
      <c r="M161" s="277">
        <v>10.614039999999999</v>
      </c>
    </row>
    <row r="162" spans="1:13">
      <c r="A162" s="268">
        <v>152</v>
      </c>
      <c r="B162" s="277" t="s">
        <v>244</v>
      </c>
      <c r="C162" s="278">
        <v>77.8</v>
      </c>
      <c r="D162" s="279">
        <v>77.649999999999991</v>
      </c>
      <c r="E162" s="279">
        <v>76.34999999999998</v>
      </c>
      <c r="F162" s="279">
        <v>74.899999999999991</v>
      </c>
      <c r="G162" s="279">
        <v>73.59999999999998</v>
      </c>
      <c r="H162" s="279">
        <v>79.09999999999998</v>
      </c>
      <c r="I162" s="279">
        <v>80.399999999999991</v>
      </c>
      <c r="J162" s="279">
        <v>81.84999999999998</v>
      </c>
      <c r="K162" s="277">
        <v>78.95</v>
      </c>
      <c r="L162" s="277">
        <v>76.2</v>
      </c>
      <c r="M162" s="277">
        <v>55.259540000000001</v>
      </c>
    </row>
    <row r="163" spans="1:13">
      <c r="A163" s="268">
        <v>153</v>
      </c>
      <c r="B163" s="277" t="s">
        <v>369</v>
      </c>
      <c r="C163" s="278">
        <v>73.45</v>
      </c>
      <c r="D163" s="279">
        <v>74.000000000000014</v>
      </c>
      <c r="E163" s="279">
        <v>72.600000000000023</v>
      </c>
      <c r="F163" s="279">
        <v>71.750000000000014</v>
      </c>
      <c r="G163" s="279">
        <v>70.350000000000023</v>
      </c>
      <c r="H163" s="279">
        <v>74.850000000000023</v>
      </c>
      <c r="I163" s="279">
        <v>76.250000000000028</v>
      </c>
      <c r="J163" s="279">
        <v>77.100000000000023</v>
      </c>
      <c r="K163" s="277">
        <v>75.400000000000006</v>
      </c>
      <c r="L163" s="277">
        <v>73.150000000000006</v>
      </c>
      <c r="M163" s="277">
        <v>16.255379999999999</v>
      </c>
    </row>
    <row r="164" spans="1:13">
      <c r="A164" s="268">
        <v>154</v>
      </c>
      <c r="B164" s="277" t="s">
        <v>100</v>
      </c>
      <c r="C164" s="278">
        <v>87.3</v>
      </c>
      <c r="D164" s="279">
        <v>87.883333333333326</v>
      </c>
      <c r="E164" s="279">
        <v>86.416666666666657</v>
      </c>
      <c r="F164" s="279">
        <v>85.533333333333331</v>
      </c>
      <c r="G164" s="279">
        <v>84.066666666666663</v>
      </c>
      <c r="H164" s="279">
        <v>88.766666666666652</v>
      </c>
      <c r="I164" s="279">
        <v>90.23333333333332</v>
      </c>
      <c r="J164" s="279">
        <v>91.116666666666646</v>
      </c>
      <c r="K164" s="277">
        <v>89.35</v>
      </c>
      <c r="L164" s="277">
        <v>87</v>
      </c>
      <c r="M164" s="277">
        <v>133.27157</v>
      </c>
    </row>
    <row r="165" spans="1:13">
      <c r="A165" s="268">
        <v>155</v>
      </c>
      <c r="B165" s="277" t="s">
        <v>375</v>
      </c>
      <c r="C165" s="278">
        <v>1662</v>
      </c>
      <c r="D165" s="279">
        <v>1651.4833333333336</v>
      </c>
      <c r="E165" s="279">
        <v>1622.1666666666672</v>
      </c>
      <c r="F165" s="279">
        <v>1582.3333333333337</v>
      </c>
      <c r="G165" s="279">
        <v>1553.0166666666673</v>
      </c>
      <c r="H165" s="279">
        <v>1691.3166666666671</v>
      </c>
      <c r="I165" s="279">
        <v>1720.6333333333337</v>
      </c>
      <c r="J165" s="279">
        <v>1760.4666666666669</v>
      </c>
      <c r="K165" s="277">
        <v>1680.8</v>
      </c>
      <c r="L165" s="277">
        <v>1611.65</v>
      </c>
      <c r="M165" s="277">
        <v>0.52556999999999998</v>
      </c>
    </row>
    <row r="166" spans="1:13">
      <c r="A166" s="268">
        <v>156</v>
      </c>
      <c r="B166" s="277" t="s">
        <v>376</v>
      </c>
      <c r="C166" s="278">
        <v>1977.85</v>
      </c>
      <c r="D166" s="279">
        <v>1984.6499999999999</v>
      </c>
      <c r="E166" s="279">
        <v>1940.1999999999998</v>
      </c>
      <c r="F166" s="279">
        <v>1902.55</v>
      </c>
      <c r="G166" s="279">
        <v>1858.1</v>
      </c>
      <c r="H166" s="279">
        <v>2022.2999999999997</v>
      </c>
      <c r="I166" s="279">
        <v>2066.75</v>
      </c>
      <c r="J166" s="279">
        <v>2104.3999999999996</v>
      </c>
      <c r="K166" s="277">
        <v>2029.1</v>
      </c>
      <c r="L166" s="277">
        <v>1947</v>
      </c>
      <c r="M166" s="277">
        <v>0.11422</v>
      </c>
    </row>
    <row r="167" spans="1:13">
      <c r="A167" s="268">
        <v>157</v>
      </c>
      <c r="B167" s="277" t="s">
        <v>372</v>
      </c>
      <c r="C167" s="278">
        <v>387.65</v>
      </c>
      <c r="D167" s="279">
        <v>389.95</v>
      </c>
      <c r="E167" s="279">
        <v>379.9</v>
      </c>
      <c r="F167" s="279">
        <v>372.15</v>
      </c>
      <c r="G167" s="279">
        <v>362.09999999999997</v>
      </c>
      <c r="H167" s="279">
        <v>397.7</v>
      </c>
      <c r="I167" s="279">
        <v>407.75000000000006</v>
      </c>
      <c r="J167" s="279">
        <v>415.5</v>
      </c>
      <c r="K167" s="277">
        <v>400</v>
      </c>
      <c r="L167" s="277">
        <v>382.2</v>
      </c>
      <c r="M167" s="277">
        <v>0.19686999999999999</v>
      </c>
    </row>
    <row r="168" spans="1:13">
      <c r="A168" s="268">
        <v>158</v>
      </c>
      <c r="B168" s="277" t="s">
        <v>382</v>
      </c>
      <c r="C168" s="278">
        <v>224.85</v>
      </c>
      <c r="D168" s="279">
        <v>227.45000000000002</v>
      </c>
      <c r="E168" s="279">
        <v>220.55000000000004</v>
      </c>
      <c r="F168" s="279">
        <v>216.25000000000003</v>
      </c>
      <c r="G168" s="279">
        <v>209.35000000000005</v>
      </c>
      <c r="H168" s="279">
        <v>231.75000000000003</v>
      </c>
      <c r="I168" s="279">
        <v>238.65</v>
      </c>
      <c r="J168" s="279">
        <v>242.95000000000002</v>
      </c>
      <c r="K168" s="277">
        <v>234.35</v>
      </c>
      <c r="L168" s="277">
        <v>223.15</v>
      </c>
      <c r="M168" s="277">
        <v>1.59006</v>
      </c>
    </row>
    <row r="169" spans="1:13">
      <c r="A169" s="268">
        <v>159</v>
      </c>
      <c r="B169" s="277" t="s">
        <v>373</v>
      </c>
      <c r="C169" s="278">
        <v>89.5</v>
      </c>
      <c r="D169" s="279">
        <v>89.216666666666654</v>
      </c>
      <c r="E169" s="279">
        <v>87.433333333333309</v>
      </c>
      <c r="F169" s="279">
        <v>85.36666666666666</v>
      </c>
      <c r="G169" s="279">
        <v>83.583333333333314</v>
      </c>
      <c r="H169" s="279">
        <v>91.283333333333303</v>
      </c>
      <c r="I169" s="279">
        <v>93.066666666666634</v>
      </c>
      <c r="J169" s="279">
        <v>95.133333333333297</v>
      </c>
      <c r="K169" s="277">
        <v>91</v>
      </c>
      <c r="L169" s="277">
        <v>87.15</v>
      </c>
      <c r="M169" s="277">
        <v>0.59423999999999999</v>
      </c>
    </row>
    <row r="170" spans="1:13">
      <c r="A170" s="268">
        <v>160</v>
      </c>
      <c r="B170" s="277" t="s">
        <v>374</v>
      </c>
      <c r="C170" s="278">
        <v>157.9</v>
      </c>
      <c r="D170" s="279">
        <v>155.11666666666667</v>
      </c>
      <c r="E170" s="279">
        <v>149.78333333333336</v>
      </c>
      <c r="F170" s="279">
        <v>141.66666666666669</v>
      </c>
      <c r="G170" s="279">
        <v>136.33333333333337</v>
      </c>
      <c r="H170" s="279">
        <v>163.23333333333335</v>
      </c>
      <c r="I170" s="279">
        <v>168.56666666666666</v>
      </c>
      <c r="J170" s="279">
        <v>176.68333333333334</v>
      </c>
      <c r="K170" s="277">
        <v>160.44999999999999</v>
      </c>
      <c r="L170" s="277">
        <v>147</v>
      </c>
      <c r="M170" s="277">
        <v>3.5890499999999999</v>
      </c>
    </row>
    <row r="171" spans="1:13">
      <c r="A171" s="268">
        <v>161</v>
      </c>
      <c r="B171" s="277" t="s">
        <v>245</v>
      </c>
      <c r="C171" s="278">
        <v>121.5</v>
      </c>
      <c r="D171" s="279">
        <v>122.16666666666667</v>
      </c>
      <c r="E171" s="279">
        <v>120.43333333333334</v>
      </c>
      <c r="F171" s="279">
        <v>119.36666666666666</v>
      </c>
      <c r="G171" s="279">
        <v>117.63333333333333</v>
      </c>
      <c r="H171" s="279">
        <v>123.23333333333335</v>
      </c>
      <c r="I171" s="279">
        <v>124.96666666666667</v>
      </c>
      <c r="J171" s="279">
        <v>126.03333333333336</v>
      </c>
      <c r="K171" s="277">
        <v>123.9</v>
      </c>
      <c r="L171" s="277">
        <v>121.1</v>
      </c>
      <c r="M171" s="277">
        <v>1.2177500000000001</v>
      </c>
    </row>
    <row r="172" spans="1:13">
      <c r="A172" s="268">
        <v>162</v>
      </c>
      <c r="B172" s="277" t="s">
        <v>378</v>
      </c>
      <c r="C172" s="278">
        <v>5271.6</v>
      </c>
      <c r="D172" s="279">
        <v>5288.8666666666668</v>
      </c>
      <c r="E172" s="279">
        <v>5230.7333333333336</v>
      </c>
      <c r="F172" s="279">
        <v>5189.8666666666668</v>
      </c>
      <c r="G172" s="279">
        <v>5131.7333333333336</v>
      </c>
      <c r="H172" s="279">
        <v>5329.7333333333336</v>
      </c>
      <c r="I172" s="279">
        <v>5387.8666666666668</v>
      </c>
      <c r="J172" s="279">
        <v>5428.7333333333336</v>
      </c>
      <c r="K172" s="277">
        <v>5347</v>
      </c>
      <c r="L172" s="277">
        <v>5248</v>
      </c>
      <c r="M172" s="277">
        <v>3.0700000000000002E-2</v>
      </c>
    </row>
    <row r="173" spans="1:13">
      <c r="A173" s="268">
        <v>163</v>
      </c>
      <c r="B173" s="277" t="s">
        <v>379</v>
      </c>
      <c r="C173" s="278">
        <v>1504.15</v>
      </c>
      <c r="D173" s="279">
        <v>1509.6833333333334</v>
      </c>
      <c r="E173" s="279">
        <v>1495.4666666666667</v>
      </c>
      <c r="F173" s="279">
        <v>1486.7833333333333</v>
      </c>
      <c r="G173" s="279">
        <v>1472.5666666666666</v>
      </c>
      <c r="H173" s="279">
        <v>1518.3666666666668</v>
      </c>
      <c r="I173" s="279">
        <v>1532.5833333333335</v>
      </c>
      <c r="J173" s="279">
        <v>1541.2666666666669</v>
      </c>
      <c r="K173" s="277">
        <v>1523.9</v>
      </c>
      <c r="L173" s="277">
        <v>1501</v>
      </c>
      <c r="M173" s="277">
        <v>0.20604</v>
      </c>
    </row>
    <row r="174" spans="1:13">
      <c r="A174" s="268">
        <v>164</v>
      </c>
      <c r="B174" s="277" t="s">
        <v>101</v>
      </c>
      <c r="C174" s="278">
        <v>485.45</v>
      </c>
      <c r="D174" s="279">
        <v>488.25</v>
      </c>
      <c r="E174" s="279">
        <v>480.5</v>
      </c>
      <c r="F174" s="279">
        <v>475.55</v>
      </c>
      <c r="G174" s="279">
        <v>467.8</v>
      </c>
      <c r="H174" s="279">
        <v>493.2</v>
      </c>
      <c r="I174" s="279">
        <v>500.95</v>
      </c>
      <c r="J174" s="279">
        <v>505.9</v>
      </c>
      <c r="K174" s="277">
        <v>496</v>
      </c>
      <c r="L174" s="277">
        <v>483.3</v>
      </c>
      <c r="M174" s="277">
        <v>17.781669999999998</v>
      </c>
    </row>
    <row r="175" spans="1:13">
      <c r="A175" s="268">
        <v>165</v>
      </c>
      <c r="B175" s="277" t="s">
        <v>387</v>
      </c>
      <c r="C175" s="278">
        <v>44.3</v>
      </c>
      <c r="D175" s="279">
        <v>44.6</v>
      </c>
      <c r="E175" s="279">
        <v>43.85</v>
      </c>
      <c r="F175" s="279">
        <v>43.4</v>
      </c>
      <c r="G175" s="279">
        <v>42.65</v>
      </c>
      <c r="H175" s="279">
        <v>45.050000000000004</v>
      </c>
      <c r="I175" s="279">
        <v>45.800000000000004</v>
      </c>
      <c r="J175" s="279">
        <v>46.250000000000007</v>
      </c>
      <c r="K175" s="277">
        <v>45.35</v>
      </c>
      <c r="L175" s="277">
        <v>44.15</v>
      </c>
      <c r="M175" s="277">
        <v>5.6371099999999998</v>
      </c>
    </row>
    <row r="176" spans="1:13">
      <c r="A176" s="268">
        <v>166</v>
      </c>
      <c r="B176" s="277" t="s">
        <v>1396</v>
      </c>
      <c r="C176" s="278">
        <v>3743.55</v>
      </c>
      <c r="D176" s="279">
        <v>3766.2000000000003</v>
      </c>
      <c r="E176" s="279">
        <v>3687.4000000000005</v>
      </c>
      <c r="F176" s="279">
        <v>3631.2500000000005</v>
      </c>
      <c r="G176" s="279">
        <v>3552.4500000000007</v>
      </c>
      <c r="H176" s="279">
        <v>3822.3500000000004</v>
      </c>
      <c r="I176" s="279">
        <v>3901.1500000000005</v>
      </c>
      <c r="J176" s="279">
        <v>3957.3</v>
      </c>
      <c r="K176" s="277">
        <v>3845</v>
      </c>
      <c r="L176" s="277">
        <v>3710.05</v>
      </c>
      <c r="M176" s="277">
        <v>0.90886</v>
      </c>
    </row>
    <row r="177" spans="1:13">
      <c r="A177" s="268">
        <v>167</v>
      </c>
      <c r="B177" s="277" t="s">
        <v>103</v>
      </c>
      <c r="C177" s="278">
        <v>24.3</v>
      </c>
      <c r="D177" s="279">
        <v>24.2</v>
      </c>
      <c r="E177" s="279">
        <v>23.95</v>
      </c>
      <c r="F177" s="279">
        <v>23.6</v>
      </c>
      <c r="G177" s="279">
        <v>23.35</v>
      </c>
      <c r="H177" s="279">
        <v>24.549999999999997</v>
      </c>
      <c r="I177" s="279">
        <v>24.799999999999997</v>
      </c>
      <c r="J177" s="279">
        <v>25.149999999999995</v>
      </c>
      <c r="K177" s="277">
        <v>24.45</v>
      </c>
      <c r="L177" s="277">
        <v>23.85</v>
      </c>
      <c r="M177" s="277">
        <v>104.88200999999999</v>
      </c>
    </row>
    <row r="178" spans="1:13">
      <c r="A178" s="268">
        <v>168</v>
      </c>
      <c r="B178" s="277" t="s">
        <v>388</v>
      </c>
      <c r="C178" s="278">
        <v>204.6</v>
      </c>
      <c r="D178" s="279">
        <v>205.33333333333334</v>
      </c>
      <c r="E178" s="279">
        <v>202.76666666666668</v>
      </c>
      <c r="F178" s="279">
        <v>200.93333333333334</v>
      </c>
      <c r="G178" s="279">
        <v>198.36666666666667</v>
      </c>
      <c r="H178" s="279">
        <v>207.16666666666669</v>
      </c>
      <c r="I178" s="279">
        <v>209.73333333333335</v>
      </c>
      <c r="J178" s="279">
        <v>211.56666666666669</v>
      </c>
      <c r="K178" s="277">
        <v>207.9</v>
      </c>
      <c r="L178" s="277">
        <v>203.5</v>
      </c>
      <c r="M178" s="277">
        <v>2.2283400000000002</v>
      </c>
    </row>
    <row r="179" spans="1:13">
      <c r="A179" s="268">
        <v>169</v>
      </c>
      <c r="B179" s="277" t="s">
        <v>380</v>
      </c>
      <c r="C179" s="278">
        <v>896.6</v>
      </c>
      <c r="D179" s="279">
        <v>897.80000000000007</v>
      </c>
      <c r="E179" s="279">
        <v>885.75000000000011</v>
      </c>
      <c r="F179" s="279">
        <v>874.90000000000009</v>
      </c>
      <c r="G179" s="279">
        <v>862.85000000000014</v>
      </c>
      <c r="H179" s="279">
        <v>908.65000000000009</v>
      </c>
      <c r="I179" s="279">
        <v>920.7</v>
      </c>
      <c r="J179" s="279">
        <v>931.55000000000007</v>
      </c>
      <c r="K179" s="277">
        <v>909.85</v>
      </c>
      <c r="L179" s="277">
        <v>886.95</v>
      </c>
      <c r="M179" s="277">
        <v>0.23055999999999999</v>
      </c>
    </row>
    <row r="180" spans="1:13">
      <c r="A180" s="268">
        <v>170</v>
      </c>
      <c r="B180" s="277" t="s">
        <v>246</v>
      </c>
      <c r="C180" s="278">
        <v>521.75</v>
      </c>
      <c r="D180" s="279">
        <v>518.13333333333333</v>
      </c>
      <c r="E180" s="279">
        <v>512.31666666666661</v>
      </c>
      <c r="F180" s="279">
        <v>502.88333333333327</v>
      </c>
      <c r="G180" s="279">
        <v>497.06666666666655</v>
      </c>
      <c r="H180" s="279">
        <v>527.56666666666661</v>
      </c>
      <c r="I180" s="279">
        <v>533.38333333333344</v>
      </c>
      <c r="J180" s="279">
        <v>542.81666666666672</v>
      </c>
      <c r="K180" s="277">
        <v>523.95000000000005</v>
      </c>
      <c r="L180" s="277">
        <v>508.7</v>
      </c>
      <c r="M180" s="277">
        <v>0.62912000000000001</v>
      </c>
    </row>
    <row r="181" spans="1:13">
      <c r="A181" s="268">
        <v>171</v>
      </c>
      <c r="B181" s="277" t="s">
        <v>104</v>
      </c>
      <c r="C181" s="278">
        <v>681.25</v>
      </c>
      <c r="D181" s="279">
        <v>677.36666666666667</v>
      </c>
      <c r="E181" s="279">
        <v>672.2833333333333</v>
      </c>
      <c r="F181" s="279">
        <v>663.31666666666661</v>
      </c>
      <c r="G181" s="279">
        <v>658.23333333333323</v>
      </c>
      <c r="H181" s="279">
        <v>686.33333333333337</v>
      </c>
      <c r="I181" s="279">
        <v>691.41666666666663</v>
      </c>
      <c r="J181" s="279">
        <v>700.38333333333344</v>
      </c>
      <c r="K181" s="277">
        <v>682.45</v>
      </c>
      <c r="L181" s="277">
        <v>668.4</v>
      </c>
      <c r="M181" s="277">
        <v>11.32264</v>
      </c>
    </row>
    <row r="182" spans="1:13">
      <c r="A182" s="268">
        <v>172</v>
      </c>
      <c r="B182" s="277" t="s">
        <v>247</v>
      </c>
      <c r="C182" s="278">
        <v>382.15</v>
      </c>
      <c r="D182" s="279">
        <v>383.65000000000003</v>
      </c>
      <c r="E182" s="279">
        <v>377.25000000000006</v>
      </c>
      <c r="F182" s="279">
        <v>372.35</v>
      </c>
      <c r="G182" s="279">
        <v>365.95000000000005</v>
      </c>
      <c r="H182" s="279">
        <v>388.55000000000007</v>
      </c>
      <c r="I182" s="279">
        <v>394.95000000000005</v>
      </c>
      <c r="J182" s="279">
        <v>399.85000000000008</v>
      </c>
      <c r="K182" s="277">
        <v>390.05</v>
      </c>
      <c r="L182" s="277">
        <v>378.75</v>
      </c>
      <c r="M182" s="277">
        <v>0.70935999999999999</v>
      </c>
    </row>
    <row r="183" spans="1:13">
      <c r="A183" s="268">
        <v>173</v>
      </c>
      <c r="B183" s="277" t="s">
        <v>248</v>
      </c>
      <c r="C183" s="278">
        <v>1047.5999999999999</v>
      </c>
      <c r="D183" s="279">
        <v>1046.2833333333333</v>
      </c>
      <c r="E183" s="279">
        <v>1034.9666666666667</v>
      </c>
      <c r="F183" s="279">
        <v>1022.3333333333335</v>
      </c>
      <c r="G183" s="279">
        <v>1011.0166666666669</v>
      </c>
      <c r="H183" s="279">
        <v>1058.9166666666665</v>
      </c>
      <c r="I183" s="279">
        <v>1070.2333333333331</v>
      </c>
      <c r="J183" s="279">
        <v>1082.8666666666663</v>
      </c>
      <c r="K183" s="277">
        <v>1057.5999999999999</v>
      </c>
      <c r="L183" s="277">
        <v>1033.6500000000001</v>
      </c>
      <c r="M183" s="277">
        <v>12.26557</v>
      </c>
    </row>
    <row r="184" spans="1:13">
      <c r="A184" s="268">
        <v>174</v>
      </c>
      <c r="B184" s="277" t="s">
        <v>389</v>
      </c>
      <c r="C184" s="278">
        <v>86.4</v>
      </c>
      <c r="D184" s="279">
        <v>87.083333333333329</v>
      </c>
      <c r="E184" s="279">
        <v>85.566666666666663</v>
      </c>
      <c r="F184" s="279">
        <v>84.733333333333334</v>
      </c>
      <c r="G184" s="279">
        <v>83.216666666666669</v>
      </c>
      <c r="H184" s="279">
        <v>87.916666666666657</v>
      </c>
      <c r="I184" s="279">
        <v>89.433333333333337</v>
      </c>
      <c r="J184" s="279">
        <v>90.266666666666652</v>
      </c>
      <c r="K184" s="277">
        <v>88.6</v>
      </c>
      <c r="L184" s="277">
        <v>86.25</v>
      </c>
      <c r="M184" s="277">
        <v>1.65479</v>
      </c>
    </row>
    <row r="185" spans="1:13">
      <c r="A185" s="268">
        <v>175</v>
      </c>
      <c r="B185" s="277" t="s">
        <v>381</v>
      </c>
      <c r="C185" s="278">
        <v>386.95</v>
      </c>
      <c r="D185" s="279">
        <v>388.2166666666667</v>
      </c>
      <c r="E185" s="279">
        <v>383.73333333333341</v>
      </c>
      <c r="F185" s="279">
        <v>380.51666666666671</v>
      </c>
      <c r="G185" s="279">
        <v>376.03333333333342</v>
      </c>
      <c r="H185" s="279">
        <v>391.43333333333339</v>
      </c>
      <c r="I185" s="279">
        <v>395.91666666666674</v>
      </c>
      <c r="J185" s="279">
        <v>399.13333333333338</v>
      </c>
      <c r="K185" s="277">
        <v>392.7</v>
      </c>
      <c r="L185" s="277">
        <v>385</v>
      </c>
      <c r="M185" s="277">
        <v>7.9337900000000001</v>
      </c>
    </row>
    <row r="186" spans="1:13">
      <c r="A186" s="268">
        <v>176</v>
      </c>
      <c r="B186" s="277" t="s">
        <v>249</v>
      </c>
      <c r="C186" s="278">
        <v>180.95</v>
      </c>
      <c r="D186" s="279">
        <v>181.20000000000002</v>
      </c>
      <c r="E186" s="279">
        <v>179.25000000000003</v>
      </c>
      <c r="F186" s="279">
        <v>177.55</v>
      </c>
      <c r="G186" s="279">
        <v>175.60000000000002</v>
      </c>
      <c r="H186" s="279">
        <v>182.90000000000003</v>
      </c>
      <c r="I186" s="279">
        <v>184.85000000000002</v>
      </c>
      <c r="J186" s="279">
        <v>186.55000000000004</v>
      </c>
      <c r="K186" s="277">
        <v>183.15</v>
      </c>
      <c r="L186" s="277">
        <v>179.5</v>
      </c>
      <c r="M186" s="277">
        <v>3.9274100000000001</v>
      </c>
    </row>
    <row r="187" spans="1:13">
      <c r="A187" s="268">
        <v>177</v>
      </c>
      <c r="B187" s="277" t="s">
        <v>105</v>
      </c>
      <c r="C187" s="278">
        <v>785.2</v>
      </c>
      <c r="D187" s="279">
        <v>790.43333333333339</v>
      </c>
      <c r="E187" s="279">
        <v>776.86666666666679</v>
      </c>
      <c r="F187" s="279">
        <v>768.53333333333342</v>
      </c>
      <c r="G187" s="279">
        <v>754.96666666666681</v>
      </c>
      <c r="H187" s="279">
        <v>798.76666666666677</v>
      </c>
      <c r="I187" s="279">
        <v>812.33333333333337</v>
      </c>
      <c r="J187" s="279">
        <v>820.66666666666674</v>
      </c>
      <c r="K187" s="277">
        <v>804</v>
      </c>
      <c r="L187" s="277">
        <v>782.1</v>
      </c>
      <c r="M187" s="277">
        <v>23.543310000000002</v>
      </c>
    </row>
    <row r="188" spans="1:13">
      <c r="A188" s="268">
        <v>178</v>
      </c>
      <c r="B188" s="277" t="s">
        <v>383</v>
      </c>
      <c r="C188" s="278">
        <v>72.650000000000006</v>
      </c>
      <c r="D188" s="279">
        <v>72.983333333333334</v>
      </c>
      <c r="E188" s="279">
        <v>72.166666666666671</v>
      </c>
      <c r="F188" s="279">
        <v>71.683333333333337</v>
      </c>
      <c r="G188" s="279">
        <v>70.866666666666674</v>
      </c>
      <c r="H188" s="279">
        <v>73.466666666666669</v>
      </c>
      <c r="I188" s="279">
        <v>74.283333333333331</v>
      </c>
      <c r="J188" s="279">
        <v>74.766666666666666</v>
      </c>
      <c r="K188" s="277">
        <v>73.8</v>
      </c>
      <c r="L188" s="277">
        <v>72.5</v>
      </c>
      <c r="M188" s="277">
        <v>2.0012599999999998</v>
      </c>
    </row>
    <row r="189" spans="1:13">
      <c r="A189" s="268">
        <v>179</v>
      </c>
      <c r="B189" s="277" t="s">
        <v>384</v>
      </c>
      <c r="C189" s="278">
        <v>566.5</v>
      </c>
      <c r="D189" s="279">
        <v>559.30000000000007</v>
      </c>
      <c r="E189" s="279">
        <v>547.60000000000014</v>
      </c>
      <c r="F189" s="279">
        <v>528.70000000000005</v>
      </c>
      <c r="G189" s="279">
        <v>517.00000000000011</v>
      </c>
      <c r="H189" s="279">
        <v>578.20000000000016</v>
      </c>
      <c r="I189" s="279">
        <v>589.9000000000002</v>
      </c>
      <c r="J189" s="279">
        <v>608.80000000000018</v>
      </c>
      <c r="K189" s="277">
        <v>571</v>
      </c>
      <c r="L189" s="277">
        <v>540.4</v>
      </c>
      <c r="M189" s="277">
        <v>0.32826</v>
      </c>
    </row>
    <row r="190" spans="1:13">
      <c r="A190" s="268">
        <v>180</v>
      </c>
      <c r="B190" s="277" t="s">
        <v>1439</v>
      </c>
      <c r="C190" s="278">
        <v>198.5</v>
      </c>
      <c r="D190" s="279">
        <v>199.36666666666667</v>
      </c>
      <c r="E190" s="279">
        <v>194.78333333333336</v>
      </c>
      <c r="F190" s="279">
        <v>191.06666666666669</v>
      </c>
      <c r="G190" s="279">
        <v>186.48333333333338</v>
      </c>
      <c r="H190" s="279">
        <v>203.08333333333334</v>
      </c>
      <c r="I190" s="279">
        <v>207.66666666666666</v>
      </c>
      <c r="J190" s="279">
        <v>211.38333333333333</v>
      </c>
      <c r="K190" s="277">
        <v>203.95</v>
      </c>
      <c r="L190" s="277">
        <v>195.65</v>
      </c>
      <c r="M190" s="277">
        <v>2.2480000000000002</v>
      </c>
    </row>
    <row r="191" spans="1:13">
      <c r="A191" s="268">
        <v>181</v>
      </c>
      <c r="B191" s="277" t="s">
        <v>390</v>
      </c>
      <c r="C191" s="278">
        <v>65.45</v>
      </c>
      <c r="D191" s="279">
        <v>66.2</v>
      </c>
      <c r="E191" s="279">
        <v>64.5</v>
      </c>
      <c r="F191" s="279">
        <v>63.55</v>
      </c>
      <c r="G191" s="279">
        <v>61.849999999999994</v>
      </c>
      <c r="H191" s="279">
        <v>67.150000000000006</v>
      </c>
      <c r="I191" s="279">
        <v>68.850000000000023</v>
      </c>
      <c r="J191" s="279">
        <v>69.800000000000011</v>
      </c>
      <c r="K191" s="277">
        <v>67.900000000000006</v>
      </c>
      <c r="L191" s="277">
        <v>65.25</v>
      </c>
      <c r="M191" s="277">
        <v>8.5209399999999995</v>
      </c>
    </row>
    <row r="192" spans="1:13">
      <c r="A192" s="268">
        <v>182</v>
      </c>
      <c r="B192" s="277" t="s">
        <v>250</v>
      </c>
      <c r="C192" s="278">
        <v>198.05</v>
      </c>
      <c r="D192" s="279">
        <v>198.33333333333334</v>
      </c>
      <c r="E192" s="279">
        <v>196.7166666666667</v>
      </c>
      <c r="F192" s="279">
        <v>195.38333333333335</v>
      </c>
      <c r="G192" s="279">
        <v>193.76666666666671</v>
      </c>
      <c r="H192" s="279">
        <v>199.66666666666669</v>
      </c>
      <c r="I192" s="279">
        <v>201.2833333333333</v>
      </c>
      <c r="J192" s="279">
        <v>202.61666666666667</v>
      </c>
      <c r="K192" s="277">
        <v>199.95</v>
      </c>
      <c r="L192" s="277">
        <v>197</v>
      </c>
      <c r="M192" s="277">
        <v>2.4919899999999999</v>
      </c>
    </row>
    <row r="193" spans="1:13">
      <c r="A193" s="268">
        <v>183</v>
      </c>
      <c r="B193" s="277" t="s">
        <v>385</v>
      </c>
      <c r="C193" s="278">
        <v>319.64999999999998</v>
      </c>
      <c r="D193" s="279">
        <v>318.66666666666669</v>
      </c>
      <c r="E193" s="279">
        <v>314.33333333333337</v>
      </c>
      <c r="F193" s="279">
        <v>309.01666666666671</v>
      </c>
      <c r="G193" s="279">
        <v>304.68333333333339</v>
      </c>
      <c r="H193" s="279">
        <v>323.98333333333335</v>
      </c>
      <c r="I193" s="279">
        <v>328.31666666666672</v>
      </c>
      <c r="J193" s="279">
        <v>333.63333333333333</v>
      </c>
      <c r="K193" s="277">
        <v>323</v>
      </c>
      <c r="L193" s="277">
        <v>313.35000000000002</v>
      </c>
      <c r="M193" s="277">
        <v>0.96319999999999995</v>
      </c>
    </row>
    <row r="194" spans="1:13">
      <c r="A194" s="268">
        <v>184</v>
      </c>
      <c r="B194" s="277" t="s">
        <v>386</v>
      </c>
      <c r="C194" s="278">
        <v>290</v>
      </c>
      <c r="D194" s="279">
        <v>290.61666666666667</v>
      </c>
      <c r="E194" s="279">
        <v>288.38333333333333</v>
      </c>
      <c r="F194" s="279">
        <v>286.76666666666665</v>
      </c>
      <c r="G194" s="279">
        <v>284.5333333333333</v>
      </c>
      <c r="H194" s="279">
        <v>292.23333333333335</v>
      </c>
      <c r="I194" s="279">
        <v>294.4666666666667</v>
      </c>
      <c r="J194" s="279">
        <v>296.08333333333337</v>
      </c>
      <c r="K194" s="277">
        <v>292.85000000000002</v>
      </c>
      <c r="L194" s="277">
        <v>289</v>
      </c>
      <c r="M194" s="277">
        <v>2.0121699999999998</v>
      </c>
    </row>
    <row r="195" spans="1:13">
      <c r="A195" s="268">
        <v>185</v>
      </c>
      <c r="B195" s="277" t="s">
        <v>391</v>
      </c>
      <c r="C195" s="278">
        <v>640.6</v>
      </c>
      <c r="D195" s="279">
        <v>640.2166666666667</v>
      </c>
      <c r="E195" s="279">
        <v>637.38333333333344</v>
      </c>
      <c r="F195" s="279">
        <v>634.16666666666674</v>
      </c>
      <c r="G195" s="279">
        <v>631.33333333333348</v>
      </c>
      <c r="H195" s="279">
        <v>643.43333333333339</v>
      </c>
      <c r="I195" s="279">
        <v>646.26666666666665</v>
      </c>
      <c r="J195" s="279">
        <v>649.48333333333335</v>
      </c>
      <c r="K195" s="277">
        <v>643.04999999999995</v>
      </c>
      <c r="L195" s="277">
        <v>637</v>
      </c>
      <c r="M195" s="277">
        <v>5.7099999999999998E-2</v>
      </c>
    </row>
    <row r="196" spans="1:13">
      <c r="A196" s="268">
        <v>186</v>
      </c>
      <c r="B196" s="277" t="s">
        <v>399</v>
      </c>
      <c r="C196" s="278">
        <v>717.95</v>
      </c>
      <c r="D196" s="279">
        <v>721.9</v>
      </c>
      <c r="E196" s="279">
        <v>712.05</v>
      </c>
      <c r="F196" s="279">
        <v>706.15</v>
      </c>
      <c r="G196" s="279">
        <v>696.3</v>
      </c>
      <c r="H196" s="279">
        <v>727.8</v>
      </c>
      <c r="I196" s="279">
        <v>737.65000000000009</v>
      </c>
      <c r="J196" s="279">
        <v>743.55</v>
      </c>
      <c r="K196" s="277">
        <v>731.75</v>
      </c>
      <c r="L196" s="277">
        <v>716</v>
      </c>
      <c r="M196" s="277">
        <v>3.0041699999999998</v>
      </c>
    </row>
    <row r="197" spans="1:13">
      <c r="A197" s="268">
        <v>187</v>
      </c>
      <c r="B197" s="277" t="s">
        <v>392</v>
      </c>
      <c r="C197" s="278">
        <v>30.45</v>
      </c>
      <c r="D197" s="279">
        <v>30.816666666666666</v>
      </c>
      <c r="E197" s="279">
        <v>29.683333333333334</v>
      </c>
      <c r="F197" s="279">
        <v>28.916666666666668</v>
      </c>
      <c r="G197" s="279">
        <v>27.783333333333335</v>
      </c>
      <c r="H197" s="279">
        <v>31.583333333333332</v>
      </c>
      <c r="I197" s="279">
        <v>32.716666666666669</v>
      </c>
      <c r="J197" s="279">
        <v>33.483333333333334</v>
      </c>
      <c r="K197" s="277">
        <v>31.95</v>
      </c>
      <c r="L197" s="277">
        <v>30.05</v>
      </c>
      <c r="M197" s="277">
        <v>2.3239200000000002</v>
      </c>
    </row>
    <row r="198" spans="1:13">
      <c r="A198" s="268">
        <v>188</v>
      </c>
      <c r="B198" s="277" t="s">
        <v>393</v>
      </c>
      <c r="C198" s="278">
        <v>786.55</v>
      </c>
      <c r="D198" s="279">
        <v>784.5333333333333</v>
      </c>
      <c r="E198" s="279">
        <v>769.06666666666661</v>
      </c>
      <c r="F198" s="279">
        <v>751.58333333333326</v>
      </c>
      <c r="G198" s="279">
        <v>736.11666666666656</v>
      </c>
      <c r="H198" s="279">
        <v>802.01666666666665</v>
      </c>
      <c r="I198" s="279">
        <v>817.48333333333335</v>
      </c>
      <c r="J198" s="279">
        <v>834.9666666666667</v>
      </c>
      <c r="K198" s="277">
        <v>800</v>
      </c>
      <c r="L198" s="277">
        <v>767.05</v>
      </c>
      <c r="M198" s="277">
        <v>0.23699999999999999</v>
      </c>
    </row>
    <row r="199" spans="1:13">
      <c r="A199" s="268">
        <v>189</v>
      </c>
      <c r="B199" s="277" t="s">
        <v>106</v>
      </c>
      <c r="C199" s="278">
        <v>726.7</v>
      </c>
      <c r="D199" s="279">
        <v>726.4</v>
      </c>
      <c r="E199" s="279">
        <v>721.05</v>
      </c>
      <c r="F199" s="279">
        <v>715.4</v>
      </c>
      <c r="G199" s="279">
        <v>710.05</v>
      </c>
      <c r="H199" s="279">
        <v>732.05</v>
      </c>
      <c r="I199" s="279">
        <v>737.40000000000009</v>
      </c>
      <c r="J199" s="279">
        <v>743.05</v>
      </c>
      <c r="K199" s="277">
        <v>731.75</v>
      </c>
      <c r="L199" s="277">
        <v>720.75</v>
      </c>
      <c r="M199" s="277">
        <v>12.09962</v>
      </c>
    </row>
    <row r="200" spans="1:13">
      <c r="A200" s="268">
        <v>190</v>
      </c>
      <c r="B200" s="277" t="s">
        <v>108</v>
      </c>
      <c r="C200" s="278">
        <v>852.45</v>
      </c>
      <c r="D200" s="279">
        <v>859.5</v>
      </c>
      <c r="E200" s="279">
        <v>843.55</v>
      </c>
      <c r="F200" s="279">
        <v>834.65</v>
      </c>
      <c r="G200" s="279">
        <v>818.69999999999993</v>
      </c>
      <c r="H200" s="279">
        <v>868.4</v>
      </c>
      <c r="I200" s="279">
        <v>884.35</v>
      </c>
      <c r="J200" s="279">
        <v>893.25</v>
      </c>
      <c r="K200" s="277">
        <v>875.45</v>
      </c>
      <c r="L200" s="277">
        <v>850.6</v>
      </c>
      <c r="M200" s="277">
        <v>54.475020000000001</v>
      </c>
    </row>
    <row r="201" spans="1:13">
      <c r="A201" s="268">
        <v>191</v>
      </c>
      <c r="B201" s="277" t="s">
        <v>109</v>
      </c>
      <c r="C201" s="278">
        <v>2059.6999999999998</v>
      </c>
      <c r="D201" s="279">
        <v>2057.8666666666668</v>
      </c>
      <c r="E201" s="279">
        <v>2047.8333333333335</v>
      </c>
      <c r="F201" s="279">
        <v>2035.9666666666667</v>
      </c>
      <c r="G201" s="279">
        <v>2025.9333333333334</v>
      </c>
      <c r="H201" s="279">
        <v>2069.7333333333336</v>
      </c>
      <c r="I201" s="279">
        <v>2079.7666666666664</v>
      </c>
      <c r="J201" s="279">
        <v>2091.6333333333337</v>
      </c>
      <c r="K201" s="277">
        <v>2067.9</v>
      </c>
      <c r="L201" s="277">
        <v>2046</v>
      </c>
      <c r="M201" s="277">
        <v>35.739109999999997</v>
      </c>
    </row>
    <row r="202" spans="1:13">
      <c r="A202" s="268">
        <v>192</v>
      </c>
      <c r="B202" s="277" t="s">
        <v>252</v>
      </c>
      <c r="C202" s="278">
        <v>2308.9</v>
      </c>
      <c r="D202" s="279">
        <v>2320.4833333333331</v>
      </c>
      <c r="E202" s="279">
        <v>2284.4666666666662</v>
      </c>
      <c r="F202" s="279">
        <v>2260.0333333333333</v>
      </c>
      <c r="G202" s="279">
        <v>2224.0166666666664</v>
      </c>
      <c r="H202" s="279">
        <v>2344.9166666666661</v>
      </c>
      <c r="I202" s="279">
        <v>2380.9333333333334</v>
      </c>
      <c r="J202" s="279">
        <v>2405.3666666666659</v>
      </c>
      <c r="K202" s="277">
        <v>2356.5</v>
      </c>
      <c r="L202" s="277">
        <v>2296.0500000000002</v>
      </c>
      <c r="M202" s="277">
        <v>3.3159399999999999</v>
      </c>
    </row>
    <row r="203" spans="1:13">
      <c r="A203" s="268">
        <v>193</v>
      </c>
      <c r="B203" s="277" t="s">
        <v>110</v>
      </c>
      <c r="C203" s="278">
        <v>1235.8</v>
      </c>
      <c r="D203" s="279">
        <v>1238.4833333333333</v>
      </c>
      <c r="E203" s="279">
        <v>1228.5166666666667</v>
      </c>
      <c r="F203" s="279">
        <v>1221.2333333333333</v>
      </c>
      <c r="G203" s="279">
        <v>1211.2666666666667</v>
      </c>
      <c r="H203" s="279">
        <v>1245.7666666666667</v>
      </c>
      <c r="I203" s="279">
        <v>1255.7333333333333</v>
      </c>
      <c r="J203" s="279">
        <v>1263.0166666666667</v>
      </c>
      <c r="K203" s="277">
        <v>1248.45</v>
      </c>
      <c r="L203" s="277">
        <v>1231.2</v>
      </c>
      <c r="M203" s="277">
        <v>79.33126</v>
      </c>
    </row>
    <row r="204" spans="1:13">
      <c r="A204" s="268">
        <v>194</v>
      </c>
      <c r="B204" s="277" t="s">
        <v>253</v>
      </c>
      <c r="C204" s="278">
        <v>564.5</v>
      </c>
      <c r="D204" s="279">
        <v>568.26666666666677</v>
      </c>
      <c r="E204" s="279">
        <v>555.88333333333355</v>
      </c>
      <c r="F204" s="279">
        <v>547.26666666666677</v>
      </c>
      <c r="G204" s="279">
        <v>534.88333333333355</v>
      </c>
      <c r="H204" s="279">
        <v>576.88333333333355</v>
      </c>
      <c r="I204" s="279">
        <v>589.26666666666677</v>
      </c>
      <c r="J204" s="279">
        <v>597.88333333333355</v>
      </c>
      <c r="K204" s="277">
        <v>580.65</v>
      </c>
      <c r="L204" s="277">
        <v>559.65</v>
      </c>
      <c r="M204" s="277">
        <v>214.53700000000001</v>
      </c>
    </row>
    <row r="205" spans="1:13">
      <c r="A205" s="268">
        <v>195</v>
      </c>
      <c r="B205" s="277" t="s">
        <v>251</v>
      </c>
      <c r="C205" s="278">
        <v>698.25</v>
      </c>
      <c r="D205" s="279">
        <v>699.83333333333337</v>
      </c>
      <c r="E205" s="279">
        <v>689.66666666666674</v>
      </c>
      <c r="F205" s="279">
        <v>681.08333333333337</v>
      </c>
      <c r="G205" s="279">
        <v>670.91666666666674</v>
      </c>
      <c r="H205" s="279">
        <v>708.41666666666674</v>
      </c>
      <c r="I205" s="279">
        <v>718.58333333333348</v>
      </c>
      <c r="J205" s="279">
        <v>727.16666666666674</v>
      </c>
      <c r="K205" s="277">
        <v>710</v>
      </c>
      <c r="L205" s="277">
        <v>691.25</v>
      </c>
      <c r="M205" s="277">
        <v>2.2304200000000001</v>
      </c>
    </row>
    <row r="206" spans="1:13">
      <c r="A206" s="268">
        <v>196</v>
      </c>
      <c r="B206" s="277" t="s">
        <v>394</v>
      </c>
      <c r="C206" s="278">
        <v>190.2</v>
      </c>
      <c r="D206" s="279">
        <v>192.79999999999998</v>
      </c>
      <c r="E206" s="279">
        <v>185.59999999999997</v>
      </c>
      <c r="F206" s="279">
        <v>180.99999999999997</v>
      </c>
      <c r="G206" s="279">
        <v>173.79999999999995</v>
      </c>
      <c r="H206" s="279">
        <v>197.39999999999998</v>
      </c>
      <c r="I206" s="279">
        <v>204.59999999999997</v>
      </c>
      <c r="J206" s="279">
        <v>209.2</v>
      </c>
      <c r="K206" s="277">
        <v>200</v>
      </c>
      <c r="L206" s="277">
        <v>188.2</v>
      </c>
      <c r="M206" s="277">
        <v>11.96688</v>
      </c>
    </row>
    <row r="207" spans="1:13">
      <c r="A207" s="268">
        <v>197</v>
      </c>
      <c r="B207" s="277" t="s">
        <v>395</v>
      </c>
      <c r="C207" s="278">
        <v>302.75</v>
      </c>
      <c r="D207" s="279">
        <v>303.78333333333336</v>
      </c>
      <c r="E207" s="279">
        <v>300.9666666666667</v>
      </c>
      <c r="F207" s="279">
        <v>299.18333333333334</v>
      </c>
      <c r="G207" s="279">
        <v>296.36666666666667</v>
      </c>
      <c r="H207" s="279">
        <v>305.56666666666672</v>
      </c>
      <c r="I207" s="279">
        <v>308.38333333333344</v>
      </c>
      <c r="J207" s="279">
        <v>310.16666666666674</v>
      </c>
      <c r="K207" s="277">
        <v>306.60000000000002</v>
      </c>
      <c r="L207" s="277">
        <v>302</v>
      </c>
      <c r="M207" s="277">
        <v>0.24215</v>
      </c>
    </row>
    <row r="208" spans="1:13">
      <c r="A208" s="268">
        <v>198</v>
      </c>
      <c r="B208" s="277" t="s">
        <v>111</v>
      </c>
      <c r="C208" s="278">
        <v>3111.05</v>
      </c>
      <c r="D208" s="279">
        <v>3117.9666666666667</v>
      </c>
      <c r="E208" s="279">
        <v>3082.9833333333336</v>
      </c>
      <c r="F208" s="279">
        <v>3054.916666666667</v>
      </c>
      <c r="G208" s="279">
        <v>3019.9333333333338</v>
      </c>
      <c r="H208" s="279">
        <v>3146.0333333333333</v>
      </c>
      <c r="I208" s="279">
        <v>3181.016666666666</v>
      </c>
      <c r="J208" s="279">
        <v>3209.083333333333</v>
      </c>
      <c r="K208" s="277">
        <v>3152.95</v>
      </c>
      <c r="L208" s="277">
        <v>3089.9</v>
      </c>
      <c r="M208" s="277">
        <v>17.07977</v>
      </c>
    </row>
    <row r="209" spans="1:13">
      <c r="A209" s="268">
        <v>199</v>
      </c>
      <c r="B209" s="277" t="s">
        <v>112</v>
      </c>
      <c r="C209" s="278">
        <v>470.5</v>
      </c>
      <c r="D209" s="279">
        <v>470.43333333333334</v>
      </c>
      <c r="E209" s="279">
        <v>470.01666666666665</v>
      </c>
      <c r="F209" s="279">
        <v>469.5333333333333</v>
      </c>
      <c r="G209" s="279">
        <v>469.11666666666662</v>
      </c>
      <c r="H209" s="279">
        <v>470.91666666666669</v>
      </c>
      <c r="I209" s="279">
        <v>471.33333333333331</v>
      </c>
      <c r="J209" s="279">
        <v>471.81666666666672</v>
      </c>
      <c r="K209" s="277">
        <v>470.85</v>
      </c>
      <c r="L209" s="277">
        <v>469.95</v>
      </c>
      <c r="M209" s="277">
        <v>1.8017300000000001</v>
      </c>
    </row>
    <row r="210" spans="1:13">
      <c r="A210" s="268">
        <v>200</v>
      </c>
      <c r="B210" s="277" t="s">
        <v>396</v>
      </c>
      <c r="C210" s="278">
        <v>16.850000000000001</v>
      </c>
      <c r="D210" s="279">
        <v>16.900000000000002</v>
      </c>
      <c r="E210" s="279">
        <v>16.700000000000003</v>
      </c>
      <c r="F210" s="279">
        <v>16.55</v>
      </c>
      <c r="G210" s="279">
        <v>16.350000000000001</v>
      </c>
      <c r="H210" s="279">
        <v>17.050000000000004</v>
      </c>
      <c r="I210" s="279">
        <v>17.25</v>
      </c>
      <c r="J210" s="279">
        <v>17.400000000000006</v>
      </c>
      <c r="K210" s="277">
        <v>17.100000000000001</v>
      </c>
      <c r="L210" s="277">
        <v>16.75</v>
      </c>
      <c r="M210" s="277">
        <v>29.219370000000001</v>
      </c>
    </row>
    <row r="211" spans="1:13">
      <c r="A211" s="268">
        <v>201</v>
      </c>
      <c r="B211" s="277" t="s">
        <v>398</v>
      </c>
      <c r="C211" s="278">
        <v>147.6</v>
      </c>
      <c r="D211" s="279">
        <v>143.04999999999998</v>
      </c>
      <c r="E211" s="279">
        <v>138.49999999999997</v>
      </c>
      <c r="F211" s="279">
        <v>129.39999999999998</v>
      </c>
      <c r="G211" s="279">
        <v>124.84999999999997</v>
      </c>
      <c r="H211" s="279">
        <v>152.14999999999998</v>
      </c>
      <c r="I211" s="279">
        <v>156.69999999999999</v>
      </c>
      <c r="J211" s="279">
        <v>165.79999999999998</v>
      </c>
      <c r="K211" s="277">
        <v>147.6</v>
      </c>
      <c r="L211" s="277">
        <v>133.94999999999999</v>
      </c>
      <c r="M211" s="277">
        <v>18.088819999999998</v>
      </c>
    </row>
    <row r="212" spans="1:13">
      <c r="A212" s="268">
        <v>202</v>
      </c>
      <c r="B212" s="277" t="s">
        <v>114</v>
      </c>
      <c r="C212" s="278">
        <v>182.25</v>
      </c>
      <c r="D212" s="279">
        <v>183.5</v>
      </c>
      <c r="E212" s="279">
        <v>180.4</v>
      </c>
      <c r="F212" s="279">
        <v>178.55</v>
      </c>
      <c r="G212" s="279">
        <v>175.45000000000002</v>
      </c>
      <c r="H212" s="279">
        <v>185.35</v>
      </c>
      <c r="I212" s="279">
        <v>188.45000000000002</v>
      </c>
      <c r="J212" s="279">
        <v>190.29999999999998</v>
      </c>
      <c r="K212" s="277">
        <v>186.6</v>
      </c>
      <c r="L212" s="277">
        <v>181.65</v>
      </c>
      <c r="M212" s="277">
        <v>97.338859999999997</v>
      </c>
    </row>
    <row r="213" spans="1:13">
      <c r="A213" s="268">
        <v>203</v>
      </c>
      <c r="B213" s="277" t="s">
        <v>400</v>
      </c>
      <c r="C213" s="278">
        <v>34.65</v>
      </c>
      <c r="D213" s="279">
        <v>34.549999999999997</v>
      </c>
      <c r="E213" s="279">
        <v>34.149999999999991</v>
      </c>
      <c r="F213" s="279">
        <v>33.649999999999991</v>
      </c>
      <c r="G213" s="279">
        <v>33.249999999999986</v>
      </c>
      <c r="H213" s="279">
        <v>35.049999999999997</v>
      </c>
      <c r="I213" s="279">
        <v>35.450000000000003</v>
      </c>
      <c r="J213" s="279">
        <v>35.950000000000003</v>
      </c>
      <c r="K213" s="277">
        <v>34.950000000000003</v>
      </c>
      <c r="L213" s="277">
        <v>34.049999999999997</v>
      </c>
      <c r="M213" s="277">
        <v>7.5382899999999999</v>
      </c>
    </row>
    <row r="214" spans="1:13">
      <c r="A214" s="268">
        <v>204</v>
      </c>
      <c r="B214" s="277" t="s">
        <v>115</v>
      </c>
      <c r="C214" s="278">
        <v>182.55</v>
      </c>
      <c r="D214" s="279">
        <v>182.04999999999998</v>
      </c>
      <c r="E214" s="279">
        <v>180.09999999999997</v>
      </c>
      <c r="F214" s="279">
        <v>177.64999999999998</v>
      </c>
      <c r="G214" s="279">
        <v>175.69999999999996</v>
      </c>
      <c r="H214" s="279">
        <v>184.49999999999997</v>
      </c>
      <c r="I214" s="279">
        <v>186.44999999999996</v>
      </c>
      <c r="J214" s="279">
        <v>188.89999999999998</v>
      </c>
      <c r="K214" s="277">
        <v>184</v>
      </c>
      <c r="L214" s="277">
        <v>179.6</v>
      </c>
      <c r="M214" s="277">
        <v>53.577399999999997</v>
      </c>
    </row>
    <row r="215" spans="1:13">
      <c r="A215" s="268">
        <v>205</v>
      </c>
      <c r="B215" s="277" t="s">
        <v>116</v>
      </c>
      <c r="C215" s="278">
        <v>2143.85</v>
      </c>
      <c r="D215" s="279">
        <v>2157.5833333333335</v>
      </c>
      <c r="E215" s="279">
        <v>2126.2666666666669</v>
      </c>
      <c r="F215" s="279">
        <v>2108.6833333333334</v>
      </c>
      <c r="G215" s="279">
        <v>2077.3666666666668</v>
      </c>
      <c r="H215" s="279">
        <v>2175.166666666667</v>
      </c>
      <c r="I215" s="279">
        <v>2206.4833333333336</v>
      </c>
      <c r="J215" s="279">
        <v>2224.0666666666671</v>
      </c>
      <c r="K215" s="277">
        <v>2188.9</v>
      </c>
      <c r="L215" s="277">
        <v>2140</v>
      </c>
      <c r="M215" s="277">
        <v>28.05734</v>
      </c>
    </row>
    <row r="216" spans="1:13">
      <c r="A216" s="268">
        <v>206</v>
      </c>
      <c r="B216" s="277" t="s">
        <v>254</v>
      </c>
      <c r="C216" s="278">
        <v>239.65</v>
      </c>
      <c r="D216" s="279">
        <v>240.29999999999998</v>
      </c>
      <c r="E216" s="279">
        <v>237.59999999999997</v>
      </c>
      <c r="F216" s="279">
        <v>235.54999999999998</v>
      </c>
      <c r="G216" s="279">
        <v>232.84999999999997</v>
      </c>
      <c r="H216" s="279">
        <v>242.34999999999997</v>
      </c>
      <c r="I216" s="279">
        <v>245.04999999999995</v>
      </c>
      <c r="J216" s="279">
        <v>247.09999999999997</v>
      </c>
      <c r="K216" s="277">
        <v>243</v>
      </c>
      <c r="L216" s="277">
        <v>238.25</v>
      </c>
      <c r="M216" s="277">
        <v>21.555579999999999</v>
      </c>
    </row>
    <row r="217" spans="1:13">
      <c r="A217" s="268">
        <v>207</v>
      </c>
      <c r="B217" s="277" t="s">
        <v>401</v>
      </c>
      <c r="C217" s="278">
        <v>29801.8</v>
      </c>
      <c r="D217" s="279">
        <v>29816.433333333334</v>
      </c>
      <c r="E217" s="279">
        <v>29675.416666666668</v>
      </c>
      <c r="F217" s="279">
        <v>29549.033333333333</v>
      </c>
      <c r="G217" s="279">
        <v>29408.016666666666</v>
      </c>
      <c r="H217" s="279">
        <v>29942.816666666669</v>
      </c>
      <c r="I217" s="279">
        <v>30083.833333333332</v>
      </c>
      <c r="J217" s="279">
        <v>30210.216666666671</v>
      </c>
      <c r="K217" s="277">
        <v>29957.45</v>
      </c>
      <c r="L217" s="277">
        <v>29690.05</v>
      </c>
      <c r="M217" s="277">
        <v>2.487E-2</v>
      </c>
    </row>
    <row r="218" spans="1:13">
      <c r="A218" s="268">
        <v>208</v>
      </c>
      <c r="B218" s="277" t="s">
        <v>397</v>
      </c>
      <c r="C218" s="278">
        <v>50.15</v>
      </c>
      <c r="D218" s="279">
        <v>50.083333333333336</v>
      </c>
      <c r="E218" s="279">
        <v>49.666666666666671</v>
      </c>
      <c r="F218" s="279">
        <v>49.183333333333337</v>
      </c>
      <c r="G218" s="279">
        <v>48.766666666666673</v>
      </c>
      <c r="H218" s="279">
        <v>50.56666666666667</v>
      </c>
      <c r="I218" s="279">
        <v>50.983333333333341</v>
      </c>
      <c r="J218" s="279">
        <v>51.466666666666669</v>
      </c>
      <c r="K218" s="277">
        <v>50.5</v>
      </c>
      <c r="L218" s="277">
        <v>49.6</v>
      </c>
      <c r="M218" s="277">
        <v>6.0045799999999998</v>
      </c>
    </row>
    <row r="219" spans="1:13">
      <c r="A219" s="268">
        <v>209</v>
      </c>
      <c r="B219" s="277" t="s">
        <v>255</v>
      </c>
      <c r="C219" s="278">
        <v>33.1</v>
      </c>
      <c r="D219" s="279">
        <v>33.483333333333334</v>
      </c>
      <c r="E219" s="279">
        <v>32.616666666666667</v>
      </c>
      <c r="F219" s="279">
        <v>32.133333333333333</v>
      </c>
      <c r="G219" s="279">
        <v>31.266666666666666</v>
      </c>
      <c r="H219" s="279">
        <v>33.966666666666669</v>
      </c>
      <c r="I219" s="279">
        <v>34.833333333333343</v>
      </c>
      <c r="J219" s="279">
        <v>35.31666666666667</v>
      </c>
      <c r="K219" s="277">
        <v>34.35</v>
      </c>
      <c r="L219" s="277">
        <v>33</v>
      </c>
      <c r="M219" s="277">
        <v>6.4702200000000003</v>
      </c>
    </row>
    <row r="220" spans="1:13">
      <c r="A220" s="268">
        <v>210</v>
      </c>
      <c r="B220" s="277" t="s">
        <v>415</v>
      </c>
      <c r="C220" s="278">
        <v>50.85</v>
      </c>
      <c r="D220" s="279">
        <v>51.15</v>
      </c>
      <c r="E220" s="279">
        <v>50.199999999999996</v>
      </c>
      <c r="F220" s="279">
        <v>49.55</v>
      </c>
      <c r="G220" s="279">
        <v>48.599999999999994</v>
      </c>
      <c r="H220" s="279">
        <v>51.8</v>
      </c>
      <c r="I220" s="279">
        <v>52.75</v>
      </c>
      <c r="J220" s="279">
        <v>53.4</v>
      </c>
      <c r="K220" s="277">
        <v>52.1</v>
      </c>
      <c r="L220" s="277">
        <v>50.5</v>
      </c>
      <c r="M220" s="277">
        <v>14.65165</v>
      </c>
    </row>
    <row r="221" spans="1:13">
      <c r="A221" s="268">
        <v>211</v>
      </c>
      <c r="B221" s="277" t="s">
        <v>117</v>
      </c>
      <c r="C221" s="278">
        <v>150.44999999999999</v>
      </c>
      <c r="D221" s="279">
        <v>151.76666666666668</v>
      </c>
      <c r="E221" s="279">
        <v>148.38333333333335</v>
      </c>
      <c r="F221" s="279">
        <v>146.31666666666666</v>
      </c>
      <c r="G221" s="279">
        <v>142.93333333333334</v>
      </c>
      <c r="H221" s="279">
        <v>153.83333333333337</v>
      </c>
      <c r="I221" s="279">
        <v>157.2166666666667</v>
      </c>
      <c r="J221" s="279">
        <v>159.28333333333339</v>
      </c>
      <c r="K221" s="277">
        <v>155.15</v>
      </c>
      <c r="L221" s="277">
        <v>149.69999999999999</v>
      </c>
      <c r="M221" s="277">
        <v>162.00138000000001</v>
      </c>
    </row>
    <row r="222" spans="1:13">
      <c r="A222" s="268">
        <v>212</v>
      </c>
      <c r="B222" s="277" t="s">
        <v>258</v>
      </c>
      <c r="C222" s="278">
        <v>222.2</v>
      </c>
      <c r="D222" s="279">
        <v>223.08333333333334</v>
      </c>
      <c r="E222" s="279">
        <v>219.31666666666669</v>
      </c>
      <c r="F222" s="279">
        <v>216.43333333333334</v>
      </c>
      <c r="G222" s="279">
        <v>212.66666666666669</v>
      </c>
      <c r="H222" s="279">
        <v>225.9666666666667</v>
      </c>
      <c r="I222" s="279">
        <v>229.73333333333335</v>
      </c>
      <c r="J222" s="279">
        <v>232.6166666666667</v>
      </c>
      <c r="K222" s="277">
        <v>226.85</v>
      </c>
      <c r="L222" s="277">
        <v>220.2</v>
      </c>
      <c r="M222" s="277">
        <v>4.4429600000000002</v>
      </c>
    </row>
    <row r="223" spans="1:13">
      <c r="A223" s="268">
        <v>213</v>
      </c>
      <c r="B223" s="277" t="s">
        <v>118</v>
      </c>
      <c r="C223" s="278">
        <v>416.95</v>
      </c>
      <c r="D223" s="279">
        <v>416.40000000000003</v>
      </c>
      <c r="E223" s="279">
        <v>412.30000000000007</v>
      </c>
      <c r="F223" s="279">
        <v>407.65000000000003</v>
      </c>
      <c r="G223" s="279">
        <v>403.55000000000007</v>
      </c>
      <c r="H223" s="279">
        <v>421.05000000000007</v>
      </c>
      <c r="I223" s="279">
        <v>425.15000000000009</v>
      </c>
      <c r="J223" s="279">
        <v>429.80000000000007</v>
      </c>
      <c r="K223" s="277">
        <v>420.5</v>
      </c>
      <c r="L223" s="277">
        <v>411.75</v>
      </c>
      <c r="M223" s="277">
        <v>221.51464999999999</v>
      </c>
    </row>
    <row r="224" spans="1:13">
      <c r="A224" s="268">
        <v>214</v>
      </c>
      <c r="B224" s="277" t="s">
        <v>256</v>
      </c>
      <c r="C224" s="278">
        <v>1257.8</v>
      </c>
      <c r="D224" s="279">
        <v>1254.7666666666667</v>
      </c>
      <c r="E224" s="279">
        <v>1244.5333333333333</v>
      </c>
      <c r="F224" s="279">
        <v>1231.2666666666667</v>
      </c>
      <c r="G224" s="279">
        <v>1221.0333333333333</v>
      </c>
      <c r="H224" s="279">
        <v>1268.0333333333333</v>
      </c>
      <c r="I224" s="279">
        <v>1278.2666666666664</v>
      </c>
      <c r="J224" s="279">
        <v>1291.5333333333333</v>
      </c>
      <c r="K224" s="277">
        <v>1265</v>
      </c>
      <c r="L224" s="277">
        <v>1241.5</v>
      </c>
      <c r="M224" s="277">
        <v>1.8036000000000001</v>
      </c>
    </row>
    <row r="225" spans="1:13">
      <c r="A225" s="268">
        <v>215</v>
      </c>
      <c r="B225" s="277" t="s">
        <v>119</v>
      </c>
      <c r="C225" s="278">
        <v>408.7</v>
      </c>
      <c r="D225" s="279">
        <v>410.76666666666665</v>
      </c>
      <c r="E225" s="279">
        <v>404.63333333333333</v>
      </c>
      <c r="F225" s="279">
        <v>400.56666666666666</v>
      </c>
      <c r="G225" s="279">
        <v>394.43333333333334</v>
      </c>
      <c r="H225" s="279">
        <v>414.83333333333331</v>
      </c>
      <c r="I225" s="279">
        <v>420.96666666666664</v>
      </c>
      <c r="J225" s="279">
        <v>425.0333333333333</v>
      </c>
      <c r="K225" s="277">
        <v>416.9</v>
      </c>
      <c r="L225" s="277">
        <v>406.7</v>
      </c>
      <c r="M225" s="277">
        <v>23.342600000000001</v>
      </c>
    </row>
    <row r="226" spans="1:13">
      <c r="A226" s="268">
        <v>216</v>
      </c>
      <c r="B226" s="277" t="s">
        <v>403</v>
      </c>
      <c r="C226" s="278">
        <v>2716.35</v>
      </c>
      <c r="D226" s="279">
        <v>2738.1</v>
      </c>
      <c r="E226" s="279">
        <v>2684.2999999999997</v>
      </c>
      <c r="F226" s="279">
        <v>2652.25</v>
      </c>
      <c r="G226" s="279">
        <v>2598.4499999999998</v>
      </c>
      <c r="H226" s="279">
        <v>2770.1499999999996</v>
      </c>
      <c r="I226" s="279">
        <v>2823.95</v>
      </c>
      <c r="J226" s="279">
        <v>2855.9999999999995</v>
      </c>
      <c r="K226" s="277">
        <v>2791.9</v>
      </c>
      <c r="L226" s="277">
        <v>2706.05</v>
      </c>
      <c r="M226" s="277">
        <v>1.1809999999999999E-2</v>
      </c>
    </row>
    <row r="227" spans="1:13">
      <c r="A227" s="268">
        <v>217</v>
      </c>
      <c r="B227" s="277" t="s">
        <v>257</v>
      </c>
      <c r="C227" s="278">
        <v>39.75</v>
      </c>
      <c r="D227" s="279">
        <v>39.783333333333331</v>
      </c>
      <c r="E227" s="279">
        <v>38.766666666666666</v>
      </c>
      <c r="F227" s="279">
        <v>37.783333333333331</v>
      </c>
      <c r="G227" s="279">
        <v>36.766666666666666</v>
      </c>
      <c r="H227" s="279">
        <v>40.766666666666666</v>
      </c>
      <c r="I227" s="279">
        <v>41.783333333333331</v>
      </c>
      <c r="J227" s="279">
        <v>42.766666666666666</v>
      </c>
      <c r="K227" s="277">
        <v>40.799999999999997</v>
      </c>
      <c r="L227" s="277">
        <v>38.799999999999997</v>
      </c>
      <c r="M227" s="277">
        <v>72.549660000000003</v>
      </c>
    </row>
    <row r="228" spans="1:13">
      <c r="A228" s="268">
        <v>218</v>
      </c>
      <c r="B228" s="277" t="s">
        <v>120</v>
      </c>
      <c r="C228" s="278">
        <v>9.0500000000000007</v>
      </c>
      <c r="D228" s="279">
        <v>9.0499999999999989</v>
      </c>
      <c r="E228" s="279">
        <v>8.8499999999999979</v>
      </c>
      <c r="F228" s="279">
        <v>8.6499999999999986</v>
      </c>
      <c r="G228" s="279">
        <v>8.4499999999999975</v>
      </c>
      <c r="H228" s="279">
        <v>9.2499999999999982</v>
      </c>
      <c r="I228" s="279">
        <v>9.4499999999999975</v>
      </c>
      <c r="J228" s="279">
        <v>9.6499999999999986</v>
      </c>
      <c r="K228" s="277">
        <v>9.25</v>
      </c>
      <c r="L228" s="277">
        <v>8.85</v>
      </c>
      <c r="M228" s="277">
        <v>3669.9069800000002</v>
      </c>
    </row>
    <row r="229" spans="1:13">
      <c r="A229" s="268">
        <v>219</v>
      </c>
      <c r="B229" s="277" t="s">
        <v>404</v>
      </c>
      <c r="C229" s="278">
        <v>30.2</v>
      </c>
      <c r="D229" s="279">
        <v>30.400000000000002</v>
      </c>
      <c r="E229" s="279">
        <v>29.850000000000005</v>
      </c>
      <c r="F229" s="279">
        <v>29.500000000000004</v>
      </c>
      <c r="G229" s="279">
        <v>28.950000000000006</v>
      </c>
      <c r="H229" s="279">
        <v>30.750000000000004</v>
      </c>
      <c r="I229" s="279">
        <v>31.3</v>
      </c>
      <c r="J229" s="279">
        <v>31.650000000000002</v>
      </c>
      <c r="K229" s="277">
        <v>30.95</v>
      </c>
      <c r="L229" s="277">
        <v>30.05</v>
      </c>
      <c r="M229" s="277">
        <v>11.70087</v>
      </c>
    </row>
    <row r="230" spans="1:13">
      <c r="A230" s="268">
        <v>220</v>
      </c>
      <c r="B230" s="277" t="s">
        <v>121</v>
      </c>
      <c r="C230" s="278">
        <v>31.45</v>
      </c>
      <c r="D230" s="279">
        <v>31.566666666666666</v>
      </c>
      <c r="E230" s="279">
        <v>31.183333333333334</v>
      </c>
      <c r="F230" s="279">
        <v>30.916666666666668</v>
      </c>
      <c r="G230" s="279">
        <v>30.533333333333335</v>
      </c>
      <c r="H230" s="279">
        <v>31.833333333333332</v>
      </c>
      <c r="I230" s="279">
        <v>32.216666666666669</v>
      </c>
      <c r="J230" s="279">
        <v>32.483333333333334</v>
      </c>
      <c r="K230" s="277">
        <v>31.95</v>
      </c>
      <c r="L230" s="277">
        <v>31.3</v>
      </c>
      <c r="M230" s="277">
        <v>138.31411</v>
      </c>
    </row>
    <row r="231" spans="1:13">
      <c r="A231" s="268">
        <v>221</v>
      </c>
      <c r="B231" s="277" t="s">
        <v>416</v>
      </c>
      <c r="C231" s="278">
        <v>194.85</v>
      </c>
      <c r="D231" s="279">
        <v>195.06666666666669</v>
      </c>
      <c r="E231" s="279">
        <v>191.88333333333338</v>
      </c>
      <c r="F231" s="279">
        <v>188.91666666666669</v>
      </c>
      <c r="G231" s="279">
        <v>185.73333333333338</v>
      </c>
      <c r="H231" s="279">
        <v>198.03333333333339</v>
      </c>
      <c r="I231" s="279">
        <v>201.21666666666673</v>
      </c>
      <c r="J231" s="279">
        <v>204.18333333333339</v>
      </c>
      <c r="K231" s="277">
        <v>198.25</v>
      </c>
      <c r="L231" s="277">
        <v>192.1</v>
      </c>
      <c r="M231" s="277">
        <v>8.2568300000000008</v>
      </c>
    </row>
    <row r="232" spans="1:13">
      <c r="A232" s="268">
        <v>222</v>
      </c>
      <c r="B232" s="277" t="s">
        <v>405</v>
      </c>
      <c r="C232" s="278">
        <v>718.25</v>
      </c>
      <c r="D232" s="279">
        <v>721.51666666666677</v>
      </c>
      <c r="E232" s="279">
        <v>708.23333333333358</v>
      </c>
      <c r="F232" s="279">
        <v>698.21666666666681</v>
      </c>
      <c r="G232" s="279">
        <v>684.93333333333362</v>
      </c>
      <c r="H232" s="279">
        <v>731.53333333333353</v>
      </c>
      <c r="I232" s="279">
        <v>744.81666666666661</v>
      </c>
      <c r="J232" s="279">
        <v>754.83333333333348</v>
      </c>
      <c r="K232" s="277">
        <v>734.8</v>
      </c>
      <c r="L232" s="277">
        <v>711.5</v>
      </c>
      <c r="M232" s="277">
        <v>0.51846999999999999</v>
      </c>
    </row>
    <row r="233" spans="1:13">
      <c r="A233" s="268">
        <v>223</v>
      </c>
      <c r="B233" s="277" t="s">
        <v>406</v>
      </c>
      <c r="C233" s="278">
        <v>6.2</v>
      </c>
      <c r="D233" s="279">
        <v>6.2833333333333341</v>
      </c>
      <c r="E233" s="279">
        <v>5.9666666666666686</v>
      </c>
      <c r="F233" s="279">
        <v>5.7333333333333343</v>
      </c>
      <c r="G233" s="279">
        <v>5.4166666666666687</v>
      </c>
      <c r="H233" s="279">
        <v>6.5166666666666684</v>
      </c>
      <c r="I233" s="279">
        <v>6.833333333333333</v>
      </c>
      <c r="J233" s="279">
        <v>7.0666666666666682</v>
      </c>
      <c r="K233" s="277">
        <v>6.6</v>
      </c>
      <c r="L233" s="277">
        <v>6.05</v>
      </c>
      <c r="M233" s="277">
        <v>39.209130000000002</v>
      </c>
    </row>
    <row r="234" spans="1:13">
      <c r="A234" s="268">
        <v>224</v>
      </c>
      <c r="B234" s="277" t="s">
        <v>122</v>
      </c>
      <c r="C234" s="278">
        <v>392.35</v>
      </c>
      <c r="D234" s="279">
        <v>391.95000000000005</v>
      </c>
      <c r="E234" s="279">
        <v>389.10000000000008</v>
      </c>
      <c r="F234" s="279">
        <v>385.85</v>
      </c>
      <c r="G234" s="279">
        <v>383.00000000000006</v>
      </c>
      <c r="H234" s="279">
        <v>395.2000000000001</v>
      </c>
      <c r="I234" s="279">
        <v>398.05</v>
      </c>
      <c r="J234" s="279">
        <v>401.30000000000013</v>
      </c>
      <c r="K234" s="277">
        <v>394.8</v>
      </c>
      <c r="L234" s="277">
        <v>388.7</v>
      </c>
      <c r="M234" s="277">
        <v>16.417010000000001</v>
      </c>
    </row>
    <row r="235" spans="1:13">
      <c r="A235" s="268">
        <v>225</v>
      </c>
      <c r="B235" s="277" t="s">
        <v>407</v>
      </c>
      <c r="C235" s="278">
        <v>77.95</v>
      </c>
      <c r="D235" s="279">
        <v>78.183333333333337</v>
      </c>
      <c r="E235" s="279">
        <v>77.466666666666669</v>
      </c>
      <c r="F235" s="279">
        <v>76.983333333333334</v>
      </c>
      <c r="G235" s="279">
        <v>76.266666666666666</v>
      </c>
      <c r="H235" s="279">
        <v>78.666666666666671</v>
      </c>
      <c r="I235" s="279">
        <v>79.38333333333334</v>
      </c>
      <c r="J235" s="279">
        <v>79.866666666666674</v>
      </c>
      <c r="K235" s="277">
        <v>78.900000000000006</v>
      </c>
      <c r="L235" s="277">
        <v>77.7</v>
      </c>
      <c r="M235" s="277">
        <v>0.90290999999999999</v>
      </c>
    </row>
    <row r="236" spans="1:13">
      <c r="A236" s="268">
        <v>226</v>
      </c>
      <c r="B236" s="277" t="s">
        <v>1603</v>
      </c>
      <c r="C236" s="278">
        <v>905.7</v>
      </c>
      <c r="D236" s="279">
        <v>906.23333333333323</v>
      </c>
      <c r="E236" s="279">
        <v>898.46666666666647</v>
      </c>
      <c r="F236" s="279">
        <v>891.23333333333323</v>
      </c>
      <c r="G236" s="279">
        <v>883.46666666666647</v>
      </c>
      <c r="H236" s="279">
        <v>913.46666666666647</v>
      </c>
      <c r="I236" s="279">
        <v>921.23333333333312</v>
      </c>
      <c r="J236" s="279">
        <v>928.46666666666647</v>
      </c>
      <c r="K236" s="277">
        <v>914</v>
      </c>
      <c r="L236" s="277">
        <v>899</v>
      </c>
      <c r="M236" s="277">
        <v>6.3740000000000005E-2</v>
      </c>
    </row>
    <row r="237" spans="1:13">
      <c r="A237" s="268">
        <v>227</v>
      </c>
      <c r="B237" s="277" t="s">
        <v>260</v>
      </c>
      <c r="C237" s="278">
        <v>100.55</v>
      </c>
      <c r="D237" s="279">
        <v>101.03333333333335</v>
      </c>
      <c r="E237" s="279">
        <v>99.166666666666686</v>
      </c>
      <c r="F237" s="279">
        <v>97.783333333333346</v>
      </c>
      <c r="G237" s="279">
        <v>95.916666666666686</v>
      </c>
      <c r="H237" s="279">
        <v>102.41666666666669</v>
      </c>
      <c r="I237" s="279">
        <v>104.28333333333333</v>
      </c>
      <c r="J237" s="279">
        <v>105.66666666666669</v>
      </c>
      <c r="K237" s="277">
        <v>102.9</v>
      </c>
      <c r="L237" s="277">
        <v>99.65</v>
      </c>
      <c r="M237" s="277">
        <v>24.73809</v>
      </c>
    </row>
    <row r="238" spans="1:13">
      <c r="A238" s="268">
        <v>228</v>
      </c>
      <c r="B238" s="277" t="s">
        <v>412</v>
      </c>
      <c r="C238" s="278">
        <v>121.8</v>
      </c>
      <c r="D238" s="279">
        <v>122.66666666666667</v>
      </c>
      <c r="E238" s="279">
        <v>120.23333333333335</v>
      </c>
      <c r="F238" s="279">
        <v>118.66666666666667</v>
      </c>
      <c r="G238" s="279">
        <v>116.23333333333335</v>
      </c>
      <c r="H238" s="279">
        <v>124.23333333333335</v>
      </c>
      <c r="I238" s="279">
        <v>126.66666666666666</v>
      </c>
      <c r="J238" s="279">
        <v>128.23333333333335</v>
      </c>
      <c r="K238" s="277">
        <v>125.1</v>
      </c>
      <c r="L238" s="277">
        <v>121.1</v>
      </c>
      <c r="M238" s="277">
        <v>12.17876</v>
      </c>
    </row>
    <row r="239" spans="1:13">
      <c r="A239" s="268">
        <v>229</v>
      </c>
      <c r="B239" s="277" t="s">
        <v>1615</v>
      </c>
      <c r="C239" s="278">
        <v>4999.45</v>
      </c>
      <c r="D239" s="279">
        <v>4979.1833333333334</v>
      </c>
      <c r="E239" s="279">
        <v>4907.5666666666666</v>
      </c>
      <c r="F239" s="279">
        <v>4815.6833333333334</v>
      </c>
      <c r="G239" s="279">
        <v>4744.0666666666666</v>
      </c>
      <c r="H239" s="279">
        <v>5071.0666666666666</v>
      </c>
      <c r="I239" s="279">
        <v>5142.6833333333334</v>
      </c>
      <c r="J239" s="279">
        <v>5234.5666666666666</v>
      </c>
      <c r="K239" s="277">
        <v>5050.8</v>
      </c>
      <c r="L239" s="277">
        <v>4887.3</v>
      </c>
      <c r="M239" s="277">
        <v>0.53034000000000003</v>
      </c>
    </row>
    <row r="240" spans="1:13">
      <c r="A240" s="268">
        <v>230</v>
      </c>
      <c r="B240" s="277" t="s">
        <v>259</v>
      </c>
      <c r="C240" s="278">
        <v>61.25</v>
      </c>
      <c r="D240" s="279">
        <v>61.666666666666664</v>
      </c>
      <c r="E240" s="279">
        <v>60.43333333333333</v>
      </c>
      <c r="F240" s="279">
        <v>59.616666666666667</v>
      </c>
      <c r="G240" s="279">
        <v>58.383333333333333</v>
      </c>
      <c r="H240" s="279">
        <v>62.483333333333327</v>
      </c>
      <c r="I240" s="279">
        <v>63.716666666666661</v>
      </c>
      <c r="J240" s="279">
        <v>64.533333333333331</v>
      </c>
      <c r="K240" s="277">
        <v>62.9</v>
      </c>
      <c r="L240" s="277">
        <v>60.85</v>
      </c>
      <c r="M240" s="277">
        <v>9.7900100000000005</v>
      </c>
    </row>
    <row r="241" spans="1:13">
      <c r="A241" s="268">
        <v>231</v>
      </c>
      <c r="B241" s="277" t="s">
        <v>123</v>
      </c>
      <c r="C241" s="278">
        <v>1372.45</v>
      </c>
      <c r="D241" s="279">
        <v>1374.3833333333332</v>
      </c>
      <c r="E241" s="279">
        <v>1357.5166666666664</v>
      </c>
      <c r="F241" s="279">
        <v>1342.5833333333333</v>
      </c>
      <c r="G241" s="279">
        <v>1325.7166666666665</v>
      </c>
      <c r="H241" s="279">
        <v>1389.3166666666664</v>
      </c>
      <c r="I241" s="279">
        <v>1406.1833333333332</v>
      </c>
      <c r="J241" s="279">
        <v>1421.1166666666663</v>
      </c>
      <c r="K241" s="277">
        <v>1391.25</v>
      </c>
      <c r="L241" s="277">
        <v>1359.45</v>
      </c>
      <c r="M241" s="277">
        <v>7.6452900000000001</v>
      </c>
    </row>
    <row r="242" spans="1:13">
      <c r="A242" s="268">
        <v>232</v>
      </c>
      <c r="B242" s="277" t="s">
        <v>1622</v>
      </c>
      <c r="C242" s="278">
        <v>255.1</v>
      </c>
      <c r="D242" s="279">
        <v>257.06666666666666</v>
      </c>
      <c r="E242" s="279">
        <v>251.13333333333333</v>
      </c>
      <c r="F242" s="279">
        <v>247.16666666666666</v>
      </c>
      <c r="G242" s="279">
        <v>241.23333333333332</v>
      </c>
      <c r="H242" s="279">
        <v>261.0333333333333</v>
      </c>
      <c r="I242" s="279">
        <v>266.96666666666658</v>
      </c>
      <c r="J242" s="279">
        <v>270.93333333333334</v>
      </c>
      <c r="K242" s="277">
        <v>263</v>
      </c>
      <c r="L242" s="277">
        <v>253.1</v>
      </c>
      <c r="M242" s="277">
        <v>0.97219</v>
      </c>
    </row>
    <row r="243" spans="1:13">
      <c r="A243" s="268">
        <v>233</v>
      </c>
      <c r="B243" s="277" t="s">
        <v>418</v>
      </c>
      <c r="C243" s="278">
        <v>288.2</v>
      </c>
      <c r="D243" s="279">
        <v>290.88333333333338</v>
      </c>
      <c r="E243" s="279">
        <v>285.01666666666677</v>
      </c>
      <c r="F243" s="279">
        <v>281.83333333333337</v>
      </c>
      <c r="G243" s="279">
        <v>275.96666666666675</v>
      </c>
      <c r="H243" s="279">
        <v>294.06666666666678</v>
      </c>
      <c r="I243" s="279">
        <v>299.93333333333345</v>
      </c>
      <c r="J243" s="279">
        <v>303.11666666666679</v>
      </c>
      <c r="K243" s="277">
        <v>296.75</v>
      </c>
      <c r="L243" s="277">
        <v>287.7</v>
      </c>
      <c r="M243" s="277">
        <v>5.4690000000000003E-2</v>
      </c>
    </row>
    <row r="244" spans="1:13">
      <c r="A244" s="268">
        <v>234</v>
      </c>
      <c r="B244" s="277" t="s">
        <v>124</v>
      </c>
      <c r="C244" s="278">
        <v>608.15</v>
      </c>
      <c r="D244" s="279">
        <v>610.06666666666661</v>
      </c>
      <c r="E244" s="279">
        <v>602.43333333333317</v>
      </c>
      <c r="F244" s="279">
        <v>596.71666666666658</v>
      </c>
      <c r="G244" s="279">
        <v>589.08333333333314</v>
      </c>
      <c r="H244" s="279">
        <v>615.78333333333319</v>
      </c>
      <c r="I244" s="279">
        <v>623.41666666666663</v>
      </c>
      <c r="J244" s="279">
        <v>629.13333333333321</v>
      </c>
      <c r="K244" s="277">
        <v>617.70000000000005</v>
      </c>
      <c r="L244" s="277">
        <v>604.35</v>
      </c>
      <c r="M244" s="277">
        <v>124.35720000000001</v>
      </c>
    </row>
    <row r="245" spans="1:13">
      <c r="A245" s="268">
        <v>235</v>
      </c>
      <c r="B245" s="277" t="s">
        <v>419</v>
      </c>
      <c r="C245" s="278">
        <v>84.05</v>
      </c>
      <c r="D245" s="279">
        <v>83.45</v>
      </c>
      <c r="E245" s="279">
        <v>82</v>
      </c>
      <c r="F245" s="279">
        <v>79.95</v>
      </c>
      <c r="G245" s="279">
        <v>78.5</v>
      </c>
      <c r="H245" s="279">
        <v>85.5</v>
      </c>
      <c r="I245" s="279">
        <v>86.950000000000017</v>
      </c>
      <c r="J245" s="279">
        <v>89</v>
      </c>
      <c r="K245" s="277">
        <v>84.9</v>
      </c>
      <c r="L245" s="277">
        <v>81.400000000000006</v>
      </c>
      <c r="M245" s="277">
        <v>6.7368699999999997</v>
      </c>
    </row>
    <row r="246" spans="1:13">
      <c r="A246" s="268">
        <v>236</v>
      </c>
      <c r="B246" s="277" t="s">
        <v>125</v>
      </c>
      <c r="C246" s="278">
        <v>192.15</v>
      </c>
      <c r="D246" s="279">
        <v>195.81666666666669</v>
      </c>
      <c r="E246" s="279">
        <v>185.88333333333338</v>
      </c>
      <c r="F246" s="279">
        <v>179.6166666666667</v>
      </c>
      <c r="G246" s="279">
        <v>169.68333333333339</v>
      </c>
      <c r="H246" s="279">
        <v>202.08333333333337</v>
      </c>
      <c r="I246" s="279">
        <v>212.01666666666671</v>
      </c>
      <c r="J246" s="279">
        <v>218.28333333333336</v>
      </c>
      <c r="K246" s="277">
        <v>205.75</v>
      </c>
      <c r="L246" s="277">
        <v>189.55</v>
      </c>
      <c r="M246" s="277">
        <v>193.05105</v>
      </c>
    </row>
    <row r="247" spans="1:13">
      <c r="A247" s="268">
        <v>237</v>
      </c>
      <c r="B247" s="277" t="s">
        <v>126</v>
      </c>
      <c r="C247" s="278">
        <v>1122.5</v>
      </c>
      <c r="D247" s="279">
        <v>1125.8833333333334</v>
      </c>
      <c r="E247" s="279">
        <v>1116.7666666666669</v>
      </c>
      <c r="F247" s="279">
        <v>1111.0333333333335</v>
      </c>
      <c r="G247" s="279">
        <v>1101.916666666667</v>
      </c>
      <c r="H247" s="279">
        <v>1131.6166666666668</v>
      </c>
      <c r="I247" s="279">
        <v>1140.7333333333331</v>
      </c>
      <c r="J247" s="279">
        <v>1146.4666666666667</v>
      </c>
      <c r="K247" s="277">
        <v>1135</v>
      </c>
      <c r="L247" s="277">
        <v>1120.1500000000001</v>
      </c>
      <c r="M247" s="277">
        <v>90.701210000000003</v>
      </c>
    </row>
    <row r="248" spans="1:13">
      <c r="A248" s="268">
        <v>238</v>
      </c>
      <c r="B248" s="277" t="s">
        <v>1645</v>
      </c>
      <c r="C248" s="278">
        <v>582.4</v>
      </c>
      <c r="D248" s="279">
        <v>583.48333333333323</v>
      </c>
      <c r="E248" s="279">
        <v>577.01666666666642</v>
      </c>
      <c r="F248" s="279">
        <v>571.63333333333321</v>
      </c>
      <c r="G248" s="279">
        <v>565.1666666666664</v>
      </c>
      <c r="H248" s="279">
        <v>588.86666666666645</v>
      </c>
      <c r="I248" s="279">
        <v>595.33333333333337</v>
      </c>
      <c r="J248" s="279">
        <v>600.71666666666647</v>
      </c>
      <c r="K248" s="277">
        <v>589.95000000000005</v>
      </c>
      <c r="L248" s="277">
        <v>578.1</v>
      </c>
      <c r="M248" s="277">
        <v>5.4260000000000003E-2</v>
      </c>
    </row>
    <row r="249" spans="1:13">
      <c r="A249" s="268">
        <v>239</v>
      </c>
      <c r="B249" s="277" t="s">
        <v>420</v>
      </c>
      <c r="C249" s="278">
        <v>264.64999999999998</v>
      </c>
      <c r="D249" s="279">
        <v>265.29999999999995</v>
      </c>
      <c r="E249" s="279">
        <v>261.64999999999992</v>
      </c>
      <c r="F249" s="279">
        <v>258.64999999999998</v>
      </c>
      <c r="G249" s="279">
        <v>254.99999999999994</v>
      </c>
      <c r="H249" s="279">
        <v>268.2999999999999</v>
      </c>
      <c r="I249" s="279">
        <v>271.95</v>
      </c>
      <c r="J249" s="279">
        <v>274.94999999999987</v>
      </c>
      <c r="K249" s="277">
        <v>268.95</v>
      </c>
      <c r="L249" s="277">
        <v>262.3</v>
      </c>
      <c r="M249" s="277">
        <v>1.6976500000000001</v>
      </c>
    </row>
    <row r="250" spans="1:13">
      <c r="A250" s="268">
        <v>240</v>
      </c>
      <c r="B250" s="277" t="s">
        <v>421</v>
      </c>
      <c r="C250" s="278">
        <v>245.15</v>
      </c>
      <c r="D250" s="279">
        <v>249.18333333333331</v>
      </c>
      <c r="E250" s="279">
        <v>238.96666666666664</v>
      </c>
      <c r="F250" s="279">
        <v>232.78333333333333</v>
      </c>
      <c r="G250" s="279">
        <v>222.56666666666666</v>
      </c>
      <c r="H250" s="279">
        <v>255.36666666666662</v>
      </c>
      <c r="I250" s="279">
        <v>265.58333333333326</v>
      </c>
      <c r="J250" s="279">
        <v>271.76666666666659</v>
      </c>
      <c r="K250" s="277">
        <v>259.39999999999998</v>
      </c>
      <c r="L250" s="277">
        <v>243</v>
      </c>
      <c r="M250" s="277">
        <v>6.2155199999999997</v>
      </c>
    </row>
    <row r="251" spans="1:13">
      <c r="A251" s="268">
        <v>241</v>
      </c>
      <c r="B251" s="277" t="s">
        <v>417</v>
      </c>
      <c r="C251" s="278">
        <v>9.3000000000000007</v>
      </c>
      <c r="D251" s="279">
        <v>9.2833333333333332</v>
      </c>
      <c r="E251" s="279">
        <v>9.2166666666666668</v>
      </c>
      <c r="F251" s="279">
        <v>9.1333333333333329</v>
      </c>
      <c r="G251" s="279">
        <v>9.0666666666666664</v>
      </c>
      <c r="H251" s="279">
        <v>9.3666666666666671</v>
      </c>
      <c r="I251" s="279">
        <v>9.4333333333333336</v>
      </c>
      <c r="J251" s="279">
        <v>9.5166666666666675</v>
      </c>
      <c r="K251" s="277">
        <v>9.35</v>
      </c>
      <c r="L251" s="277">
        <v>9.1999999999999993</v>
      </c>
      <c r="M251" s="277">
        <v>8.6220099999999995</v>
      </c>
    </row>
    <row r="252" spans="1:13">
      <c r="A252" s="268">
        <v>242</v>
      </c>
      <c r="B252" s="277" t="s">
        <v>127</v>
      </c>
      <c r="C252" s="278">
        <v>78.25</v>
      </c>
      <c r="D252" s="279">
        <v>78.399999999999991</v>
      </c>
      <c r="E252" s="279">
        <v>77.549999999999983</v>
      </c>
      <c r="F252" s="279">
        <v>76.849999999999994</v>
      </c>
      <c r="G252" s="279">
        <v>75.999999999999986</v>
      </c>
      <c r="H252" s="279">
        <v>79.09999999999998</v>
      </c>
      <c r="I252" s="279">
        <v>79.949999999999974</v>
      </c>
      <c r="J252" s="279">
        <v>80.649999999999977</v>
      </c>
      <c r="K252" s="277">
        <v>79.25</v>
      </c>
      <c r="L252" s="277">
        <v>77.7</v>
      </c>
      <c r="M252" s="277">
        <v>137.35592</v>
      </c>
    </row>
    <row r="253" spans="1:13">
      <c r="A253" s="268">
        <v>243</v>
      </c>
      <c r="B253" s="277" t="s">
        <v>262</v>
      </c>
      <c r="C253" s="278">
        <v>2175.4</v>
      </c>
      <c r="D253" s="279">
        <v>2171.6166666666663</v>
      </c>
      <c r="E253" s="279">
        <v>2145.2333333333327</v>
      </c>
      <c r="F253" s="279">
        <v>2115.0666666666662</v>
      </c>
      <c r="G253" s="279">
        <v>2088.6833333333325</v>
      </c>
      <c r="H253" s="279">
        <v>2201.7833333333328</v>
      </c>
      <c r="I253" s="279">
        <v>2228.166666666667</v>
      </c>
      <c r="J253" s="279">
        <v>2258.333333333333</v>
      </c>
      <c r="K253" s="277">
        <v>2198</v>
      </c>
      <c r="L253" s="277">
        <v>2141.4499999999998</v>
      </c>
      <c r="M253" s="277">
        <v>2.1871999999999998</v>
      </c>
    </row>
    <row r="254" spans="1:13">
      <c r="A254" s="268">
        <v>244</v>
      </c>
      <c r="B254" s="277" t="s">
        <v>408</v>
      </c>
      <c r="C254" s="278">
        <v>116.15</v>
      </c>
      <c r="D254" s="279">
        <v>116.71666666666665</v>
      </c>
      <c r="E254" s="279">
        <v>114.0333333333333</v>
      </c>
      <c r="F254" s="279">
        <v>111.91666666666664</v>
      </c>
      <c r="G254" s="279">
        <v>109.23333333333329</v>
      </c>
      <c r="H254" s="279">
        <v>118.83333333333331</v>
      </c>
      <c r="I254" s="279">
        <v>121.51666666666668</v>
      </c>
      <c r="J254" s="279">
        <v>123.63333333333333</v>
      </c>
      <c r="K254" s="277">
        <v>119.4</v>
      </c>
      <c r="L254" s="277">
        <v>114.6</v>
      </c>
      <c r="M254" s="277">
        <v>5.8771599999999999</v>
      </c>
    </row>
    <row r="255" spans="1:13">
      <c r="A255" s="268">
        <v>245</v>
      </c>
      <c r="B255" s="277" t="s">
        <v>409</v>
      </c>
      <c r="C255" s="278">
        <v>80.650000000000006</v>
      </c>
      <c r="D255" s="279">
        <v>81.033333333333346</v>
      </c>
      <c r="E255" s="279">
        <v>79.916666666666686</v>
      </c>
      <c r="F255" s="279">
        <v>79.183333333333337</v>
      </c>
      <c r="G255" s="279">
        <v>78.066666666666677</v>
      </c>
      <c r="H255" s="279">
        <v>81.766666666666694</v>
      </c>
      <c r="I255" s="279">
        <v>82.88333333333334</v>
      </c>
      <c r="J255" s="279">
        <v>83.616666666666703</v>
      </c>
      <c r="K255" s="277">
        <v>82.15</v>
      </c>
      <c r="L255" s="277">
        <v>80.3</v>
      </c>
      <c r="M255" s="277">
        <v>3.0899200000000002</v>
      </c>
    </row>
    <row r="256" spans="1:13">
      <c r="A256" s="268">
        <v>246</v>
      </c>
      <c r="B256" s="277" t="s">
        <v>2931</v>
      </c>
      <c r="C256" s="278">
        <v>1327.95</v>
      </c>
      <c r="D256" s="279">
        <v>1329.2666666666667</v>
      </c>
      <c r="E256" s="279">
        <v>1325.6833333333334</v>
      </c>
      <c r="F256" s="279">
        <v>1323.4166666666667</v>
      </c>
      <c r="G256" s="279">
        <v>1319.8333333333335</v>
      </c>
      <c r="H256" s="279">
        <v>1331.5333333333333</v>
      </c>
      <c r="I256" s="279">
        <v>1335.1166666666668</v>
      </c>
      <c r="J256" s="279">
        <v>1337.3833333333332</v>
      </c>
      <c r="K256" s="277">
        <v>1332.85</v>
      </c>
      <c r="L256" s="277">
        <v>1327</v>
      </c>
      <c r="M256" s="277">
        <v>0.84502999999999995</v>
      </c>
    </row>
    <row r="257" spans="1:13">
      <c r="A257" s="268">
        <v>247</v>
      </c>
      <c r="B257" s="277" t="s">
        <v>402</v>
      </c>
      <c r="C257" s="278">
        <v>444.15</v>
      </c>
      <c r="D257" s="279">
        <v>445.05</v>
      </c>
      <c r="E257" s="279">
        <v>435.1</v>
      </c>
      <c r="F257" s="279">
        <v>426.05</v>
      </c>
      <c r="G257" s="279">
        <v>416.1</v>
      </c>
      <c r="H257" s="279">
        <v>454.1</v>
      </c>
      <c r="I257" s="279">
        <v>464.04999999999995</v>
      </c>
      <c r="J257" s="279">
        <v>473.1</v>
      </c>
      <c r="K257" s="277">
        <v>455</v>
      </c>
      <c r="L257" s="277">
        <v>436</v>
      </c>
      <c r="M257" s="277">
        <v>1.9099299999999999</v>
      </c>
    </row>
    <row r="258" spans="1:13">
      <c r="A258" s="268">
        <v>248</v>
      </c>
      <c r="B258" s="277" t="s">
        <v>128</v>
      </c>
      <c r="C258" s="278">
        <v>170.75</v>
      </c>
      <c r="D258" s="279">
        <v>169.83333333333334</v>
      </c>
      <c r="E258" s="279">
        <v>168.66666666666669</v>
      </c>
      <c r="F258" s="279">
        <v>166.58333333333334</v>
      </c>
      <c r="G258" s="279">
        <v>165.41666666666669</v>
      </c>
      <c r="H258" s="279">
        <v>171.91666666666669</v>
      </c>
      <c r="I258" s="279">
        <v>173.08333333333337</v>
      </c>
      <c r="J258" s="279">
        <v>175.16666666666669</v>
      </c>
      <c r="K258" s="277">
        <v>171</v>
      </c>
      <c r="L258" s="277">
        <v>167.75</v>
      </c>
      <c r="M258" s="277">
        <v>201.47370000000001</v>
      </c>
    </row>
    <row r="259" spans="1:13">
      <c r="A259" s="268">
        <v>249</v>
      </c>
      <c r="B259" s="277" t="s">
        <v>413</v>
      </c>
      <c r="C259" s="278">
        <v>226.1</v>
      </c>
      <c r="D259" s="279">
        <v>228.53333333333333</v>
      </c>
      <c r="E259" s="279">
        <v>222.66666666666666</v>
      </c>
      <c r="F259" s="279">
        <v>219.23333333333332</v>
      </c>
      <c r="G259" s="279">
        <v>213.36666666666665</v>
      </c>
      <c r="H259" s="279">
        <v>231.96666666666667</v>
      </c>
      <c r="I259" s="279">
        <v>237.83333333333334</v>
      </c>
      <c r="J259" s="279">
        <v>241.26666666666668</v>
      </c>
      <c r="K259" s="277">
        <v>234.4</v>
      </c>
      <c r="L259" s="277">
        <v>225.1</v>
      </c>
      <c r="M259" s="277">
        <v>0.34598000000000001</v>
      </c>
    </row>
    <row r="260" spans="1:13">
      <c r="A260" s="268">
        <v>250</v>
      </c>
      <c r="B260" s="277" t="s">
        <v>411</v>
      </c>
      <c r="C260" s="278">
        <v>122.2</v>
      </c>
      <c r="D260" s="279">
        <v>122.64999999999999</v>
      </c>
      <c r="E260" s="279">
        <v>121.54999999999998</v>
      </c>
      <c r="F260" s="279">
        <v>120.89999999999999</v>
      </c>
      <c r="G260" s="279">
        <v>119.79999999999998</v>
      </c>
      <c r="H260" s="279">
        <v>123.29999999999998</v>
      </c>
      <c r="I260" s="279">
        <v>124.39999999999998</v>
      </c>
      <c r="J260" s="279">
        <v>125.04999999999998</v>
      </c>
      <c r="K260" s="277">
        <v>123.75</v>
      </c>
      <c r="L260" s="277">
        <v>122</v>
      </c>
      <c r="M260" s="277">
        <v>3.3690000000000002</v>
      </c>
    </row>
    <row r="261" spans="1:13">
      <c r="A261" s="268">
        <v>251</v>
      </c>
      <c r="B261" s="277" t="s">
        <v>431</v>
      </c>
      <c r="C261" s="278">
        <v>14.95</v>
      </c>
      <c r="D261" s="279">
        <v>14.933333333333332</v>
      </c>
      <c r="E261" s="279">
        <v>14.716666666666663</v>
      </c>
      <c r="F261" s="279">
        <v>14.483333333333331</v>
      </c>
      <c r="G261" s="279">
        <v>14.266666666666662</v>
      </c>
      <c r="H261" s="279">
        <v>15.166666666666664</v>
      </c>
      <c r="I261" s="279">
        <v>15.383333333333333</v>
      </c>
      <c r="J261" s="279">
        <v>15.616666666666665</v>
      </c>
      <c r="K261" s="277">
        <v>15.15</v>
      </c>
      <c r="L261" s="277">
        <v>14.7</v>
      </c>
      <c r="M261" s="277">
        <v>9.3733199999999997</v>
      </c>
    </row>
    <row r="262" spans="1:13">
      <c r="A262" s="268">
        <v>252</v>
      </c>
      <c r="B262" s="277" t="s">
        <v>428</v>
      </c>
      <c r="C262" s="278">
        <v>36.85</v>
      </c>
      <c r="D262" s="279">
        <v>36.799999999999997</v>
      </c>
      <c r="E262" s="279">
        <v>36.599999999999994</v>
      </c>
      <c r="F262" s="279">
        <v>36.349999999999994</v>
      </c>
      <c r="G262" s="279">
        <v>36.149999999999991</v>
      </c>
      <c r="H262" s="279">
        <v>37.049999999999997</v>
      </c>
      <c r="I262" s="279">
        <v>37.25</v>
      </c>
      <c r="J262" s="279">
        <v>37.5</v>
      </c>
      <c r="K262" s="277">
        <v>37</v>
      </c>
      <c r="L262" s="277">
        <v>36.549999999999997</v>
      </c>
      <c r="M262" s="277">
        <v>1.43963</v>
      </c>
    </row>
    <row r="263" spans="1:13">
      <c r="A263" s="268">
        <v>253</v>
      </c>
      <c r="B263" s="277" t="s">
        <v>429</v>
      </c>
      <c r="C263" s="278">
        <v>86.4</v>
      </c>
      <c r="D263" s="279">
        <v>86.366666666666674</v>
      </c>
      <c r="E263" s="279">
        <v>85.033333333333346</v>
      </c>
      <c r="F263" s="279">
        <v>83.666666666666671</v>
      </c>
      <c r="G263" s="279">
        <v>82.333333333333343</v>
      </c>
      <c r="H263" s="279">
        <v>87.733333333333348</v>
      </c>
      <c r="I263" s="279">
        <v>89.066666666666663</v>
      </c>
      <c r="J263" s="279">
        <v>90.433333333333351</v>
      </c>
      <c r="K263" s="277">
        <v>87.7</v>
      </c>
      <c r="L263" s="277">
        <v>85</v>
      </c>
      <c r="M263" s="277">
        <v>11.38143</v>
      </c>
    </row>
    <row r="264" spans="1:13">
      <c r="A264" s="268">
        <v>254</v>
      </c>
      <c r="B264" s="277" t="s">
        <v>432</v>
      </c>
      <c r="C264" s="278">
        <v>42.05</v>
      </c>
      <c r="D264" s="279">
        <v>41.599999999999994</v>
      </c>
      <c r="E264" s="279">
        <v>40.54999999999999</v>
      </c>
      <c r="F264" s="279">
        <v>39.049999999999997</v>
      </c>
      <c r="G264" s="279">
        <v>37.999999999999993</v>
      </c>
      <c r="H264" s="279">
        <v>43.099999999999987</v>
      </c>
      <c r="I264" s="279">
        <v>44.15</v>
      </c>
      <c r="J264" s="279">
        <v>45.649999999999984</v>
      </c>
      <c r="K264" s="277">
        <v>42.65</v>
      </c>
      <c r="L264" s="277">
        <v>40.1</v>
      </c>
      <c r="M264" s="277">
        <v>16.497479999999999</v>
      </c>
    </row>
    <row r="265" spans="1:13">
      <c r="A265" s="268">
        <v>255</v>
      </c>
      <c r="B265" s="277" t="s">
        <v>422</v>
      </c>
      <c r="C265" s="278">
        <v>999.35</v>
      </c>
      <c r="D265" s="279">
        <v>1014.15</v>
      </c>
      <c r="E265" s="279">
        <v>978.3</v>
      </c>
      <c r="F265" s="279">
        <v>957.25</v>
      </c>
      <c r="G265" s="279">
        <v>921.4</v>
      </c>
      <c r="H265" s="279">
        <v>1035.1999999999998</v>
      </c>
      <c r="I265" s="279">
        <v>1071.0500000000002</v>
      </c>
      <c r="J265" s="279">
        <v>1092.0999999999999</v>
      </c>
      <c r="K265" s="277">
        <v>1050</v>
      </c>
      <c r="L265" s="277">
        <v>993.1</v>
      </c>
      <c r="M265" s="277">
        <v>0.60270000000000001</v>
      </c>
    </row>
    <row r="266" spans="1:13">
      <c r="A266" s="268">
        <v>256</v>
      </c>
      <c r="B266" s="277" t="s">
        <v>436</v>
      </c>
      <c r="C266" s="278">
        <v>2277.9499999999998</v>
      </c>
      <c r="D266" s="279">
        <v>2284.3166666666666</v>
      </c>
      <c r="E266" s="279">
        <v>2258.6333333333332</v>
      </c>
      <c r="F266" s="279">
        <v>2239.3166666666666</v>
      </c>
      <c r="G266" s="279">
        <v>2213.6333333333332</v>
      </c>
      <c r="H266" s="279">
        <v>2303.6333333333332</v>
      </c>
      <c r="I266" s="279">
        <v>2329.3166666666666</v>
      </c>
      <c r="J266" s="279">
        <v>2348.6333333333332</v>
      </c>
      <c r="K266" s="277">
        <v>2310</v>
      </c>
      <c r="L266" s="277">
        <v>2265</v>
      </c>
      <c r="M266" s="277">
        <v>4.8329999999999998E-2</v>
      </c>
    </row>
    <row r="267" spans="1:13">
      <c r="A267" s="268">
        <v>257</v>
      </c>
      <c r="B267" s="277" t="s">
        <v>433</v>
      </c>
      <c r="C267" s="278">
        <v>62.05</v>
      </c>
      <c r="D267" s="279">
        <v>62.449999999999996</v>
      </c>
      <c r="E267" s="279">
        <v>61.199999999999989</v>
      </c>
      <c r="F267" s="279">
        <v>60.349999999999994</v>
      </c>
      <c r="G267" s="279">
        <v>59.099999999999987</v>
      </c>
      <c r="H267" s="279">
        <v>63.29999999999999</v>
      </c>
      <c r="I267" s="279">
        <v>64.550000000000011</v>
      </c>
      <c r="J267" s="279">
        <v>65.399999999999991</v>
      </c>
      <c r="K267" s="277">
        <v>63.7</v>
      </c>
      <c r="L267" s="277">
        <v>61.6</v>
      </c>
      <c r="M267" s="277">
        <v>4.2759900000000002</v>
      </c>
    </row>
    <row r="268" spans="1:13">
      <c r="A268" s="268">
        <v>258</v>
      </c>
      <c r="B268" s="277" t="s">
        <v>129</v>
      </c>
      <c r="C268" s="278">
        <v>206.25</v>
      </c>
      <c r="D268" s="279">
        <v>207.54999999999998</v>
      </c>
      <c r="E268" s="279">
        <v>200.89999999999998</v>
      </c>
      <c r="F268" s="279">
        <v>195.54999999999998</v>
      </c>
      <c r="G268" s="279">
        <v>188.89999999999998</v>
      </c>
      <c r="H268" s="279">
        <v>212.89999999999998</v>
      </c>
      <c r="I268" s="279">
        <v>219.55</v>
      </c>
      <c r="J268" s="279">
        <v>224.89999999999998</v>
      </c>
      <c r="K268" s="277">
        <v>214.2</v>
      </c>
      <c r="L268" s="277">
        <v>202.2</v>
      </c>
      <c r="M268" s="277">
        <v>167.88061999999999</v>
      </c>
    </row>
    <row r="269" spans="1:13">
      <c r="A269" s="268">
        <v>259</v>
      </c>
      <c r="B269" s="277" t="s">
        <v>423</v>
      </c>
      <c r="C269" s="278">
        <v>1890.55</v>
      </c>
      <c r="D269" s="279">
        <v>1901.4333333333332</v>
      </c>
      <c r="E269" s="279">
        <v>1867.9666666666662</v>
      </c>
      <c r="F269" s="279">
        <v>1845.383333333333</v>
      </c>
      <c r="G269" s="279">
        <v>1811.9166666666661</v>
      </c>
      <c r="H269" s="279">
        <v>1924.0166666666664</v>
      </c>
      <c r="I269" s="279">
        <v>1957.4833333333331</v>
      </c>
      <c r="J269" s="279">
        <v>1980.0666666666666</v>
      </c>
      <c r="K269" s="277">
        <v>1934.9</v>
      </c>
      <c r="L269" s="277">
        <v>1878.85</v>
      </c>
      <c r="M269" s="277">
        <v>0.79415999999999998</v>
      </c>
    </row>
    <row r="270" spans="1:13">
      <c r="A270" s="268">
        <v>260</v>
      </c>
      <c r="B270" s="277" t="s">
        <v>424</v>
      </c>
      <c r="C270" s="278">
        <v>295.05</v>
      </c>
      <c r="D270" s="279">
        <v>293.61666666666667</v>
      </c>
      <c r="E270" s="279">
        <v>289.93333333333334</v>
      </c>
      <c r="F270" s="279">
        <v>284.81666666666666</v>
      </c>
      <c r="G270" s="279">
        <v>281.13333333333333</v>
      </c>
      <c r="H270" s="279">
        <v>298.73333333333335</v>
      </c>
      <c r="I270" s="279">
        <v>302.41666666666674</v>
      </c>
      <c r="J270" s="279">
        <v>307.53333333333336</v>
      </c>
      <c r="K270" s="277">
        <v>297.3</v>
      </c>
      <c r="L270" s="277">
        <v>288.5</v>
      </c>
      <c r="M270" s="277">
        <v>7.4079699999999997</v>
      </c>
    </row>
    <row r="271" spans="1:13">
      <c r="A271" s="268">
        <v>261</v>
      </c>
      <c r="B271" s="277" t="s">
        <v>425</v>
      </c>
      <c r="C271" s="278">
        <v>93.65</v>
      </c>
      <c r="D271" s="279">
        <v>93.616666666666674</v>
      </c>
      <c r="E271" s="279">
        <v>92.783333333333346</v>
      </c>
      <c r="F271" s="279">
        <v>91.916666666666671</v>
      </c>
      <c r="G271" s="279">
        <v>91.083333333333343</v>
      </c>
      <c r="H271" s="279">
        <v>94.483333333333348</v>
      </c>
      <c r="I271" s="279">
        <v>95.316666666666663</v>
      </c>
      <c r="J271" s="279">
        <v>96.183333333333351</v>
      </c>
      <c r="K271" s="277">
        <v>94.45</v>
      </c>
      <c r="L271" s="277">
        <v>92.75</v>
      </c>
      <c r="M271" s="277">
        <v>4.7507000000000001</v>
      </c>
    </row>
    <row r="272" spans="1:13">
      <c r="A272" s="268">
        <v>262</v>
      </c>
      <c r="B272" s="277" t="s">
        <v>426</v>
      </c>
      <c r="C272" s="278">
        <v>72.8</v>
      </c>
      <c r="D272" s="279">
        <v>71.633333333333326</v>
      </c>
      <c r="E272" s="279">
        <v>66.366666666666646</v>
      </c>
      <c r="F272" s="279">
        <v>59.933333333333323</v>
      </c>
      <c r="G272" s="279">
        <v>54.666666666666643</v>
      </c>
      <c r="H272" s="279">
        <v>78.066666666666649</v>
      </c>
      <c r="I272" s="279">
        <v>83.333333333333329</v>
      </c>
      <c r="J272" s="279">
        <v>89.766666666666652</v>
      </c>
      <c r="K272" s="277">
        <v>76.900000000000006</v>
      </c>
      <c r="L272" s="277">
        <v>65.2</v>
      </c>
      <c r="M272" s="277">
        <v>114.63565</v>
      </c>
    </row>
    <row r="273" spans="1:13">
      <c r="A273" s="268">
        <v>263</v>
      </c>
      <c r="B273" s="277" t="s">
        <v>427</v>
      </c>
      <c r="C273" s="278">
        <v>79.349999999999994</v>
      </c>
      <c r="D273" s="279">
        <v>79.099999999999994</v>
      </c>
      <c r="E273" s="279">
        <v>77.899999999999991</v>
      </c>
      <c r="F273" s="279">
        <v>76.45</v>
      </c>
      <c r="G273" s="279">
        <v>75.25</v>
      </c>
      <c r="H273" s="279">
        <v>80.549999999999983</v>
      </c>
      <c r="I273" s="279">
        <v>81.749999999999972</v>
      </c>
      <c r="J273" s="279">
        <v>83.199999999999974</v>
      </c>
      <c r="K273" s="277">
        <v>80.3</v>
      </c>
      <c r="L273" s="277">
        <v>77.650000000000006</v>
      </c>
      <c r="M273" s="277">
        <v>15.059189999999999</v>
      </c>
    </row>
    <row r="274" spans="1:13">
      <c r="A274" s="268">
        <v>264</v>
      </c>
      <c r="B274" s="277" t="s">
        <v>435</v>
      </c>
      <c r="C274" s="278">
        <v>57.75</v>
      </c>
      <c r="D274" s="279">
        <v>58.216666666666669</v>
      </c>
      <c r="E274" s="279">
        <v>56.933333333333337</v>
      </c>
      <c r="F274" s="279">
        <v>56.116666666666667</v>
      </c>
      <c r="G274" s="279">
        <v>54.833333333333336</v>
      </c>
      <c r="H274" s="279">
        <v>59.033333333333339</v>
      </c>
      <c r="I274" s="279">
        <v>60.31666666666667</v>
      </c>
      <c r="J274" s="279">
        <v>61.13333333333334</v>
      </c>
      <c r="K274" s="277">
        <v>59.5</v>
      </c>
      <c r="L274" s="277">
        <v>57.4</v>
      </c>
      <c r="M274" s="277">
        <v>5.5585899999999997</v>
      </c>
    </row>
    <row r="275" spans="1:13">
      <c r="A275" s="268">
        <v>265</v>
      </c>
      <c r="B275" s="277" t="s">
        <v>434</v>
      </c>
      <c r="C275" s="278">
        <v>96.6</v>
      </c>
      <c r="D275" s="279">
        <v>96.933333333333337</v>
      </c>
      <c r="E275" s="279">
        <v>94.866666666666674</v>
      </c>
      <c r="F275" s="279">
        <v>93.13333333333334</v>
      </c>
      <c r="G275" s="279">
        <v>91.066666666666677</v>
      </c>
      <c r="H275" s="279">
        <v>98.666666666666671</v>
      </c>
      <c r="I275" s="279">
        <v>100.73333333333333</v>
      </c>
      <c r="J275" s="279">
        <v>102.46666666666667</v>
      </c>
      <c r="K275" s="277">
        <v>99</v>
      </c>
      <c r="L275" s="277">
        <v>95.2</v>
      </c>
      <c r="M275" s="277">
        <v>1.6415599999999999</v>
      </c>
    </row>
    <row r="276" spans="1:13">
      <c r="A276" s="268">
        <v>266</v>
      </c>
      <c r="B276" s="277" t="s">
        <v>263</v>
      </c>
      <c r="C276" s="278">
        <v>63.75</v>
      </c>
      <c r="D276" s="279">
        <v>64.683333333333337</v>
      </c>
      <c r="E276" s="279">
        <v>62.616666666666674</v>
      </c>
      <c r="F276" s="279">
        <v>61.483333333333334</v>
      </c>
      <c r="G276" s="279">
        <v>59.416666666666671</v>
      </c>
      <c r="H276" s="279">
        <v>65.816666666666677</v>
      </c>
      <c r="I276" s="279">
        <v>67.88333333333334</v>
      </c>
      <c r="J276" s="279">
        <v>69.01666666666668</v>
      </c>
      <c r="K276" s="277">
        <v>66.75</v>
      </c>
      <c r="L276" s="277">
        <v>63.55</v>
      </c>
      <c r="M276" s="277">
        <v>12.352779999999999</v>
      </c>
    </row>
    <row r="277" spans="1:13">
      <c r="A277" s="268">
        <v>267</v>
      </c>
      <c r="B277" s="277" t="s">
        <v>130</v>
      </c>
      <c r="C277" s="278">
        <v>321.25</v>
      </c>
      <c r="D277" s="279">
        <v>322.81666666666666</v>
      </c>
      <c r="E277" s="279">
        <v>318.33333333333331</v>
      </c>
      <c r="F277" s="279">
        <v>315.41666666666663</v>
      </c>
      <c r="G277" s="279">
        <v>310.93333333333328</v>
      </c>
      <c r="H277" s="279">
        <v>325.73333333333335</v>
      </c>
      <c r="I277" s="279">
        <v>330.2166666666667</v>
      </c>
      <c r="J277" s="279">
        <v>333.13333333333338</v>
      </c>
      <c r="K277" s="277">
        <v>327.3</v>
      </c>
      <c r="L277" s="277">
        <v>319.89999999999998</v>
      </c>
      <c r="M277" s="277">
        <v>74.022599999999997</v>
      </c>
    </row>
    <row r="278" spans="1:13">
      <c r="A278" s="268">
        <v>268</v>
      </c>
      <c r="B278" s="277" t="s">
        <v>264</v>
      </c>
      <c r="C278" s="278">
        <v>776.25</v>
      </c>
      <c r="D278" s="279">
        <v>768.25</v>
      </c>
      <c r="E278" s="279">
        <v>752.1</v>
      </c>
      <c r="F278" s="279">
        <v>727.95</v>
      </c>
      <c r="G278" s="279">
        <v>711.80000000000007</v>
      </c>
      <c r="H278" s="279">
        <v>792.4</v>
      </c>
      <c r="I278" s="279">
        <v>808.55000000000007</v>
      </c>
      <c r="J278" s="279">
        <v>832.69999999999993</v>
      </c>
      <c r="K278" s="277">
        <v>784.4</v>
      </c>
      <c r="L278" s="277">
        <v>744.1</v>
      </c>
      <c r="M278" s="277">
        <v>7.38849</v>
      </c>
    </row>
    <row r="279" spans="1:13">
      <c r="A279" s="268">
        <v>269</v>
      </c>
      <c r="B279" s="277" t="s">
        <v>131</v>
      </c>
      <c r="C279" s="278">
        <v>2220.1</v>
      </c>
      <c r="D279" s="279">
        <v>2215.1833333333329</v>
      </c>
      <c r="E279" s="279">
        <v>2192.516666666666</v>
      </c>
      <c r="F279" s="279">
        <v>2164.9333333333329</v>
      </c>
      <c r="G279" s="279">
        <v>2142.266666666666</v>
      </c>
      <c r="H279" s="279">
        <v>2242.766666666666</v>
      </c>
      <c r="I279" s="279">
        <v>2265.4333333333329</v>
      </c>
      <c r="J279" s="279">
        <v>2293.016666666666</v>
      </c>
      <c r="K279" s="277">
        <v>2237.85</v>
      </c>
      <c r="L279" s="277">
        <v>2187.6</v>
      </c>
      <c r="M279" s="277">
        <v>5.0613299999999999</v>
      </c>
    </row>
    <row r="280" spans="1:13">
      <c r="A280" s="268">
        <v>270</v>
      </c>
      <c r="B280" s="277" t="s">
        <v>132</v>
      </c>
      <c r="C280" s="278">
        <v>584.04999999999995</v>
      </c>
      <c r="D280" s="279">
        <v>577.31666666666661</v>
      </c>
      <c r="E280" s="279">
        <v>558.73333333333323</v>
      </c>
      <c r="F280" s="279">
        <v>533.41666666666663</v>
      </c>
      <c r="G280" s="279">
        <v>514.83333333333326</v>
      </c>
      <c r="H280" s="279">
        <v>602.63333333333321</v>
      </c>
      <c r="I280" s="279">
        <v>621.2166666666667</v>
      </c>
      <c r="J280" s="279">
        <v>646.53333333333319</v>
      </c>
      <c r="K280" s="277">
        <v>595.9</v>
      </c>
      <c r="L280" s="277">
        <v>552</v>
      </c>
      <c r="M280" s="277">
        <v>41.689390000000003</v>
      </c>
    </row>
    <row r="281" spans="1:13">
      <c r="A281" s="268">
        <v>271</v>
      </c>
      <c r="B281" s="277" t="s">
        <v>437</v>
      </c>
      <c r="C281" s="278">
        <v>142.65</v>
      </c>
      <c r="D281" s="279">
        <v>144.16666666666666</v>
      </c>
      <c r="E281" s="279">
        <v>140.63333333333333</v>
      </c>
      <c r="F281" s="279">
        <v>138.61666666666667</v>
      </c>
      <c r="G281" s="279">
        <v>135.08333333333334</v>
      </c>
      <c r="H281" s="279">
        <v>146.18333333333331</v>
      </c>
      <c r="I281" s="279">
        <v>149.71666666666667</v>
      </c>
      <c r="J281" s="279">
        <v>151.73333333333329</v>
      </c>
      <c r="K281" s="277">
        <v>147.69999999999999</v>
      </c>
      <c r="L281" s="277">
        <v>142.15</v>
      </c>
      <c r="M281" s="277">
        <v>2.1928299999999998</v>
      </c>
    </row>
    <row r="282" spans="1:13">
      <c r="A282" s="268">
        <v>272</v>
      </c>
      <c r="B282" s="277" t="s">
        <v>443</v>
      </c>
      <c r="C282" s="278">
        <v>575.75</v>
      </c>
      <c r="D282" s="279">
        <v>577.88333333333333</v>
      </c>
      <c r="E282" s="279">
        <v>568.01666666666665</v>
      </c>
      <c r="F282" s="279">
        <v>560.2833333333333</v>
      </c>
      <c r="G282" s="279">
        <v>550.41666666666663</v>
      </c>
      <c r="H282" s="279">
        <v>585.61666666666667</v>
      </c>
      <c r="I282" s="279">
        <v>595.48333333333323</v>
      </c>
      <c r="J282" s="279">
        <v>603.2166666666667</v>
      </c>
      <c r="K282" s="277">
        <v>587.75</v>
      </c>
      <c r="L282" s="277">
        <v>570.15</v>
      </c>
      <c r="M282" s="277">
        <v>2.8066800000000001</v>
      </c>
    </row>
    <row r="283" spans="1:13">
      <c r="A283" s="268">
        <v>273</v>
      </c>
      <c r="B283" s="277" t="s">
        <v>444</v>
      </c>
      <c r="C283" s="278">
        <v>252.55</v>
      </c>
      <c r="D283" s="279">
        <v>250.35</v>
      </c>
      <c r="E283" s="279">
        <v>247.2</v>
      </c>
      <c r="F283" s="279">
        <v>241.85</v>
      </c>
      <c r="G283" s="279">
        <v>238.7</v>
      </c>
      <c r="H283" s="279">
        <v>255.7</v>
      </c>
      <c r="I283" s="279">
        <v>258.85000000000002</v>
      </c>
      <c r="J283" s="279">
        <v>264.2</v>
      </c>
      <c r="K283" s="277">
        <v>253.5</v>
      </c>
      <c r="L283" s="277">
        <v>245</v>
      </c>
      <c r="M283" s="277">
        <v>1.87155</v>
      </c>
    </row>
    <row r="284" spans="1:13">
      <c r="A284" s="268">
        <v>274</v>
      </c>
      <c r="B284" s="277" t="s">
        <v>445</v>
      </c>
      <c r="C284" s="278">
        <v>516.79999999999995</v>
      </c>
      <c r="D284" s="279">
        <v>513.08333333333326</v>
      </c>
      <c r="E284" s="279">
        <v>504.26666666666654</v>
      </c>
      <c r="F284" s="279">
        <v>491.73333333333329</v>
      </c>
      <c r="G284" s="279">
        <v>482.91666666666657</v>
      </c>
      <c r="H284" s="279">
        <v>525.61666666666656</v>
      </c>
      <c r="I284" s="279">
        <v>534.43333333333317</v>
      </c>
      <c r="J284" s="279">
        <v>546.96666666666647</v>
      </c>
      <c r="K284" s="277">
        <v>521.9</v>
      </c>
      <c r="L284" s="277">
        <v>500.55</v>
      </c>
      <c r="M284" s="277">
        <v>1.52003</v>
      </c>
    </row>
    <row r="285" spans="1:13">
      <c r="A285" s="268">
        <v>275</v>
      </c>
      <c r="B285" s="277" t="s">
        <v>447</v>
      </c>
      <c r="C285" s="278">
        <v>31.7</v>
      </c>
      <c r="D285" s="279">
        <v>31.433333333333334</v>
      </c>
      <c r="E285" s="279">
        <v>31.016666666666666</v>
      </c>
      <c r="F285" s="279">
        <v>30.333333333333332</v>
      </c>
      <c r="G285" s="279">
        <v>29.916666666666664</v>
      </c>
      <c r="H285" s="279">
        <v>32.116666666666667</v>
      </c>
      <c r="I285" s="279">
        <v>32.533333333333331</v>
      </c>
      <c r="J285" s="279">
        <v>33.216666666666669</v>
      </c>
      <c r="K285" s="277">
        <v>31.85</v>
      </c>
      <c r="L285" s="277">
        <v>30.75</v>
      </c>
      <c r="M285" s="277">
        <v>9.5261200000000006</v>
      </c>
    </row>
    <row r="286" spans="1:13">
      <c r="A286" s="268">
        <v>276</v>
      </c>
      <c r="B286" s="277" t="s">
        <v>449</v>
      </c>
      <c r="C286" s="278">
        <v>338.3</v>
      </c>
      <c r="D286" s="279">
        <v>337.1</v>
      </c>
      <c r="E286" s="279">
        <v>334.30000000000007</v>
      </c>
      <c r="F286" s="279">
        <v>330.30000000000007</v>
      </c>
      <c r="G286" s="279">
        <v>327.50000000000011</v>
      </c>
      <c r="H286" s="279">
        <v>341.1</v>
      </c>
      <c r="I286" s="279">
        <v>343.9</v>
      </c>
      <c r="J286" s="279">
        <v>347.9</v>
      </c>
      <c r="K286" s="277">
        <v>339.9</v>
      </c>
      <c r="L286" s="277">
        <v>333.1</v>
      </c>
      <c r="M286" s="277">
        <v>2.1196799999999998</v>
      </c>
    </row>
    <row r="287" spans="1:13">
      <c r="A287" s="268">
        <v>277</v>
      </c>
      <c r="B287" s="277" t="s">
        <v>439</v>
      </c>
      <c r="C287" s="278">
        <v>335.2</v>
      </c>
      <c r="D287" s="279">
        <v>332.63333333333333</v>
      </c>
      <c r="E287" s="279">
        <v>327.16666666666663</v>
      </c>
      <c r="F287" s="279">
        <v>319.13333333333333</v>
      </c>
      <c r="G287" s="279">
        <v>313.66666666666663</v>
      </c>
      <c r="H287" s="279">
        <v>340.66666666666663</v>
      </c>
      <c r="I287" s="279">
        <v>346.13333333333333</v>
      </c>
      <c r="J287" s="279">
        <v>354.16666666666663</v>
      </c>
      <c r="K287" s="277">
        <v>338.1</v>
      </c>
      <c r="L287" s="277">
        <v>324.60000000000002</v>
      </c>
      <c r="M287" s="277">
        <v>3.4047700000000001</v>
      </c>
    </row>
    <row r="288" spans="1:13">
      <c r="A288" s="268">
        <v>278</v>
      </c>
      <c r="B288" s="277" t="s">
        <v>440</v>
      </c>
      <c r="C288" s="278">
        <v>249</v>
      </c>
      <c r="D288" s="279">
        <v>250.18333333333331</v>
      </c>
      <c r="E288" s="279">
        <v>245.66666666666663</v>
      </c>
      <c r="F288" s="279">
        <v>242.33333333333331</v>
      </c>
      <c r="G288" s="279">
        <v>237.81666666666663</v>
      </c>
      <c r="H288" s="279">
        <v>253.51666666666662</v>
      </c>
      <c r="I288" s="279">
        <v>258.0333333333333</v>
      </c>
      <c r="J288" s="279">
        <v>261.36666666666662</v>
      </c>
      <c r="K288" s="277">
        <v>254.7</v>
      </c>
      <c r="L288" s="277">
        <v>246.85</v>
      </c>
      <c r="M288" s="277">
        <v>1.6753499999999999</v>
      </c>
    </row>
    <row r="289" spans="1:13">
      <c r="A289" s="268">
        <v>279</v>
      </c>
      <c r="B289" s="277" t="s">
        <v>451</v>
      </c>
      <c r="C289" s="278">
        <v>176.05</v>
      </c>
      <c r="D289" s="279">
        <v>178.16666666666666</v>
      </c>
      <c r="E289" s="279">
        <v>172.88333333333333</v>
      </c>
      <c r="F289" s="279">
        <v>169.71666666666667</v>
      </c>
      <c r="G289" s="279">
        <v>164.43333333333334</v>
      </c>
      <c r="H289" s="279">
        <v>181.33333333333331</v>
      </c>
      <c r="I289" s="279">
        <v>186.61666666666667</v>
      </c>
      <c r="J289" s="279">
        <v>189.7833333333333</v>
      </c>
      <c r="K289" s="277">
        <v>183.45</v>
      </c>
      <c r="L289" s="277">
        <v>175</v>
      </c>
      <c r="M289" s="277">
        <v>0.99821000000000004</v>
      </c>
    </row>
    <row r="290" spans="1:13">
      <c r="A290" s="268">
        <v>280</v>
      </c>
      <c r="B290" s="277" t="s">
        <v>133</v>
      </c>
      <c r="C290" s="278">
        <v>1383.05</v>
      </c>
      <c r="D290" s="279">
        <v>1389.6666666666667</v>
      </c>
      <c r="E290" s="279">
        <v>1371.6333333333334</v>
      </c>
      <c r="F290" s="279">
        <v>1360.2166666666667</v>
      </c>
      <c r="G290" s="279">
        <v>1342.1833333333334</v>
      </c>
      <c r="H290" s="279">
        <v>1401.0833333333335</v>
      </c>
      <c r="I290" s="279">
        <v>1419.1166666666668</v>
      </c>
      <c r="J290" s="279">
        <v>1430.5333333333335</v>
      </c>
      <c r="K290" s="277">
        <v>1407.7</v>
      </c>
      <c r="L290" s="277">
        <v>1378.25</v>
      </c>
      <c r="M290" s="277">
        <v>23.858609999999999</v>
      </c>
    </row>
    <row r="291" spans="1:13">
      <c r="A291" s="268">
        <v>281</v>
      </c>
      <c r="B291" s="277" t="s">
        <v>441</v>
      </c>
      <c r="C291" s="278">
        <v>105.4</v>
      </c>
      <c r="D291" s="279">
        <v>105.38333333333333</v>
      </c>
      <c r="E291" s="279">
        <v>103.76666666666665</v>
      </c>
      <c r="F291" s="279">
        <v>102.13333333333333</v>
      </c>
      <c r="G291" s="279">
        <v>100.51666666666665</v>
      </c>
      <c r="H291" s="279">
        <v>107.01666666666665</v>
      </c>
      <c r="I291" s="279">
        <v>108.63333333333333</v>
      </c>
      <c r="J291" s="279">
        <v>110.26666666666665</v>
      </c>
      <c r="K291" s="277">
        <v>107</v>
      </c>
      <c r="L291" s="277">
        <v>103.75</v>
      </c>
      <c r="M291" s="277">
        <v>5.7292199999999998</v>
      </c>
    </row>
    <row r="292" spans="1:13">
      <c r="A292" s="268">
        <v>282</v>
      </c>
      <c r="B292" s="277" t="s">
        <v>438</v>
      </c>
      <c r="C292" s="278">
        <v>684.25</v>
      </c>
      <c r="D292" s="279">
        <v>682.1</v>
      </c>
      <c r="E292" s="279">
        <v>674.2</v>
      </c>
      <c r="F292" s="279">
        <v>664.15</v>
      </c>
      <c r="G292" s="279">
        <v>656.25</v>
      </c>
      <c r="H292" s="279">
        <v>692.15000000000009</v>
      </c>
      <c r="I292" s="279">
        <v>700.05</v>
      </c>
      <c r="J292" s="279">
        <v>710.10000000000014</v>
      </c>
      <c r="K292" s="277">
        <v>690</v>
      </c>
      <c r="L292" s="277">
        <v>672.05</v>
      </c>
      <c r="M292" s="277">
        <v>0.35441</v>
      </c>
    </row>
    <row r="293" spans="1:13">
      <c r="A293" s="268">
        <v>283</v>
      </c>
      <c r="B293" s="277" t="s">
        <v>442</v>
      </c>
      <c r="C293" s="278">
        <v>255.3</v>
      </c>
      <c r="D293" s="279">
        <v>254.88333333333333</v>
      </c>
      <c r="E293" s="279">
        <v>253.26666666666665</v>
      </c>
      <c r="F293" s="279">
        <v>251.23333333333332</v>
      </c>
      <c r="G293" s="279">
        <v>249.61666666666665</v>
      </c>
      <c r="H293" s="279">
        <v>256.91666666666663</v>
      </c>
      <c r="I293" s="279">
        <v>258.5333333333333</v>
      </c>
      <c r="J293" s="279">
        <v>260.56666666666666</v>
      </c>
      <c r="K293" s="277">
        <v>256.5</v>
      </c>
      <c r="L293" s="277">
        <v>252.85</v>
      </c>
      <c r="M293" s="277">
        <v>1.54121</v>
      </c>
    </row>
    <row r="294" spans="1:13">
      <c r="A294" s="268">
        <v>284</v>
      </c>
      <c r="B294" s="277" t="s">
        <v>1830</v>
      </c>
      <c r="C294" s="278">
        <v>454.3</v>
      </c>
      <c r="D294" s="279">
        <v>455.4666666666667</v>
      </c>
      <c r="E294" s="279">
        <v>450.93333333333339</v>
      </c>
      <c r="F294" s="279">
        <v>447.56666666666672</v>
      </c>
      <c r="G294" s="279">
        <v>443.03333333333342</v>
      </c>
      <c r="H294" s="279">
        <v>458.83333333333337</v>
      </c>
      <c r="I294" s="279">
        <v>463.36666666666667</v>
      </c>
      <c r="J294" s="279">
        <v>466.73333333333335</v>
      </c>
      <c r="K294" s="277">
        <v>460</v>
      </c>
      <c r="L294" s="277">
        <v>452.1</v>
      </c>
      <c r="M294" s="277">
        <v>0.23927000000000001</v>
      </c>
    </row>
    <row r="295" spans="1:13">
      <c r="A295" s="268">
        <v>285</v>
      </c>
      <c r="B295" s="277" t="s">
        <v>448</v>
      </c>
      <c r="C295" s="278">
        <v>525.29999999999995</v>
      </c>
      <c r="D295" s="279">
        <v>526.86666666666667</v>
      </c>
      <c r="E295" s="279">
        <v>521.43333333333339</v>
      </c>
      <c r="F295" s="279">
        <v>517.56666666666672</v>
      </c>
      <c r="G295" s="279">
        <v>512.13333333333344</v>
      </c>
      <c r="H295" s="279">
        <v>530.73333333333335</v>
      </c>
      <c r="I295" s="279">
        <v>536.16666666666652</v>
      </c>
      <c r="J295" s="279">
        <v>540.0333333333333</v>
      </c>
      <c r="K295" s="277">
        <v>532.29999999999995</v>
      </c>
      <c r="L295" s="277">
        <v>523</v>
      </c>
      <c r="M295" s="277">
        <v>0.57372000000000001</v>
      </c>
    </row>
    <row r="296" spans="1:13">
      <c r="A296" s="268">
        <v>286</v>
      </c>
      <c r="B296" s="277" t="s">
        <v>446</v>
      </c>
      <c r="C296" s="278">
        <v>45</v>
      </c>
      <c r="D296" s="279">
        <v>45.15</v>
      </c>
      <c r="E296" s="279">
        <v>44.099999999999994</v>
      </c>
      <c r="F296" s="279">
        <v>43.199999999999996</v>
      </c>
      <c r="G296" s="279">
        <v>42.149999999999991</v>
      </c>
      <c r="H296" s="279">
        <v>46.05</v>
      </c>
      <c r="I296" s="279">
        <v>47.099999999999994</v>
      </c>
      <c r="J296" s="279">
        <v>48</v>
      </c>
      <c r="K296" s="277">
        <v>46.2</v>
      </c>
      <c r="L296" s="277">
        <v>44.25</v>
      </c>
      <c r="M296" s="277">
        <v>13.68566</v>
      </c>
    </row>
    <row r="297" spans="1:13">
      <c r="A297" s="268">
        <v>287</v>
      </c>
      <c r="B297" s="277" t="s">
        <v>134</v>
      </c>
      <c r="C297" s="278">
        <v>65</v>
      </c>
      <c r="D297" s="279">
        <v>65.38333333333334</v>
      </c>
      <c r="E297" s="279">
        <v>63.966666666666683</v>
      </c>
      <c r="F297" s="279">
        <v>62.933333333333337</v>
      </c>
      <c r="G297" s="279">
        <v>61.51666666666668</v>
      </c>
      <c r="H297" s="279">
        <v>66.416666666666686</v>
      </c>
      <c r="I297" s="279">
        <v>67.833333333333343</v>
      </c>
      <c r="J297" s="279">
        <v>68.866666666666688</v>
      </c>
      <c r="K297" s="277">
        <v>66.8</v>
      </c>
      <c r="L297" s="277">
        <v>64.349999999999994</v>
      </c>
      <c r="M297" s="277">
        <v>249.53733</v>
      </c>
    </row>
    <row r="298" spans="1:13">
      <c r="A298" s="268">
        <v>288</v>
      </c>
      <c r="B298" s="277" t="s">
        <v>358</v>
      </c>
      <c r="C298" s="278">
        <v>2296.6999999999998</v>
      </c>
      <c r="D298" s="279">
        <v>2271.0833333333335</v>
      </c>
      <c r="E298" s="279">
        <v>2227.166666666667</v>
      </c>
      <c r="F298" s="279">
        <v>2157.6333333333337</v>
      </c>
      <c r="G298" s="279">
        <v>2113.7166666666672</v>
      </c>
      <c r="H298" s="279">
        <v>2340.6166666666668</v>
      </c>
      <c r="I298" s="279">
        <v>2384.5333333333338</v>
      </c>
      <c r="J298" s="279">
        <v>2454.0666666666666</v>
      </c>
      <c r="K298" s="277">
        <v>2315</v>
      </c>
      <c r="L298" s="277">
        <v>2201.5500000000002</v>
      </c>
      <c r="M298" s="277">
        <v>2.1082399999999999</v>
      </c>
    </row>
    <row r="299" spans="1:13">
      <c r="A299" s="268">
        <v>289</v>
      </c>
      <c r="B299" s="277" t="s">
        <v>1841</v>
      </c>
      <c r="C299" s="278">
        <v>208.85</v>
      </c>
      <c r="D299" s="279">
        <v>209.2833333333333</v>
      </c>
      <c r="E299" s="279">
        <v>207.76666666666659</v>
      </c>
      <c r="F299" s="279">
        <v>206.68333333333328</v>
      </c>
      <c r="G299" s="279">
        <v>205.16666666666657</v>
      </c>
      <c r="H299" s="279">
        <v>210.36666666666662</v>
      </c>
      <c r="I299" s="279">
        <v>211.88333333333333</v>
      </c>
      <c r="J299" s="279">
        <v>212.96666666666664</v>
      </c>
      <c r="K299" s="277">
        <v>210.8</v>
      </c>
      <c r="L299" s="277">
        <v>208.2</v>
      </c>
      <c r="M299" s="277">
        <v>0.30202000000000001</v>
      </c>
    </row>
    <row r="300" spans="1:13">
      <c r="A300" s="268">
        <v>290</v>
      </c>
      <c r="B300" s="277" t="s">
        <v>454</v>
      </c>
      <c r="C300" s="278">
        <v>335.55</v>
      </c>
      <c r="D300" s="279">
        <v>336.9</v>
      </c>
      <c r="E300" s="279">
        <v>332.79999999999995</v>
      </c>
      <c r="F300" s="279">
        <v>330.04999999999995</v>
      </c>
      <c r="G300" s="279">
        <v>325.94999999999993</v>
      </c>
      <c r="H300" s="279">
        <v>339.65</v>
      </c>
      <c r="I300" s="279">
        <v>343.75</v>
      </c>
      <c r="J300" s="279">
        <v>346.5</v>
      </c>
      <c r="K300" s="277">
        <v>341</v>
      </c>
      <c r="L300" s="277">
        <v>334.15</v>
      </c>
      <c r="M300" s="277">
        <v>19.205539999999999</v>
      </c>
    </row>
    <row r="301" spans="1:13">
      <c r="A301" s="268">
        <v>291</v>
      </c>
      <c r="B301" s="277" t="s">
        <v>452</v>
      </c>
      <c r="C301" s="278">
        <v>4003</v>
      </c>
      <c r="D301" s="279">
        <v>4030.6166666666668</v>
      </c>
      <c r="E301" s="279">
        <v>3972.3833333333337</v>
      </c>
      <c r="F301" s="279">
        <v>3941.7666666666669</v>
      </c>
      <c r="G301" s="279">
        <v>3883.5333333333338</v>
      </c>
      <c r="H301" s="279">
        <v>4061.2333333333336</v>
      </c>
      <c r="I301" s="279">
        <v>4119.4666666666672</v>
      </c>
      <c r="J301" s="279">
        <v>4150.0833333333339</v>
      </c>
      <c r="K301" s="277">
        <v>4088.85</v>
      </c>
      <c r="L301" s="277">
        <v>4000</v>
      </c>
      <c r="M301" s="277">
        <v>9.3299999999999994E-2</v>
      </c>
    </row>
    <row r="302" spans="1:13">
      <c r="A302" s="268">
        <v>292</v>
      </c>
      <c r="B302" s="277" t="s">
        <v>455</v>
      </c>
      <c r="C302" s="278">
        <v>28.1</v>
      </c>
      <c r="D302" s="279">
        <v>28.05</v>
      </c>
      <c r="E302" s="279">
        <v>27.700000000000003</v>
      </c>
      <c r="F302" s="279">
        <v>27.3</v>
      </c>
      <c r="G302" s="279">
        <v>26.950000000000003</v>
      </c>
      <c r="H302" s="279">
        <v>28.450000000000003</v>
      </c>
      <c r="I302" s="279">
        <v>28.800000000000004</v>
      </c>
      <c r="J302" s="279">
        <v>29.200000000000003</v>
      </c>
      <c r="K302" s="277">
        <v>28.4</v>
      </c>
      <c r="L302" s="277">
        <v>27.65</v>
      </c>
      <c r="M302" s="277">
        <v>9.0555800000000009</v>
      </c>
    </row>
    <row r="303" spans="1:13">
      <c r="A303" s="268">
        <v>293</v>
      </c>
      <c r="B303" s="277" t="s">
        <v>135</v>
      </c>
      <c r="C303" s="278">
        <v>305.64999999999998</v>
      </c>
      <c r="D303" s="279">
        <v>306.40000000000003</v>
      </c>
      <c r="E303" s="279">
        <v>302.80000000000007</v>
      </c>
      <c r="F303" s="279">
        <v>299.95000000000005</v>
      </c>
      <c r="G303" s="279">
        <v>296.35000000000008</v>
      </c>
      <c r="H303" s="279">
        <v>309.25000000000006</v>
      </c>
      <c r="I303" s="279">
        <v>312.85000000000008</v>
      </c>
      <c r="J303" s="279">
        <v>315.70000000000005</v>
      </c>
      <c r="K303" s="277">
        <v>310</v>
      </c>
      <c r="L303" s="277">
        <v>303.55</v>
      </c>
      <c r="M303" s="277">
        <v>29.951820000000001</v>
      </c>
    </row>
    <row r="304" spans="1:13">
      <c r="A304" s="268">
        <v>294</v>
      </c>
      <c r="B304" s="277" t="s">
        <v>456</v>
      </c>
      <c r="C304" s="278">
        <v>841.2</v>
      </c>
      <c r="D304" s="279">
        <v>835.91666666666663</v>
      </c>
      <c r="E304" s="279">
        <v>826.88333333333321</v>
      </c>
      <c r="F304" s="279">
        <v>812.56666666666661</v>
      </c>
      <c r="G304" s="279">
        <v>803.53333333333319</v>
      </c>
      <c r="H304" s="279">
        <v>850.23333333333323</v>
      </c>
      <c r="I304" s="279">
        <v>859.26666666666677</v>
      </c>
      <c r="J304" s="279">
        <v>873.58333333333326</v>
      </c>
      <c r="K304" s="277">
        <v>844.95</v>
      </c>
      <c r="L304" s="277">
        <v>821.6</v>
      </c>
      <c r="M304" s="277">
        <v>0.68644000000000005</v>
      </c>
    </row>
    <row r="305" spans="1:13">
      <c r="A305" s="268">
        <v>295</v>
      </c>
      <c r="B305" s="277" t="s">
        <v>136</v>
      </c>
      <c r="C305" s="278">
        <v>941.25</v>
      </c>
      <c r="D305" s="279">
        <v>939.25</v>
      </c>
      <c r="E305" s="279">
        <v>930</v>
      </c>
      <c r="F305" s="279">
        <v>918.75</v>
      </c>
      <c r="G305" s="279">
        <v>909.5</v>
      </c>
      <c r="H305" s="279">
        <v>950.5</v>
      </c>
      <c r="I305" s="279">
        <v>959.75</v>
      </c>
      <c r="J305" s="279">
        <v>971</v>
      </c>
      <c r="K305" s="277">
        <v>948.5</v>
      </c>
      <c r="L305" s="277">
        <v>928</v>
      </c>
      <c r="M305" s="277">
        <v>51.02393</v>
      </c>
    </row>
    <row r="306" spans="1:13">
      <c r="A306" s="268">
        <v>296</v>
      </c>
      <c r="B306" s="277" t="s">
        <v>266</v>
      </c>
      <c r="C306" s="278">
        <v>3061.15</v>
      </c>
      <c r="D306" s="279">
        <v>3069.3333333333335</v>
      </c>
      <c r="E306" s="279">
        <v>3032.916666666667</v>
      </c>
      <c r="F306" s="279">
        <v>3004.6833333333334</v>
      </c>
      <c r="G306" s="279">
        <v>2968.2666666666669</v>
      </c>
      <c r="H306" s="279">
        <v>3097.5666666666671</v>
      </c>
      <c r="I306" s="279">
        <v>3133.983333333334</v>
      </c>
      <c r="J306" s="279">
        <v>3162.2166666666672</v>
      </c>
      <c r="K306" s="277">
        <v>3105.75</v>
      </c>
      <c r="L306" s="277">
        <v>3041.1</v>
      </c>
      <c r="M306" s="277">
        <v>2.0488</v>
      </c>
    </row>
    <row r="307" spans="1:13">
      <c r="A307" s="268">
        <v>297</v>
      </c>
      <c r="B307" s="277" t="s">
        <v>265</v>
      </c>
      <c r="C307" s="278">
        <v>1733.95</v>
      </c>
      <c r="D307" s="279">
        <v>1742.3166666666666</v>
      </c>
      <c r="E307" s="279">
        <v>1711.6333333333332</v>
      </c>
      <c r="F307" s="279">
        <v>1689.3166666666666</v>
      </c>
      <c r="G307" s="279">
        <v>1658.6333333333332</v>
      </c>
      <c r="H307" s="279">
        <v>1764.6333333333332</v>
      </c>
      <c r="I307" s="279">
        <v>1795.3166666666666</v>
      </c>
      <c r="J307" s="279">
        <v>1817.6333333333332</v>
      </c>
      <c r="K307" s="277">
        <v>1773</v>
      </c>
      <c r="L307" s="277">
        <v>1720</v>
      </c>
      <c r="M307" s="277">
        <v>0.77685999999999999</v>
      </c>
    </row>
    <row r="308" spans="1:13">
      <c r="A308" s="268">
        <v>298</v>
      </c>
      <c r="B308" s="277" t="s">
        <v>137</v>
      </c>
      <c r="C308" s="278">
        <v>991.45</v>
      </c>
      <c r="D308" s="279">
        <v>995.94999999999993</v>
      </c>
      <c r="E308" s="279">
        <v>981.89999999999986</v>
      </c>
      <c r="F308" s="279">
        <v>972.34999999999991</v>
      </c>
      <c r="G308" s="279">
        <v>958.29999999999984</v>
      </c>
      <c r="H308" s="279">
        <v>1005.4999999999999</v>
      </c>
      <c r="I308" s="279">
        <v>1019.5499999999998</v>
      </c>
      <c r="J308" s="279">
        <v>1029.0999999999999</v>
      </c>
      <c r="K308" s="277">
        <v>1010</v>
      </c>
      <c r="L308" s="277">
        <v>986.4</v>
      </c>
      <c r="M308" s="277">
        <v>27.996780000000001</v>
      </c>
    </row>
    <row r="309" spans="1:13">
      <c r="A309" s="268">
        <v>299</v>
      </c>
      <c r="B309" s="277" t="s">
        <v>457</v>
      </c>
      <c r="C309" s="278">
        <v>1382.7</v>
      </c>
      <c r="D309" s="279">
        <v>1383.8999999999999</v>
      </c>
      <c r="E309" s="279">
        <v>1369.7999999999997</v>
      </c>
      <c r="F309" s="279">
        <v>1356.8999999999999</v>
      </c>
      <c r="G309" s="279">
        <v>1342.7999999999997</v>
      </c>
      <c r="H309" s="279">
        <v>1396.7999999999997</v>
      </c>
      <c r="I309" s="279">
        <v>1410.8999999999996</v>
      </c>
      <c r="J309" s="279">
        <v>1423.7999999999997</v>
      </c>
      <c r="K309" s="277">
        <v>1398</v>
      </c>
      <c r="L309" s="277">
        <v>1371</v>
      </c>
      <c r="M309" s="277">
        <v>0.25279000000000001</v>
      </c>
    </row>
    <row r="310" spans="1:13">
      <c r="A310" s="268">
        <v>300</v>
      </c>
      <c r="B310" s="277" t="s">
        <v>138</v>
      </c>
      <c r="C310" s="278">
        <v>625.15</v>
      </c>
      <c r="D310" s="279">
        <v>619.5</v>
      </c>
      <c r="E310" s="279">
        <v>611</v>
      </c>
      <c r="F310" s="279">
        <v>596.85</v>
      </c>
      <c r="G310" s="279">
        <v>588.35</v>
      </c>
      <c r="H310" s="279">
        <v>633.65</v>
      </c>
      <c r="I310" s="279">
        <v>642.15</v>
      </c>
      <c r="J310" s="279">
        <v>656.3</v>
      </c>
      <c r="K310" s="277">
        <v>628</v>
      </c>
      <c r="L310" s="277">
        <v>605.35</v>
      </c>
      <c r="M310" s="277">
        <v>64.218230000000005</v>
      </c>
    </row>
    <row r="311" spans="1:13">
      <c r="A311" s="268">
        <v>301</v>
      </c>
      <c r="B311" s="277" t="s">
        <v>139</v>
      </c>
      <c r="C311" s="278">
        <v>134.69999999999999</v>
      </c>
      <c r="D311" s="279">
        <v>134.98333333333332</v>
      </c>
      <c r="E311" s="279">
        <v>132.76666666666665</v>
      </c>
      <c r="F311" s="279">
        <v>130.83333333333334</v>
      </c>
      <c r="G311" s="279">
        <v>128.61666666666667</v>
      </c>
      <c r="H311" s="279">
        <v>136.91666666666663</v>
      </c>
      <c r="I311" s="279">
        <v>139.13333333333327</v>
      </c>
      <c r="J311" s="279">
        <v>141.06666666666661</v>
      </c>
      <c r="K311" s="277">
        <v>137.19999999999999</v>
      </c>
      <c r="L311" s="277">
        <v>133.05000000000001</v>
      </c>
      <c r="M311" s="277">
        <v>100.92446</v>
      </c>
    </row>
    <row r="312" spans="1:13">
      <c r="A312" s="268">
        <v>302</v>
      </c>
      <c r="B312" s="277" t="s">
        <v>319</v>
      </c>
      <c r="C312" s="278">
        <v>11.7</v>
      </c>
      <c r="D312" s="279">
        <v>11.700000000000001</v>
      </c>
      <c r="E312" s="279">
        <v>11.600000000000001</v>
      </c>
      <c r="F312" s="279">
        <v>11.5</v>
      </c>
      <c r="G312" s="279">
        <v>11.4</v>
      </c>
      <c r="H312" s="279">
        <v>11.800000000000002</v>
      </c>
      <c r="I312" s="279">
        <v>11.9</v>
      </c>
      <c r="J312" s="279">
        <v>12.000000000000004</v>
      </c>
      <c r="K312" s="277">
        <v>11.8</v>
      </c>
      <c r="L312" s="277">
        <v>11.6</v>
      </c>
      <c r="M312" s="277">
        <v>6.9199400000000004</v>
      </c>
    </row>
    <row r="313" spans="1:13">
      <c r="A313" s="268">
        <v>303</v>
      </c>
      <c r="B313" s="277" t="s">
        <v>464</v>
      </c>
      <c r="C313" s="278">
        <v>140</v>
      </c>
      <c r="D313" s="279">
        <v>139.83333333333334</v>
      </c>
      <c r="E313" s="279">
        <v>137.16666666666669</v>
      </c>
      <c r="F313" s="279">
        <v>134.33333333333334</v>
      </c>
      <c r="G313" s="279">
        <v>131.66666666666669</v>
      </c>
      <c r="H313" s="279">
        <v>142.66666666666669</v>
      </c>
      <c r="I313" s="279">
        <v>145.33333333333337</v>
      </c>
      <c r="J313" s="279">
        <v>148.16666666666669</v>
      </c>
      <c r="K313" s="277">
        <v>142.5</v>
      </c>
      <c r="L313" s="277">
        <v>137</v>
      </c>
      <c r="M313" s="277">
        <v>1.3432299999999999</v>
      </c>
    </row>
    <row r="314" spans="1:13">
      <c r="A314" s="268">
        <v>304</v>
      </c>
      <c r="B314" s="277" t="s">
        <v>466</v>
      </c>
      <c r="C314" s="278">
        <v>357.05</v>
      </c>
      <c r="D314" s="279">
        <v>349.11666666666662</v>
      </c>
      <c r="E314" s="279">
        <v>338.08333333333326</v>
      </c>
      <c r="F314" s="279">
        <v>319.11666666666662</v>
      </c>
      <c r="G314" s="279">
        <v>308.08333333333326</v>
      </c>
      <c r="H314" s="279">
        <v>368.08333333333326</v>
      </c>
      <c r="I314" s="279">
        <v>379.11666666666667</v>
      </c>
      <c r="J314" s="279">
        <v>398.08333333333326</v>
      </c>
      <c r="K314" s="277">
        <v>360.15</v>
      </c>
      <c r="L314" s="277">
        <v>330.15</v>
      </c>
      <c r="M314" s="277">
        <v>1.4588099999999999</v>
      </c>
    </row>
    <row r="315" spans="1:13">
      <c r="A315" s="268">
        <v>305</v>
      </c>
      <c r="B315" s="277" t="s">
        <v>462</v>
      </c>
      <c r="C315" s="278">
        <v>2854.4</v>
      </c>
      <c r="D315" s="279">
        <v>2866.7999999999997</v>
      </c>
      <c r="E315" s="279">
        <v>2833.5999999999995</v>
      </c>
      <c r="F315" s="279">
        <v>2812.7999999999997</v>
      </c>
      <c r="G315" s="279">
        <v>2779.5999999999995</v>
      </c>
      <c r="H315" s="279">
        <v>2887.5999999999995</v>
      </c>
      <c r="I315" s="279">
        <v>2920.7999999999993</v>
      </c>
      <c r="J315" s="279">
        <v>2941.5999999999995</v>
      </c>
      <c r="K315" s="277">
        <v>2900</v>
      </c>
      <c r="L315" s="277">
        <v>2846</v>
      </c>
      <c r="M315" s="277">
        <v>4.6390000000000001E-2</v>
      </c>
    </row>
    <row r="316" spans="1:13">
      <c r="A316" s="268">
        <v>306</v>
      </c>
      <c r="B316" s="277" t="s">
        <v>463</v>
      </c>
      <c r="C316" s="278">
        <v>224.7</v>
      </c>
      <c r="D316" s="279">
        <v>224.44999999999996</v>
      </c>
      <c r="E316" s="279">
        <v>221.94999999999993</v>
      </c>
      <c r="F316" s="279">
        <v>219.19999999999996</v>
      </c>
      <c r="G316" s="279">
        <v>216.69999999999993</v>
      </c>
      <c r="H316" s="279">
        <v>227.19999999999993</v>
      </c>
      <c r="I316" s="279">
        <v>229.7</v>
      </c>
      <c r="J316" s="279">
        <v>232.44999999999993</v>
      </c>
      <c r="K316" s="277">
        <v>226.95</v>
      </c>
      <c r="L316" s="277">
        <v>221.7</v>
      </c>
      <c r="M316" s="277">
        <v>0.31711</v>
      </c>
    </row>
    <row r="317" spans="1:13">
      <c r="A317" s="268">
        <v>307</v>
      </c>
      <c r="B317" s="277" t="s">
        <v>140</v>
      </c>
      <c r="C317" s="278">
        <v>165.25</v>
      </c>
      <c r="D317" s="279">
        <v>165.31666666666666</v>
      </c>
      <c r="E317" s="279">
        <v>163.63333333333333</v>
      </c>
      <c r="F317" s="279">
        <v>162.01666666666665</v>
      </c>
      <c r="G317" s="279">
        <v>160.33333333333331</v>
      </c>
      <c r="H317" s="279">
        <v>166.93333333333334</v>
      </c>
      <c r="I317" s="279">
        <v>168.61666666666667</v>
      </c>
      <c r="J317" s="279">
        <v>170.23333333333335</v>
      </c>
      <c r="K317" s="277">
        <v>167</v>
      </c>
      <c r="L317" s="277">
        <v>163.69999999999999</v>
      </c>
      <c r="M317" s="277">
        <v>35.046489999999999</v>
      </c>
    </row>
    <row r="318" spans="1:13">
      <c r="A318" s="268">
        <v>308</v>
      </c>
      <c r="B318" s="277" t="s">
        <v>141</v>
      </c>
      <c r="C318" s="278">
        <v>358.6</v>
      </c>
      <c r="D318" s="279">
        <v>358.36666666666662</v>
      </c>
      <c r="E318" s="279">
        <v>356.23333333333323</v>
      </c>
      <c r="F318" s="279">
        <v>353.86666666666662</v>
      </c>
      <c r="G318" s="279">
        <v>351.73333333333323</v>
      </c>
      <c r="H318" s="279">
        <v>360.73333333333323</v>
      </c>
      <c r="I318" s="279">
        <v>362.86666666666656</v>
      </c>
      <c r="J318" s="279">
        <v>365.23333333333323</v>
      </c>
      <c r="K318" s="277">
        <v>360.5</v>
      </c>
      <c r="L318" s="277">
        <v>356</v>
      </c>
      <c r="M318" s="277">
        <v>27.528369999999999</v>
      </c>
    </row>
    <row r="319" spans="1:13">
      <c r="A319" s="268">
        <v>309</v>
      </c>
      <c r="B319" s="277" t="s">
        <v>142</v>
      </c>
      <c r="C319" s="278">
        <v>7103.25</v>
      </c>
      <c r="D319" s="279">
        <v>7019.9833333333336</v>
      </c>
      <c r="E319" s="279">
        <v>6915.2666666666673</v>
      </c>
      <c r="F319" s="279">
        <v>6727.2833333333338</v>
      </c>
      <c r="G319" s="279">
        <v>6622.5666666666675</v>
      </c>
      <c r="H319" s="279">
        <v>7207.9666666666672</v>
      </c>
      <c r="I319" s="279">
        <v>7312.6833333333343</v>
      </c>
      <c r="J319" s="279">
        <v>7500.666666666667</v>
      </c>
      <c r="K319" s="277">
        <v>7124.7</v>
      </c>
      <c r="L319" s="277">
        <v>6832</v>
      </c>
      <c r="M319" s="277">
        <v>17.58999</v>
      </c>
    </row>
    <row r="320" spans="1:13">
      <c r="A320" s="268">
        <v>310</v>
      </c>
      <c r="B320" s="277" t="s">
        <v>458</v>
      </c>
      <c r="C320" s="278">
        <v>831.8</v>
      </c>
      <c r="D320" s="279">
        <v>835.1</v>
      </c>
      <c r="E320" s="279">
        <v>821.7</v>
      </c>
      <c r="F320" s="279">
        <v>811.6</v>
      </c>
      <c r="G320" s="279">
        <v>798.2</v>
      </c>
      <c r="H320" s="279">
        <v>845.2</v>
      </c>
      <c r="I320" s="279">
        <v>858.59999999999991</v>
      </c>
      <c r="J320" s="279">
        <v>868.7</v>
      </c>
      <c r="K320" s="277">
        <v>848.5</v>
      </c>
      <c r="L320" s="277">
        <v>825</v>
      </c>
      <c r="M320" s="277">
        <v>8.498E-2</v>
      </c>
    </row>
    <row r="321" spans="1:13">
      <c r="A321" s="268">
        <v>311</v>
      </c>
      <c r="B321" s="277" t="s">
        <v>143</v>
      </c>
      <c r="C321" s="278">
        <v>526.65</v>
      </c>
      <c r="D321" s="279">
        <v>524.76666666666665</v>
      </c>
      <c r="E321" s="279">
        <v>519.68333333333328</v>
      </c>
      <c r="F321" s="279">
        <v>512.71666666666658</v>
      </c>
      <c r="G321" s="279">
        <v>507.63333333333321</v>
      </c>
      <c r="H321" s="279">
        <v>531.73333333333335</v>
      </c>
      <c r="I321" s="279">
        <v>536.81666666666683</v>
      </c>
      <c r="J321" s="279">
        <v>543.78333333333342</v>
      </c>
      <c r="K321" s="277">
        <v>529.85</v>
      </c>
      <c r="L321" s="277">
        <v>517.79999999999995</v>
      </c>
      <c r="M321" s="277">
        <v>13.39601</v>
      </c>
    </row>
    <row r="322" spans="1:13">
      <c r="A322" s="268">
        <v>312</v>
      </c>
      <c r="B322" s="277" t="s">
        <v>472</v>
      </c>
      <c r="C322" s="278">
        <v>1800.05</v>
      </c>
      <c r="D322" s="279">
        <v>1809.9166666666667</v>
      </c>
      <c r="E322" s="279">
        <v>1782.2333333333336</v>
      </c>
      <c r="F322" s="279">
        <v>1764.4166666666667</v>
      </c>
      <c r="G322" s="279">
        <v>1736.7333333333336</v>
      </c>
      <c r="H322" s="279">
        <v>1827.7333333333336</v>
      </c>
      <c r="I322" s="279">
        <v>1855.4166666666665</v>
      </c>
      <c r="J322" s="279">
        <v>1873.2333333333336</v>
      </c>
      <c r="K322" s="277">
        <v>1837.6</v>
      </c>
      <c r="L322" s="277">
        <v>1792.1</v>
      </c>
      <c r="M322" s="277">
        <v>2.0848</v>
      </c>
    </row>
    <row r="323" spans="1:13">
      <c r="A323" s="268">
        <v>313</v>
      </c>
      <c r="B323" s="277" t="s">
        <v>468</v>
      </c>
      <c r="C323" s="278">
        <v>1938.05</v>
      </c>
      <c r="D323" s="279">
        <v>1940.7666666666667</v>
      </c>
      <c r="E323" s="279">
        <v>1921.5333333333333</v>
      </c>
      <c r="F323" s="279">
        <v>1905.0166666666667</v>
      </c>
      <c r="G323" s="279">
        <v>1885.7833333333333</v>
      </c>
      <c r="H323" s="279">
        <v>1957.2833333333333</v>
      </c>
      <c r="I323" s="279">
        <v>1976.5166666666664</v>
      </c>
      <c r="J323" s="279">
        <v>1993.0333333333333</v>
      </c>
      <c r="K323" s="277">
        <v>1960</v>
      </c>
      <c r="L323" s="277">
        <v>1924.25</v>
      </c>
      <c r="M323" s="277">
        <v>0.26357999999999998</v>
      </c>
    </row>
    <row r="324" spans="1:13">
      <c r="A324" s="268">
        <v>314</v>
      </c>
      <c r="B324" s="277" t="s">
        <v>144</v>
      </c>
      <c r="C324" s="278">
        <v>591.1</v>
      </c>
      <c r="D324" s="279">
        <v>586.36666666666667</v>
      </c>
      <c r="E324" s="279">
        <v>578.83333333333337</v>
      </c>
      <c r="F324" s="279">
        <v>566.56666666666672</v>
      </c>
      <c r="G324" s="279">
        <v>559.03333333333342</v>
      </c>
      <c r="H324" s="279">
        <v>598.63333333333333</v>
      </c>
      <c r="I324" s="279">
        <v>606.16666666666663</v>
      </c>
      <c r="J324" s="279">
        <v>618.43333333333328</v>
      </c>
      <c r="K324" s="277">
        <v>593.9</v>
      </c>
      <c r="L324" s="277">
        <v>574.1</v>
      </c>
      <c r="M324" s="277">
        <v>12.80598</v>
      </c>
    </row>
    <row r="325" spans="1:13">
      <c r="A325" s="268">
        <v>315</v>
      </c>
      <c r="B325" s="277" t="s">
        <v>145</v>
      </c>
      <c r="C325" s="278">
        <v>821.15</v>
      </c>
      <c r="D325" s="279">
        <v>825.38333333333333</v>
      </c>
      <c r="E325" s="279">
        <v>814.76666666666665</v>
      </c>
      <c r="F325" s="279">
        <v>808.38333333333333</v>
      </c>
      <c r="G325" s="279">
        <v>797.76666666666665</v>
      </c>
      <c r="H325" s="279">
        <v>831.76666666666665</v>
      </c>
      <c r="I325" s="279">
        <v>842.38333333333321</v>
      </c>
      <c r="J325" s="279">
        <v>848.76666666666665</v>
      </c>
      <c r="K325" s="277">
        <v>836</v>
      </c>
      <c r="L325" s="277">
        <v>819</v>
      </c>
      <c r="M325" s="277">
        <v>6.66038</v>
      </c>
    </row>
    <row r="326" spans="1:13">
      <c r="A326" s="268">
        <v>316</v>
      </c>
      <c r="B326" s="277" t="s">
        <v>465</v>
      </c>
      <c r="C326" s="278">
        <v>169.1</v>
      </c>
      <c r="D326" s="279">
        <v>169.6</v>
      </c>
      <c r="E326" s="279">
        <v>167.5</v>
      </c>
      <c r="F326" s="279">
        <v>165.9</v>
      </c>
      <c r="G326" s="279">
        <v>163.80000000000001</v>
      </c>
      <c r="H326" s="279">
        <v>171.2</v>
      </c>
      <c r="I326" s="279">
        <v>173.29999999999995</v>
      </c>
      <c r="J326" s="279">
        <v>174.89999999999998</v>
      </c>
      <c r="K326" s="277">
        <v>171.7</v>
      </c>
      <c r="L326" s="277">
        <v>168</v>
      </c>
      <c r="M326" s="277">
        <v>0.18620999999999999</v>
      </c>
    </row>
    <row r="327" spans="1:13">
      <c r="A327" s="268">
        <v>317</v>
      </c>
      <c r="B327" s="277" t="s">
        <v>1975</v>
      </c>
      <c r="C327" s="278">
        <v>183.1</v>
      </c>
      <c r="D327" s="279">
        <v>182.54999999999998</v>
      </c>
      <c r="E327" s="279">
        <v>180.29999999999995</v>
      </c>
      <c r="F327" s="279">
        <v>177.49999999999997</v>
      </c>
      <c r="G327" s="279">
        <v>175.24999999999994</v>
      </c>
      <c r="H327" s="279">
        <v>185.34999999999997</v>
      </c>
      <c r="I327" s="279">
        <v>187.60000000000002</v>
      </c>
      <c r="J327" s="279">
        <v>190.39999999999998</v>
      </c>
      <c r="K327" s="277">
        <v>184.8</v>
      </c>
      <c r="L327" s="277">
        <v>179.75</v>
      </c>
      <c r="M327" s="277">
        <v>2.7126199999999998</v>
      </c>
    </row>
    <row r="328" spans="1:13">
      <c r="A328" s="268">
        <v>318</v>
      </c>
      <c r="B328" s="277" t="s">
        <v>469</v>
      </c>
      <c r="C328" s="278">
        <v>71</v>
      </c>
      <c r="D328" s="279">
        <v>70.566666666666663</v>
      </c>
      <c r="E328" s="279">
        <v>69.133333333333326</v>
      </c>
      <c r="F328" s="279">
        <v>67.266666666666666</v>
      </c>
      <c r="G328" s="279">
        <v>65.833333333333329</v>
      </c>
      <c r="H328" s="279">
        <v>72.433333333333323</v>
      </c>
      <c r="I328" s="279">
        <v>73.86666666666666</v>
      </c>
      <c r="J328" s="279">
        <v>75.73333333333332</v>
      </c>
      <c r="K328" s="277">
        <v>72</v>
      </c>
      <c r="L328" s="277">
        <v>68.7</v>
      </c>
      <c r="M328" s="277">
        <v>6.4429499999999997</v>
      </c>
    </row>
    <row r="329" spans="1:13">
      <c r="A329" s="268">
        <v>319</v>
      </c>
      <c r="B329" s="277" t="s">
        <v>470</v>
      </c>
      <c r="C329" s="278">
        <v>330.1</v>
      </c>
      <c r="D329" s="279">
        <v>328.78333333333336</v>
      </c>
      <c r="E329" s="279">
        <v>324.56666666666672</v>
      </c>
      <c r="F329" s="279">
        <v>319.03333333333336</v>
      </c>
      <c r="G329" s="279">
        <v>314.81666666666672</v>
      </c>
      <c r="H329" s="279">
        <v>334.31666666666672</v>
      </c>
      <c r="I329" s="279">
        <v>338.5333333333333</v>
      </c>
      <c r="J329" s="279">
        <v>344.06666666666672</v>
      </c>
      <c r="K329" s="277">
        <v>333</v>
      </c>
      <c r="L329" s="277">
        <v>323.25</v>
      </c>
      <c r="M329" s="277">
        <v>0.92013</v>
      </c>
    </row>
    <row r="330" spans="1:13">
      <c r="A330" s="268">
        <v>320</v>
      </c>
      <c r="B330" s="277" t="s">
        <v>146</v>
      </c>
      <c r="C330" s="278">
        <v>1393.3</v>
      </c>
      <c r="D330" s="279">
        <v>1392.3999999999999</v>
      </c>
      <c r="E330" s="279">
        <v>1375.8999999999996</v>
      </c>
      <c r="F330" s="279">
        <v>1358.4999999999998</v>
      </c>
      <c r="G330" s="279">
        <v>1341.9999999999995</v>
      </c>
      <c r="H330" s="279">
        <v>1409.7999999999997</v>
      </c>
      <c r="I330" s="279">
        <v>1426.3000000000002</v>
      </c>
      <c r="J330" s="279">
        <v>1443.6999999999998</v>
      </c>
      <c r="K330" s="277">
        <v>1408.9</v>
      </c>
      <c r="L330" s="277">
        <v>1375</v>
      </c>
      <c r="M330" s="277">
        <v>10.45223</v>
      </c>
    </row>
    <row r="331" spans="1:13">
      <c r="A331" s="268">
        <v>321</v>
      </c>
      <c r="B331" s="277" t="s">
        <v>459</v>
      </c>
      <c r="C331" s="278">
        <v>16.5</v>
      </c>
      <c r="D331" s="279">
        <v>16.533333333333335</v>
      </c>
      <c r="E331" s="279">
        <v>16.31666666666667</v>
      </c>
      <c r="F331" s="279">
        <v>16.133333333333336</v>
      </c>
      <c r="G331" s="279">
        <v>15.916666666666671</v>
      </c>
      <c r="H331" s="279">
        <v>16.716666666666669</v>
      </c>
      <c r="I331" s="279">
        <v>16.93333333333333</v>
      </c>
      <c r="J331" s="279">
        <v>17.116666666666667</v>
      </c>
      <c r="K331" s="277">
        <v>16.75</v>
      </c>
      <c r="L331" s="277">
        <v>16.350000000000001</v>
      </c>
      <c r="M331" s="277">
        <v>6.2403399999999998</v>
      </c>
    </row>
    <row r="332" spans="1:13">
      <c r="A332" s="268">
        <v>322</v>
      </c>
      <c r="B332" s="277" t="s">
        <v>460</v>
      </c>
      <c r="C332" s="278">
        <v>138.1</v>
      </c>
      <c r="D332" s="279">
        <v>138.78333333333333</v>
      </c>
      <c r="E332" s="279">
        <v>136.86666666666667</v>
      </c>
      <c r="F332" s="279">
        <v>135.63333333333335</v>
      </c>
      <c r="G332" s="279">
        <v>133.7166666666667</v>
      </c>
      <c r="H332" s="279">
        <v>140.01666666666665</v>
      </c>
      <c r="I332" s="279">
        <v>141.93333333333334</v>
      </c>
      <c r="J332" s="279">
        <v>143.16666666666663</v>
      </c>
      <c r="K332" s="277">
        <v>140.69999999999999</v>
      </c>
      <c r="L332" s="277">
        <v>137.55000000000001</v>
      </c>
      <c r="M332" s="277">
        <v>0.76919999999999999</v>
      </c>
    </row>
    <row r="333" spans="1:13">
      <c r="A333" s="268">
        <v>323</v>
      </c>
      <c r="B333" s="277" t="s">
        <v>147</v>
      </c>
      <c r="C333" s="278">
        <v>110.45</v>
      </c>
      <c r="D333" s="279">
        <v>109.36666666666667</v>
      </c>
      <c r="E333" s="279">
        <v>107.63333333333335</v>
      </c>
      <c r="F333" s="279">
        <v>104.81666666666668</v>
      </c>
      <c r="G333" s="279">
        <v>103.08333333333336</v>
      </c>
      <c r="H333" s="279">
        <v>112.18333333333335</v>
      </c>
      <c r="I333" s="279">
        <v>113.91666666666667</v>
      </c>
      <c r="J333" s="279">
        <v>116.73333333333335</v>
      </c>
      <c r="K333" s="277">
        <v>111.1</v>
      </c>
      <c r="L333" s="277">
        <v>106.55</v>
      </c>
      <c r="M333" s="277">
        <v>158.87588</v>
      </c>
    </row>
    <row r="334" spans="1:13">
      <c r="A334" s="268">
        <v>324</v>
      </c>
      <c r="B334" s="277" t="s">
        <v>471</v>
      </c>
      <c r="C334" s="278">
        <v>559.70000000000005</v>
      </c>
      <c r="D334" s="279">
        <v>560.58333333333337</v>
      </c>
      <c r="E334" s="279">
        <v>548.11666666666679</v>
      </c>
      <c r="F334" s="279">
        <v>536.53333333333342</v>
      </c>
      <c r="G334" s="279">
        <v>524.06666666666683</v>
      </c>
      <c r="H334" s="279">
        <v>572.16666666666674</v>
      </c>
      <c r="I334" s="279">
        <v>584.63333333333321</v>
      </c>
      <c r="J334" s="279">
        <v>596.2166666666667</v>
      </c>
      <c r="K334" s="277">
        <v>573.04999999999995</v>
      </c>
      <c r="L334" s="277">
        <v>549</v>
      </c>
      <c r="M334" s="277">
        <v>0.66561000000000003</v>
      </c>
    </row>
    <row r="335" spans="1:13">
      <c r="A335" s="268">
        <v>325</v>
      </c>
      <c r="B335" s="277" t="s">
        <v>268</v>
      </c>
      <c r="C335" s="278">
        <v>1382.05</v>
      </c>
      <c r="D335" s="279">
        <v>1390.0166666666667</v>
      </c>
      <c r="E335" s="279">
        <v>1367.0333333333333</v>
      </c>
      <c r="F335" s="279">
        <v>1352.0166666666667</v>
      </c>
      <c r="G335" s="279">
        <v>1329.0333333333333</v>
      </c>
      <c r="H335" s="279">
        <v>1405.0333333333333</v>
      </c>
      <c r="I335" s="279">
        <v>1428.0166666666664</v>
      </c>
      <c r="J335" s="279">
        <v>1443.0333333333333</v>
      </c>
      <c r="K335" s="277">
        <v>1413</v>
      </c>
      <c r="L335" s="277">
        <v>1375</v>
      </c>
      <c r="M335" s="277">
        <v>7.59788</v>
      </c>
    </row>
    <row r="336" spans="1:13">
      <c r="A336" s="268">
        <v>326</v>
      </c>
      <c r="B336" s="277" t="s">
        <v>148</v>
      </c>
      <c r="C336" s="278">
        <v>63619.1</v>
      </c>
      <c r="D336" s="279">
        <v>63244.933333333327</v>
      </c>
      <c r="E336" s="279">
        <v>62504.866666666654</v>
      </c>
      <c r="F336" s="279">
        <v>61390.633333333324</v>
      </c>
      <c r="G336" s="279">
        <v>60650.566666666651</v>
      </c>
      <c r="H336" s="279">
        <v>64359.166666666657</v>
      </c>
      <c r="I336" s="279">
        <v>65099.233333333323</v>
      </c>
      <c r="J336" s="279">
        <v>66213.46666666666</v>
      </c>
      <c r="K336" s="277">
        <v>63985</v>
      </c>
      <c r="L336" s="277">
        <v>62130.7</v>
      </c>
      <c r="M336" s="277">
        <v>0.31802000000000002</v>
      </c>
    </row>
    <row r="337" spans="1:13">
      <c r="A337" s="268">
        <v>327</v>
      </c>
      <c r="B337" s="277" t="s">
        <v>267</v>
      </c>
      <c r="C337" s="278">
        <v>29.3</v>
      </c>
      <c r="D337" s="279">
        <v>29.683333333333337</v>
      </c>
      <c r="E337" s="279">
        <v>28.716666666666676</v>
      </c>
      <c r="F337" s="279">
        <v>28.13333333333334</v>
      </c>
      <c r="G337" s="279">
        <v>27.166666666666679</v>
      </c>
      <c r="H337" s="279">
        <v>30.266666666666673</v>
      </c>
      <c r="I337" s="279">
        <v>31.233333333333334</v>
      </c>
      <c r="J337" s="279">
        <v>31.81666666666667</v>
      </c>
      <c r="K337" s="277">
        <v>30.65</v>
      </c>
      <c r="L337" s="277">
        <v>29.1</v>
      </c>
      <c r="M337" s="277">
        <v>15.66633</v>
      </c>
    </row>
    <row r="338" spans="1:13">
      <c r="A338" s="268">
        <v>328</v>
      </c>
      <c r="B338" s="277" t="s">
        <v>149</v>
      </c>
      <c r="C338" s="278">
        <v>1184.5</v>
      </c>
      <c r="D338" s="279">
        <v>1191.5166666666667</v>
      </c>
      <c r="E338" s="279">
        <v>1163.0333333333333</v>
      </c>
      <c r="F338" s="279">
        <v>1141.5666666666666</v>
      </c>
      <c r="G338" s="279">
        <v>1113.0833333333333</v>
      </c>
      <c r="H338" s="279">
        <v>1212.9833333333333</v>
      </c>
      <c r="I338" s="279">
        <v>1241.4666666666665</v>
      </c>
      <c r="J338" s="279">
        <v>1262.9333333333334</v>
      </c>
      <c r="K338" s="277">
        <v>1220</v>
      </c>
      <c r="L338" s="277">
        <v>1170.05</v>
      </c>
      <c r="M338" s="277">
        <v>13.5792</v>
      </c>
    </row>
    <row r="339" spans="1:13">
      <c r="A339" s="268">
        <v>329</v>
      </c>
      <c r="B339" s="277" t="s">
        <v>3161</v>
      </c>
      <c r="C339" s="278">
        <v>272.60000000000002</v>
      </c>
      <c r="D339" s="279">
        <v>272.86666666666667</v>
      </c>
      <c r="E339" s="279">
        <v>270.83333333333337</v>
      </c>
      <c r="F339" s="279">
        <v>269.06666666666672</v>
      </c>
      <c r="G339" s="279">
        <v>267.03333333333342</v>
      </c>
      <c r="H339" s="279">
        <v>274.63333333333333</v>
      </c>
      <c r="I339" s="279">
        <v>276.66666666666663</v>
      </c>
      <c r="J339" s="279">
        <v>278.43333333333328</v>
      </c>
      <c r="K339" s="277">
        <v>274.89999999999998</v>
      </c>
      <c r="L339" s="277">
        <v>271.10000000000002</v>
      </c>
      <c r="M339" s="277">
        <v>5.0438599999999996</v>
      </c>
    </row>
    <row r="340" spans="1:13">
      <c r="A340" s="268">
        <v>330</v>
      </c>
      <c r="B340" s="277" t="s">
        <v>269</v>
      </c>
      <c r="C340" s="278">
        <v>920.05</v>
      </c>
      <c r="D340" s="279">
        <v>918.9666666666667</v>
      </c>
      <c r="E340" s="279">
        <v>911.98333333333335</v>
      </c>
      <c r="F340" s="279">
        <v>903.91666666666663</v>
      </c>
      <c r="G340" s="279">
        <v>896.93333333333328</v>
      </c>
      <c r="H340" s="279">
        <v>927.03333333333342</v>
      </c>
      <c r="I340" s="279">
        <v>934.01666666666677</v>
      </c>
      <c r="J340" s="279">
        <v>942.08333333333348</v>
      </c>
      <c r="K340" s="277">
        <v>925.95</v>
      </c>
      <c r="L340" s="277">
        <v>910.9</v>
      </c>
      <c r="M340" s="277">
        <v>1.2642500000000001</v>
      </c>
    </row>
    <row r="341" spans="1:13">
      <c r="A341" s="268">
        <v>331</v>
      </c>
      <c r="B341" s="277" t="s">
        <v>150</v>
      </c>
      <c r="C341" s="278">
        <v>30.75</v>
      </c>
      <c r="D341" s="279">
        <v>30.650000000000002</v>
      </c>
      <c r="E341" s="279">
        <v>30.400000000000006</v>
      </c>
      <c r="F341" s="279">
        <v>30.050000000000004</v>
      </c>
      <c r="G341" s="279">
        <v>29.800000000000008</v>
      </c>
      <c r="H341" s="279">
        <v>31.000000000000004</v>
      </c>
      <c r="I341" s="279">
        <v>31.249999999999996</v>
      </c>
      <c r="J341" s="279">
        <v>31.6</v>
      </c>
      <c r="K341" s="277">
        <v>30.9</v>
      </c>
      <c r="L341" s="277">
        <v>30.3</v>
      </c>
      <c r="M341" s="277">
        <v>54.482770000000002</v>
      </c>
    </row>
    <row r="342" spans="1:13">
      <c r="A342" s="268">
        <v>332</v>
      </c>
      <c r="B342" s="277" t="s">
        <v>261</v>
      </c>
      <c r="C342" s="278">
        <v>3645.15</v>
      </c>
      <c r="D342" s="279">
        <v>3573.7333333333336</v>
      </c>
      <c r="E342" s="279">
        <v>3472.7666666666673</v>
      </c>
      <c r="F342" s="279">
        <v>3300.3833333333337</v>
      </c>
      <c r="G342" s="279">
        <v>3199.4166666666674</v>
      </c>
      <c r="H342" s="279">
        <v>3746.1166666666672</v>
      </c>
      <c r="I342" s="279">
        <v>3847.0833333333335</v>
      </c>
      <c r="J342" s="279">
        <v>4019.4666666666672</v>
      </c>
      <c r="K342" s="277">
        <v>3674.7</v>
      </c>
      <c r="L342" s="277">
        <v>3401.35</v>
      </c>
      <c r="M342" s="277">
        <v>12.76112</v>
      </c>
    </row>
    <row r="343" spans="1:13">
      <c r="A343" s="268">
        <v>333</v>
      </c>
      <c r="B343" s="277" t="s">
        <v>478</v>
      </c>
      <c r="C343" s="278">
        <v>2100.25</v>
      </c>
      <c r="D343" s="279">
        <v>2115.85</v>
      </c>
      <c r="E343" s="279">
        <v>2067.6999999999998</v>
      </c>
      <c r="F343" s="279">
        <v>2035.15</v>
      </c>
      <c r="G343" s="279">
        <v>1987</v>
      </c>
      <c r="H343" s="279">
        <v>2148.3999999999996</v>
      </c>
      <c r="I343" s="279">
        <v>2196.5500000000002</v>
      </c>
      <c r="J343" s="279">
        <v>2229.0999999999995</v>
      </c>
      <c r="K343" s="277">
        <v>2164</v>
      </c>
      <c r="L343" s="277">
        <v>2083.3000000000002</v>
      </c>
      <c r="M343" s="277">
        <v>0.71970000000000001</v>
      </c>
    </row>
    <row r="344" spans="1:13">
      <c r="A344" s="268">
        <v>334</v>
      </c>
      <c r="B344" s="277" t="s">
        <v>151</v>
      </c>
      <c r="C344" s="278">
        <v>23.6</v>
      </c>
      <c r="D344" s="279">
        <v>23.416666666666668</v>
      </c>
      <c r="E344" s="279">
        <v>22.883333333333336</v>
      </c>
      <c r="F344" s="279">
        <v>22.166666666666668</v>
      </c>
      <c r="G344" s="279">
        <v>21.633333333333336</v>
      </c>
      <c r="H344" s="279">
        <v>24.133333333333336</v>
      </c>
      <c r="I344" s="279">
        <v>24.666666666666668</v>
      </c>
      <c r="J344" s="279">
        <v>25.383333333333336</v>
      </c>
      <c r="K344" s="277">
        <v>23.95</v>
      </c>
      <c r="L344" s="277">
        <v>22.7</v>
      </c>
      <c r="M344" s="277">
        <v>69.147559999999999</v>
      </c>
    </row>
    <row r="345" spans="1:13">
      <c r="A345" s="268">
        <v>335</v>
      </c>
      <c r="B345" s="277" t="s">
        <v>477</v>
      </c>
      <c r="C345" s="278">
        <v>55</v>
      </c>
      <c r="D345" s="279">
        <v>54.533333333333331</v>
      </c>
      <c r="E345" s="279">
        <v>53.466666666666661</v>
      </c>
      <c r="F345" s="279">
        <v>51.93333333333333</v>
      </c>
      <c r="G345" s="279">
        <v>50.86666666666666</v>
      </c>
      <c r="H345" s="279">
        <v>56.066666666666663</v>
      </c>
      <c r="I345" s="279">
        <v>57.133333333333326</v>
      </c>
      <c r="J345" s="279">
        <v>58.666666666666664</v>
      </c>
      <c r="K345" s="277">
        <v>55.6</v>
      </c>
      <c r="L345" s="277">
        <v>53</v>
      </c>
      <c r="M345" s="277">
        <v>5.65313</v>
      </c>
    </row>
    <row r="346" spans="1:13">
      <c r="A346" s="268">
        <v>336</v>
      </c>
      <c r="B346" s="277" t="s">
        <v>152</v>
      </c>
      <c r="C346" s="278">
        <v>35.5</v>
      </c>
      <c r="D346" s="279">
        <v>35.216666666666669</v>
      </c>
      <c r="E346" s="279">
        <v>33.683333333333337</v>
      </c>
      <c r="F346" s="279">
        <v>31.866666666666667</v>
      </c>
      <c r="G346" s="279">
        <v>30.333333333333336</v>
      </c>
      <c r="H346" s="279">
        <v>37.033333333333339</v>
      </c>
      <c r="I346" s="279">
        <v>38.56666666666667</v>
      </c>
      <c r="J346" s="279">
        <v>40.38333333333334</v>
      </c>
      <c r="K346" s="277">
        <v>36.75</v>
      </c>
      <c r="L346" s="277">
        <v>33.4</v>
      </c>
      <c r="M346" s="277">
        <v>162.02977999999999</v>
      </c>
    </row>
    <row r="347" spans="1:13">
      <c r="A347" s="268">
        <v>337</v>
      </c>
      <c r="B347" s="277" t="s">
        <v>473</v>
      </c>
      <c r="C347" s="278">
        <v>512.65</v>
      </c>
      <c r="D347" s="279">
        <v>519.56666666666672</v>
      </c>
      <c r="E347" s="279">
        <v>504.13333333333344</v>
      </c>
      <c r="F347" s="279">
        <v>495.61666666666673</v>
      </c>
      <c r="G347" s="279">
        <v>480.18333333333345</v>
      </c>
      <c r="H347" s="279">
        <v>528.08333333333348</v>
      </c>
      <c r="I347" s="279">
        <v>543.51666666666665</v>
      </c>
      <c r="J347" s="279">
        <v>552.03333333333342</v>
      </c>
      <c r="K347" s="277">
        <v>535</v>
      </c>
      <c r="L347" s="277">
        <v>511.05</v>
      </c>
      <c r="M347" s="277">
        <v>0.67066000000000003</v>
      </c>
    </row>
    <row r="348" spans="1:13">
      <c r="A348" s="268">
        <v>338</v>
      </c>
      <c r="B348" s="277" t="s">
        <v>153</v>
      </c>
      <c r="C348" s="278">
        <v>15865.45</v>
      </c>
      <c r="D348" s="279">
        <v>15912.9</v>
      </c>
      <c r="E348" s="279">
        <v>15759.8</v>
      </c>
      <c r="F348" s="279">
        <v>15654.15</v>
      </c>
      <c r="G348" s="279">
        <v>15501.05</v>
      </c>
      <c r="H348" s="279">
        <v>16018.55</v>
      </c>
      <c r="I348" s="279">
        <v>16171.650000000001</v>
      </c>
      <c r="J348" s="279">
        <v>16277.3</v>
      </c>
      <c r="K348" s="277">
        <v>16066</v>
      </c>
      <c r="L348" s="277">
        <v>15807.25</v>
      </c>
      <c r="M348" s="277">
        <v>0.73599999999999999</v>
      </c>
    </row>
    <row r="349" spans="1:13">
      <c r="A349" s="268">
        <v>339</v>
      </c>
      <c r="B349" s="277" t="s">
        <v>476</v>
      </c>
      <c r="C349" s="278">
        <v>32.450000000000003</v>
      </c>
      <c r="D349" s="279">
        <v>32.516666666666666</v>
      </c>
      <c r="E349" s="279">
        <v>32.233333333333334</v>
      </c>
      <c r="F349" s="279">
        <v>32.016666666666666</v>
      </c>
      <c r="G349" s="279">
        <v>31.733333333333334</v>
      </c>
      <c r="H349" s="279">
        <v>32.733333333333334</v>
      </c>
      <c r="I349" s="279">
        <v>33.016666666666666</v>
      </c>
      <c r="J349" s="279">
        <v>33.233333333333334</v>
      </c>
      <c r="K349" s="277">
        <v>32.799999999999997</v>
      </c>
      <c r="L349" s="277">
        <v>32.299999999999997</v>
      </c>
      <c r="M349" s="277">
        <v>2.31366</v>
      </c>
    </row>
    <row r="350" spans="1:13">
      <c r="A350" s="268">
        <v>340</v>
      </c>
      <c r="B350" s="277" t="s">
        <v>475</v>
      </c>
      <c r="C350" s="278">
        <v>333.75</v>
      </c>
      <c r="D350" s="279">
        <v>333.23333333333335</v>
      </c>
      <c r="E350" s="279">
        <v>329.31666666666672</v>
      </c>
      <c r="F350" s="279">
        <v>324.88333333333338</v>
      </c>
      <c r="G350" s="279">
        <v>320.96666666666675</v>
      </c>
      <c r="H350" s="279">
        <v>337.66666666666669</v>
      </c>
      <c r="I350" s="279">
        <v>341.58333333333331</v>
      </c>
      <c r="J350" s="279">
        <v>346.01666666666665</v>
      </c>
      <c r="K350" s="277">
        <v>337.15</v>
      </c>
      <c r="L350" s="277">
        <v>328.8</v>
      </c>
      <c r="M350" s="277">
        <v>2.95004</v>
      </c>
    </row>
    <row r="351" spans="1:13">
      <c r="A351" s="268">
        <v>341</v>
      </c>
      <c r="B351" s="277" t="s">
        <v>270</v>
      </c>
      <c r="C351" s="278">
        <v>20.05</v>
      </c>
      <c r="D351" s="279">
        <v>20.166666666666668</v>
      </c>
      <c r="E351" s="279">
        <v>19.883333333333336</v>
      </c>
      <c r="F351" s="279">
        <v>19.716666666666669</v>
      </c>
      <c r="G351" s="279">
        <v>19.433333333333337</v>
      </c>
      <c r="H351" s="279">
        <v>20.333333333333336</v>
      </c>
      <c r="I351" s="279">
        <v>20.616666666666667</v>
      </c>
      <c r="J351" s="279">
        <v>20.783333333333335</v>
      </c>
      <c r="K351" s="277">
        <v>20.45</v>
      </c>
      <c r="L351" s="277">
        <v>20</v>
      </c>
      <c r="M351" s="277">
        <v>52.534320000000001</v>
      </c>
    </row>
    <row r="352" spans="1:13">
      <c r="A352" s="268">
        <v>342</v>
      </c>
      <c r="B352" s="277" t="s">
        <v>283</v>
      </c>
      <c r="C352" s="278">
        <v>102.7</v>
      </c>
      <c r="D352" s="279">
        <v>103.35000000000001</v>
      </c>
      <c r="E352" s="279">
        <v>101.90000000000002</v>
      </c>
      <c r="F352" s="279">
        <v>101.10000000000001</v>
      </c>
      <c r="G352" s="279">
        <v>99.65000000000002</v>
      </c>
      <c r="H352" s="279">
        <v>104.15000000000002</v>
      </c>
      <c r="I352" s="279">
        <v>105.60000000000001</v>
      </c>
      <c r="J352" s="279">
        <v>106.40000000000002</v>
      </c>
      <c r="K352" s="277">
        <v>104.8</v>
      </c>
      <c r="L352" s="277">
        <v>102.55</v>
      </c>
      <c r="M352" s="277">
        <v>0.91371999999999998</v>
      </c>
    </row>
    <row r="353" spans="1:13">
      <c r="A353" s="268">
        <v>343</v>
      </c>
      <c r="B353" s="277" t="s">
        <v>479</v>
      </c>
      <c r="C353" s="278">
        <v>1312.2</v>
      </c>
      <c r="D353" s="279">
        <v>1317.3666666666668</v>
      </c>
      <c r="E353" s="279">
        <v>1301.8833333333337</v>
      </c>
      <c r="F353" s="279">
        <v>1291.5666666666668</v>
      </c>
      <c r="G353" s="279">
        <v>1276.0833333333337</v>
      </c>
      <c r="H353" s="279">
        <v>1327.6833333333336</v>
      </c>
      <c r="I353" s="279">
        <v>1343.1666666666667</v>
      </c>
      <c r="J353" s="279">
        <v>1353.4833333333336</v>
      </c>
      <c r="K353" s="277">
        <v>1332.85</v>
      </c>
      <c r="L353" s="277">
        <v>1307.05</v>
      </c>
      <c r="M353" s="277">
        <v>4.6350000000000002E-2</v>
      </c>
    </row>
    <row r="354" spans="1:13">
      <c r="A354" s="268">
        <v>344</v>
      </c>
      <c r="B354" s="277" t="s">
        <v>474</v>
      </c>
      <c r="C354" s="278">
        <v>49.4</v>
      </c>
      <c r="D354" s="279">
        <v>49.6</v>
      </c>
      <c r="E354" s="279">
        <v>49</v>
      </c>
      <c r="F354" s="279">
        <v>48.6</v>
      </c>
      <c r="G354" s="279">
        <v>48</v>
      </c>
      <c r="H354" s="279">
        <v>50</v>
      </c>
      <c r="I354" s="279">
        <v>50.600000000000009</v>
      </c>
      <c r="J354" s="279">
        <v>51</v>
      </c>
      <c r="K354" s="277">
        <v>50.2</v>
      </c>
      <c r="L354" s="277">
        <v>49.2</v>
      </c>
      <c r="M354" s="277">
        <v>8.5692699999999995</v>
      </c>
    </row>
    <row r="355" spans="1:13">
      <c r="A355" s="268">
        <v>345</v>
      </c>
      <c r="B355" s="277" t="s">
        <v>155</v>
      </c>
      <c r="C355" s="278">
        <v>84.85</v>
      </c>
      <c r="D355" s="279">
        <v>85.483333333333348</v>
      </c>
      <c r="E355" s="279">
        <v>83.766666666666694</v>
      </c>
      <c r="F355" s="279">
        <v>82.683333333333351</v>
      </c>
      <c r="G355" s="279">
        <v>80.966666666666697</v>
      </c>
      <c r="H355" s="279">
        <v>86.566666666666691</v>
      </c>
      <c r="I355" s="279">
        <v>88.283333333333331</v>
      </c>
      <c r="J355" s="279">
        <v>89.366666666666688</v>
      </c>
      <c r="K355" s="277">
        <v>87.2</v>
      </c>
      <c r="L355" s="277">
        <v>84.4</v>
      </c>
      <c r="M355" s="277">
        <v>87.236339999999998</v>
      </c>
    </row>
    <row r="356" spans="1:13">
      <c r="A356" s="268">
        <v>346</v>
      </c>
      <c r="B356" s="277" t="s">
        <v>156</v>
      </c>
      <c r="C356" s="278">
        <v>86.25</v>
      </c>
      <c r="D356" s="279">
        <v>85.783333333333346</v>
      </c>
      <c r="E356" s="279">
        <v>84.966666666666697</v>
      </c>
      <c r="F356" s="279">
        <v>83.683333333333351</v>
      </c>
      <c r="G356" s="279">
        <v>82.866666666666703</v>
      </c>
      <c r="H356" s="279">
        <v>87.066666666666691</v>
      </c>
      <c r="I356" s="279">
        <v>87.883333333333326</v>
      </c>
      <c r="J356" s="279">
        <v>89.166666666666686</v>
      </c>
      <c r="K356" s="277">
        <v>86.6</v>
      </c>
      <c r="L356" s="277">
        <v>84.5</v>
      </c>
      <c r="M356" s="277">
        <v>462.59631999999999</v>
      </c>
    </row>
    <row r="357" spans="1:13">
      <c r="A357" s="268">
        <v>347</v>
      </c>
      <c r="B357" s="277" t="s">
        <v>271</v>
      </c>
      <c r="C357" s="278">
        <v>457.2</v>
      </c>
      <c r="D357" s="279">
        <v>464.63333333333327</v>
      </c>
      <c r="E357" s="279">
        <v>445.86666666666656</v>
      </c>
      <c r="F357" s="279">
        <v>434.5333333333333</v>
      </c>
      <c r="G357" s="279">
        <v>415.76666666666659</v>
      </c>
      <c r="H357" s="279">
        <v>475.96666666666653</v>
      </c>
      <c r="I357" s="279">
        <v>494.73333333333329</v>
      </c>
      <c r="J357" s="279">
        <v>506.06666666666649</v>
      </c>
      <c r="K357" s="277">
        <v>483.4</v>
      </c>
      <c r="L357" s="277">
        <v>453.3</v>
      </c>
      <c r="M357" s="277">
        <v>5.9369300000000003</v>
      </c>
    </row>
    <row r="358" spans="1:13">
      <c r="A358" s="268">
        <v>348</v>
      </c>
      <c r="B358" s="277" t="s">
        <v>272</v>
      </c>
      <c r="C358" s="278">
        <v>3310.85</v>
      </c>
      <c r="D358" s="279">
        <v>3335.2833333333333</v>
      </c>
      <c r="E358" s="279">
        <v>3270.5666666666666</v>
      </c>
      <c r="F358" s="279">
        <v>3230.2833333333333</v>
      </c>
      <c r="G358" s="279">
        <v>3165.5666666666666</v>
      </c>
      <c r="H358" s="279">
        <v>3375.5666666666666</v>
      </c>
      <c r="I358" s="279">
        <v>3440.2833333333328</v>
      </c>
      <c r="J358" s="279">
        <v>3480.5666666666666</v>
      </c>
      <c r="K358" s="277">
        <v>3400</v>
      </c>
      <c r="L358" s="277">
        <v>3295</v>
      </c>
      <c r="M358" s="277">
        <v>0.85763</v>
      </c>
    </row>
    <row r="359" spans="1:13">
      <c r="A359" s="268">
        <v>349</v>
      </c>
      <c r="B359" s="277" t="s">
        <v>157</v>
      </c>
      <c r="C359" s="278">
        <v>90.95</v>
      </c>
      <c r="D359" s="279">
        <v>91.133333333333326</v>
      </c>
      <c r="E359" s="279">
        <v>89.816666666666649</v>
      </c>
      <c r="F359" s="279">
        <v>88.683333333333323</v>
      </c>
      <c r="G359" s="279">
        <v>87.366666666666646</v>
      </c>
      <c r="H359" s="279">
        <v>92.266666666666652</v>
      </c>
      <c r="I359" s="279">
        <v>93.583333333333314</v>
      </c>
      <c r="J359" s="279">
        <v>94.716666666666654</v>
      </c>
      <c r="K359" s="277">
        <v>92.45</v>
      </c>
      <c r="L359" s="277">
        <v>90</v>
      </c>
      <c r="M359" s="277">
        <v>5.2436499999999997</v>
      </c>
    </row>
    <row r="360" spans="1:13">
      <c r="A360" s="268">
        <v>350</v>
      </c>
      <c r="B360" s="277" t="s">
        <v>480</v>
      </c>
      <c r="C360" s="278">
        <v>66.7</v>
      </c>
      <c r="D360" s="279">
        <v>66.433333333333323</v>
      </c>
      <c r="E360" s="279">
        <v>65.366666666666646</v>
      </c>
      <c r="F360" s="279">
        <v>64.033333333333317</v>
      </c>
      <c r="G360" s="279">
        <v>62.96666666666664</v>
      </c>
      <c r="H360" s="279">
        <v>67.766666666666652</v>
      </c>
      <c r="I360" s="279">
        <v>68.833333333333343</v>
      </c>
      <c r="J360" s="279">
        <v>70.166666666666657</v>
      </c>
      <c r="K360" s="277">
        <v>67.5</v>
      </c>
      <c r="L360" s="277">
        <v>65.099999999999994</v>
      </c>
      <c r="M360" s="277">
        <v>0.84391000000000005</v>
      </c>
    </row>
    <row r="361" spans="1:13">
      <c r="A361" s="268">
        <v>351</v>
      </c>
      <c r="B361" s="277" t="s">
        <v>158</v>
      </c>
      <c r="C361" s="278">
        <v>69</v>
      </c>
      <c r="D361" s="279">
        <v>69.066666666666663</v>
      </c>
      <c r="E361" s="279">
        <v>68.533333333333331</v>
      </c>
      <c r="F361" s="279">
        <v>68.066666666666663</v>
      </c>
      <c r="G361" s="279">
        <v>67.533333333333331</v>
      </c>
      <c r="H361" s="279">
        <v>69.533333333333331</v>
      </c>
      <c r="I361" s="279">
        <v>70.066666666666663</v>
      </c>
      <c r="J361" s="279">
        <v>70.533333333333331</v>
      </c>
      <c r="K361" s="277">
        <v>69.599999999999994</v>
      </c>
      <c r="L361" s="277">
        <v>68.599999999999994</v>
      </c>
      <c r="M361" s="277">
        <v>131.80165</v>
      </c>
    </row>
    <row r="362" spans="1:13">
      <c r="A362" s="268">
        <v>352</v>
      </c>
      <c r="B362" s="277" t="s">
        <v>481</v>
      </c>
      <c r="C362" s="278">
        <v>65.900000000000006</v>
      </c>
      <c r="D362" s="279">
        <v>66.033333333333346</v>
      </c>
      <c r="E362" s="279">
        <v>64.566666666666691</v>
      </c>
      <c r="F362" s="279">
        <v>63.233333333333348</v>
      </c>
      <c r="G362" s="279">
        <v>61.766666666666694</v>
      </c>
      <c r="H362" s="279">
        <v>67.366666666666688</v>
      </c>
      <c r="I362" s="279">
        <v>68.833333333333357</v>
      </c>
      <c r="J362" s="279">
        <v>70.166666666666686</v>
      </c>
      <c r="K362" s="277">
        <v>67.5</v>
      </c>
      <c r="L362" s="277">
        <v>64.7</v>
      </c>
      <c r="M362" s="277">
        <v>18.12059</v>
      </c>
    </row>
    <row r="363" spans="1:13">
      <c r="A363" s="268">
        <v>353</v>
      </c>
      <c r="B363" s="277" t="s">
        <v>482</v>
      </c>
      <c r="C363" s="278">
        <v>201.25</v>
      </c>
      <c r="D363" s="279">
        <v>199.08333333333334</v>
      </c>
      <c r="E363" s="279">
        <v>193.16666666666669</v>
      </c>
      <c r="F363" s="279">
        <v>185.08333333333334</v>
      </c>
      <c r="G363" s="279">
        <v>179.16666666666669</v>
      </c>
      <c r="H363" s="279">
        <v>207.16666666666669</v>
      </c>
      <c r="I363" s="279">
        <v>213.08333333333337</v>
      </c>
      <c r="J363" s="279">
        <v>221.16666666666669</v>
      </c>
      <c r="K363" s="277">
        <v>205</v>
      </c>
      <c r="L363" s="277">
        <v>191</v>
      </c>
      <c r="M363" s="277">
        <v>10.53838</v>
      </c>
    </row>
    <row r="364" spans="1:13">
      <c r="A364" s="268">
        <v>354</v>
      </c>
      <c r="B364" s="277" t="s">
        <v>483</v>
      </c>
      <c r="C364" s="278">
        <v>187.7</v>
      </c>
      <c r="D364" s="279">
        <v>186.46666666666667</v>
      </c>
      <c r="E364" s="279">
        <v>184.23333333333335</v>
      </c>
      <c r="F364" s="279">
        <v>180.76666666666668</v>
      </c>
      <c r="G364" s="279">
        <v>178.53333333333336</v>
      </c>
      <c r="H364" s="279">
        <v>189.93333333333334</v>
      </c>
      <c r="I364" s="279">
        <v>192.16666666666663</v>
      </c>
      <c r="J364" s="279">
        <v>195.63333333333333</v>
      </c>
      <c r="K364" s="277">
        <v>188.7</v>
      </c>
      <c r="L364" s="277">
        <v>183</v>
      </c>
      <c r="M364" s="277">
        <v>0.51368999999999998</v>
      </c>
    </row>
    <row r="365" spans="1:13">
      <c r="A365" s="268">
        <v>355</v>
      </c>
      <c r="B365" s="277" t="s">
        <v>159</v>
      </c>
      <c r="C365" s="278">
        <v>20441.8</v>
      </c>
      <c r="D365" s="279">
        <v>20535.600000000002</v>
      </c>
      <c r="E365" s="279">
        <v>20217.200000000004</v>
      </c>
      <c r="F365" s="279">
        <v>19992.600000000002</v>
      </c>
      <c r="G365" s="279">
        <v>19674.200000000004</v>
      </c>
      <c r="H365" s="279">
        <v>20760.200000000004</v>
      </c>
      <c r="I365" s="279">
        <v>21078.600000000006</v>
      </c>
      <c r="J365" s="279">
        <v>21303.200000000004</v>
      </c>
      <c r="K365" s="277">
        <v>20854</v>
      </c>
      <c r="L365" s="277">
        <v>20311</v>
      </c>
      <c r="M365" s="277">
        <v>0.20068</v>
      </c>
    </row>
    <row r="366" spans="1:13">
      <c r="A366" s="268">
        <v>356</v>
      </c>
      <c r="B366" s="277" t="s">
        <v>160</v>
      </c>
      <c r="C366" s="278">
        <v>1327.15</v>
      </c>
      <c r="D366" s="279">
        <v>1326.8333333333333</v>
      </c>
      <c r="E366" s="279">
        <v>1315.6666666666665</v>
      </c>
      <c r="F366" s="279">
        <v>1304.1833333333332</v>
      </c>
      <c r="G366" s="279">
        <v>1293.0166666666664</v>
      </c>
      <c r="H366" s="279">
        <v>1338.3166666666666</v>
      </c>
      <c r="I366" s="279">
        <v>1349.4833333333331</v>
      </c>
      <c r="J366" s="279">
        <v>1360.9666666666667</v>
      </c>
      <c r="K366" s="277">
        <v>1338</v>
      </c>
      <c r="L366" s="277">
        <v>1315.35</v>
      </c>
      <c r="M366" s="277">
        <v>5.6475799999999996</v>
      </c>
    </row>
    <row r="367" spans="1:13">
      <c r="A367" s="268">
        <v>357</v>
      </c>
      <c r="B367" s="277" t="s">
        <v>488</v>
      </c>
      <c r="C367" s="278">
        <v>1172.3499999999999</v>
      </c>
      <c r="D367" s="279">
        <v>1179.45</v>
      </c>
      <c r="E367" s="279">
        <v>1148.9000000000001</v>
      </c>
      <c r="F367" s="279">
        <v>1125.45</v>
      </c>
      <c r="G367" s="279">
        <v>1094.9000000000001</v>
      </c>
      <c r="H367" s="279">
        <v>1202.9000000000001</v>
      </c>
      <c r="I367" s="279">
        <v>1233.4499999999998</v>
      </c>
      <c r="J367" s="279">
        <v>1256.9000000000001</v>
      </c>
      <c r="K367" s="277">
        <v>1210</v>
      </c>
      <c r="L367" s="277">
        <v>1156</v>
      </c>
      <c r="M367" s="277">
        <v>1.54911</v>
      </c>
    </row>
    <row r="368" spans="1:13">
      <c r="A368" s="268">
        <v>358</v>
      </c>
      <c r="B368" s="277" t="s">
        <v>161</v>
      </c>
      <c r="C368" s="278">
        <v>233.3</v>
      </c>
      <c r="D368" s="279">
        <v>233.43333333333331</v>
      </c>
      <c r="E368" s="279">
        <v>230.86666666666662</v>
      </c>
      <c r="F368" s="279">
        <v>228.43333333333331</v>
      </c>
      <c r="G368" s="279">
        <v>225.86666666666662</v>
      </c>
      <c r="H368" s="279">
        <v>235.86666666666662</v>
      </c>
      <c r="I368" s="279">
        <v>238.43333333333328</v>
      </c>
      <c r="J368" s="279">
        <v>240.86666666666662</v>
      </c>
      <c r="K368" s="277">
        <v>236</v>
      </c>
      <c r="L368" s="277">
        <v>231</v>
      </c>
      <c r="M368" s="277">
        <v>30.435310000000001</v>
      </c>
    </row>
    <row r="369" spans="1:13">
      <c r="A369" s="268">
        <v>359</v>
      </c>
      <c r="B369" s="277" t="s">
        <v>162</v>
      </c>
      <c r="C369" s="278">
        <v>90</v>
      </c>
      <c r="D369" s="279">
        <v>90.166666666666671</v>
      </c>
      <c r="E369" s="279">
        <v>89.433333333333337</v>
      </c>
      <c r="F369" s="279">
        <v>88.86666666666666</v>
      </c>
      <c r="G369" s="279">
        <v>88.133333333333326</v>
      </c>
      <c r="H369" s="279">
        <v>90.733333333333348</v>
      </c>
      <c r="I369" s="279">
        <v>91.466666666666669</v>
      </c>
      <c r="J369" s="279">
        <v>92.03333333333336</v>
      </c>
      <c r="K369" s="277">
        <v>90.9</v>
      </c>
      <c r="L369" s="277">
        <v>89.6</v>
      </c>
      <c r="M369" s="277">
        <v>24.716670000000001</v>
      </c>
    </row>
    <row r="370" spans="1:13">
      <c r="A370" s="268">
        <v>360</v>
      </c>
      <c r="B370" s="277" t="s">
        <v>275</v>
      </c>
      <c r="C370" s="278">
        <v>5119.8500000000004</v>
      </c>
      <c r="D370" s="279">
        <v>5124.8</v>
      </c>
      <c r="E370" s="279">
        <v>5070.6000000000004</v>
      </c>
      <c r="F370" s="279">
        <v>5021.3500000000004</v>
      </c>
      <c r="G370" s="279">
        <v>4967.1500000000005</v>
      </c>
      <c r="H370" s="279">
        <v>5174.05</v>
      </c>
      <c r="I370" s="279">
        <v>5228.2499999999991</v>
      </c>
      <c r="J370" s="279">
        <v>5277.5</v>
      </c>
      <c r="K370" s="277">
        <v>5179</v>
      </c>
      <c r="L370" s="277">
        <v>5075.55</v>
      </c>
      <c r="M370" s="277">
        <v>0.43695000000000001</v>
      </c>
    </row>
    <row r="371" spans="1:13">
      <c r="A371" s="268">
        <v>361</v>
      </c>
      <c r="B371" s="277" t="s">
        <v>277</v>
      </c>
      <c r="C371" s="278">
        <v>10309.9</v>
      </c>
      <c r="D371" s="279">
        <v>10275.316666666668</v>
      </c>
      <c r="E371" s="279">
        <v>10225.633333333335</v>
      </c>
      <c r="F371" s="279">
        <v>10141.366666666667</v>
      </c>
      <c r="G371" s="279">
        <v>10091.683333333334</v>
      </c>
      <c r="H371" s="279">
        <v>10359.583333333336</v>
      </c>
      <c r="I371" s="279">
        <v>10409.266666666666</v>
      </c>
      <c r="J371" s="279">
        <v>10493.533333333336</v>
      </c>
      <c r="K371" s="277">
        <v>10325</v>
      </c>
      <c r="L371" s="277">
        <v>10191.049999999999</v>
      </c>
      <c r="M371" s="277">
        <v>6.5920000000000006E-2</v>
      </c>
    </row>
    <row r="372" spans="1:13">
      <c r="A372" s="268">
        <v>362</v>
      </c>
      <c r="B372" s="277" t="s">
        <v>494</v>
      </c>
      <c r="C372" s="278">
        <v>5066.5</v>
      </c>
      <c r="D372" s="279">
        <v>5082.9000000000005</v>
      </c>
      <c r="E372" s="279">
        <v>5032.6000000000013</v>
      </c>
      <c r="F372" s="279">
        <v>4998.7000000000007</v>
      </c>
      <c r="G372" s="279">
        <v>4948.4000000000015</v>
      </c>
      <c r="H372" s="279">
        <v>5116.8000000000011</v>
      </c>
      <c r="I372" s="279">
        <v>5167.1000000000004</v>
      </c>
      <c r="J372" s="279">
        <v>5201.0000000000009</v>
      </c>
      <c r="K372" s="277">
        <v>5133.2</v>
      </c>
      <c r="L372" s="277">
        <v>5049</v>
      </c>
      <c r="M372" s="277">
        <v>6.4159999999999995E-2</v>
      </c>
    </row>
    <row r="373" spans="1:13">
      <c r="A373" s="268">
        <v>363</v>
      </c>
      <c r="B373" s="277" t="s">
        <v>489</v>
      </c>
      <c r="C373" s="278">
        <v>149.30000000000001</v>
      </c>
      <c r="D373" s="279">
        <v>150.25</v>
      </c>
      <c r="E373" s="279">
        <v>147.05000000000001</v>
      </c>
      <c r="F373" s="279">
        <v>144.80000000000001</v>
      </c>
      <c r="G373" s="279">
        <v>141.60000000000002</v>
      </c>
      <c r="H373" s="279">
        <v>152.5</v>
      </c>
      <c r="I373" s="279">
        <v>155.69999999999999</v>
      </c>
      <c r="J373" s="279">
        <v>157.94999999999999</v>
      </c>
      <c r="K373" s="277">
        <v>153.44999999999999</v>
      </c>
      <c r="L373" s="277">
        <v>148</v>
      </c>
      <c r="M373" s="277">
        <v>25.846309999999999</v>
      </c>
    </row>
    <row r="374" spans="1:13">
      <c r="A374" s="268">
        <v>364</v>
      </c>
      <c r="B374" s="277" t="s">
        <v>490</v>
      </c>
      <c r="C374" s="278">
        <v>564</v>
      </c>
      <c r="D374" s="279">
        <v>564.65</v>
      </c>
      <c r="E374" s="279">
        <v>559.34999999999991</v>
      </c>
      <c r="F374" s="279">
        <v>554.69999999999993</v>
      </c>
      <c r="G374" s="279">
        <v>549.39999999999986</v>
      </c>
      <c r="H374" s="279">
        <v>569.29999999999995</v>
      </c>
      <c r="I374" s="279">
        <v>574.59999999999991</v>
      </c>
      <c r="J374" s="279">
        <v>579.25</v>
      </c>
      <c r="K374" s="277">
        <v>569.95000000000005</v>
      </c>
      <c r="L374" s="277">
        <v>560</v>
      </c>
      <c r="M374" s="277">
        <v>1.2961800000000001</v>
      </c>
    </row>
    <row r="375" spans="1:13">
      <c r="A375" s="268">
        <v>365</v>
      </c>
      <c r="B375" s="277" t="s">
        <v>163</v>
      </c>
      <c r="C375" s="278">
        <v>1500.3</v>
      </c>
      <c r="D375" s="279">
        <v>1494.4833333333336</v>
      </c>
      <c r="E375" s="279">
        <v>1483.9666666666672</v>
      </c>
      <c r="F375" s="279">
        <v>1467.6333333333337</v>
      </c>
      <c r="G375" s="279">
        <v>1457.1166666666672</v>
      </c>
      <c r="H375" s="279">
        <v>1510.8166666666671</v>
      </c>
      <c r="I375" s="279">
        <v>1521.3333333333335</v>
      </c>
      <c r="J375" s="279">
        <v>1537.666666666667</v>
      </c>
      <c r="K375" s="277">
        <v>1505</v>
      </c>
      <c r="L375" s="277">
        <v>1478.15</v>
      </c>
      <c r="M375" s="277">
        <v>5.8216999999999999</v>
      </c>
    </row>
    <row r="376" spans="1:13">
      <c r="A376" s="268">
        <v>366</v>
      </c>
      <c r="B376" s="277" t="s">
        <v>273</v>
      </c>
      <c r="C376" s="278">
        <v>2157.85</v>
      </c>
      <c r="D376" s="279">
        <v>2167.5833333333335</v>
      </c>
      <c r="E376" s="279">
        <v>2132.7666666666669</v>
      </c>
      <c r="F376" s="279">
        <v>2107.6833333333334</v>
      </c>
      <c r="G376" s="279">
        <v>2072.8666666666668</v>
      </c>
      <c r="H376" s="279">
        <v>2192.666666666667</v>
      </c>
      <c r="I376" s="279">
        <v>2227.4833333333336</v>
      </c>
      <c r="J376" s="279">
        <v>2252.5666666666671</v>
      </c>
      <c r="K376" s="277">
        <v>2202.4</v>
      </c>
      <c r="L376" s="277">
        <v>2142.5</v>
      </c>
      <c r="M376" s="277">
        <v>2.0865100000000001</v>
      </c>
    </row>
    <row r="377" spans="1:13">
      <c r="A377" s="268">
        <v>367</v>
      </c>
      <c r="B377" s="277" t="s">
        <v>164</v>
      </c>
      <c r="C377" s="278">
        <v>27.4</v>
      </c>
      <c r="D377" s="279">
        <v>27.366666666666664</v>
      </c>
      <c r="E377" s="279">
        <v>27.233333333333327</v>
      </c>
      <c r="F377" s="279">
        <v>27.066666666666663</v>
      </c>
      <c r="G377" s="279">
        <v>26.933333333333326</v>
      </c>
      <c r="H377" s="279">
        <v>27.533333333333328</v>
      </c>
      <c r="I377" s="279">
        <v>27.666666666666661</v>
      </c>
      <c r="J377" s="279">
        <v>27.833333333333329</v>
      </c>
      <c r="K377" s="277">
        <v>27.5</v>
      </c>
      <c r="L377" s="277">
        <v>27.2</v>
      </c>
      <c r="M377" s="277">
        <v>107.91723</v>
      </c>
    </row>
    <row r="378" spans="1:13">
      <c r="A378" s="268">
        <v>368</v>
      </c>
      <c r="B378" s="277" t="s">
        <v>274</v>
      </c>
      <c r="C378" s="278">
        <v>360.45</v>
      </c>
      <c r="D378" s="279">
        <v>360.56666666666666</v>
      </c>
      <c r="E378" s="279">
        <v>356.93333333333334</v>
      </c>
      <c r="F378" s="279">
        <v>353.41666666666669</v>
      </c>
      <c r="G378" s="279">
        <v>349.78333333333336</v>
      </c>
      <c r="H378" s="279">
        <v>364.08333333333331</v>
      </c>
      <c r="I378" s="279">
        <v>367.71666666666664</v>
      </c>
      <c r="J378" s="279">
        <v>371.23333333333329</v>
      </c>
      <c r="K378" s="277">
        <v>364.2</v>
      </c>
      <c r="L378" s="277">
        <v>357.05</v>
      </c>
      <c r="M378" s="277">
        <v>1.3260099999999999</v>
      </c>
    </row>
    <row r="379" spans="1:13">
      <c r="A379" s="268">
        <v>369</v>
      </c>
      <c r="B379" s="277" t="s">
        <v>485</v>
      </c>
      <c r="C379" s="278">
        <v>171.85</v>
      </c>
      <c r="D379" s="279">
        <v>170.33333333333331</v>
      </c>
      <c r="E379" s="279">
        <v>166.71666666666664</v>
      </c>
      <c r="F379" s="279">
        <v>161.58333333333331</v>
      </c>
      <c r="G379" s="279">
        <v>157.96666666666664</v>
      </c>
      <c r="H379" s="279">
        <v>175.46666666666664</v>
      </c>
      <c r="I379" s="279">
        <v>179.08333333333331</v>
      </c>
      <c r="J379" s="279">
        <v>184.21666666666664</v>
      </c>
      <c r="K379" s="277">
        <v>173.95</v>
      </c>
      <c r="L379" s="277">
        <v>165.2</v>
      </c>
      <c r="M379" s="277">
        <v>1.82297</v>
      </c>
    </row>
    <row r="380" spans="1:13">
      <c r="A380" s="268">
        <v>370</v>
      </c>
      <c r="B380" s="277" t="s">
        <v>491</v>
      </c>
      <c r="C380" s="278">
        <v>881.25</v>
      </c>
      <c r="D380" s="279">
        <v>868.11666666666667</v>
      </c>
      <c r="E380" s="279">
        <v>848.23333333333335</v>
      </c>
      <c r="F380" s="279">
        <v>815.2166666666667</v>
      </c>
      <c r="G380" s="279">
        <v>795.33333333333337</v>
      </c>
      <c r="H380" s="279">
        <v>901.13333333333333</v>
      </c>
      <c r="I380" s="279">
        <v>921.01666666666677</v>
      </c>
      <c r="J380" s="279">
        <v>954.0333333333333</v>
      </c>
      <c r="K380" s="277">
        <v>888</v>
      </c>
      <c r="L380" s="277">
        <v>835.1</v>
      </c>
      <c r="M380" s="277">
        <v>9.6515299999999993</v>
      </c>
    </row>
    <row r="381" spans="1:13">
      <c r="A381" s="268">
        <v>371</v>
      </c>
      <c r="B381" s="277" t="s">
        <v>2223</v>
      </c>
      <c r="C381" s="278">
        <v>493.3</v>
      </c>
      <c r="D381" s="279">
        <v>492.45</v>
      </c>
      <c r="E381" s="279">
        <v>485.34999999999997</v>
      </c>
      <c r="F381" s="279">
        <v>477.4</v>
      </c>
      <c r="G381" s="279">
        <v>470.29999999999995</v>
      </c>
      <c r="H381" s="279">
        <v>500.4</v>
      </c>
      <c r="I381" s="279">
        <v>507.5</v>
      </c>
      <c r="J381" s="279">
        <v>515.45000000000005</v>
      </c>
      <c r="K381" s="277">
        <v>499.55</v>
      </c>
      <c r="L381" s="277">
        <v>484.5</v>
      </c>
      <c r="M381" s="277">
        <v>1.0023599999999999</v>
      </c>
    </row>
    <row r="382" spans="1:13">
      <c r="A382" s="268">
        <v>372</v>
      </c>
      <c r="B382" s="277" t="s">
        <v>165</v>
      </c>
      <c r="C382" s="278">
        <v>170.15</v>
      </c>
      <c r="D382" s="279">
        <v>168.75</v>
      </c>
      <c r="E382" s="279">
        <v>166.1</v>
      </c>
      <c r="F382" s="279">
        <v>162.04999999999998</v>
      </c>
      <c r="G382" s="279">
        <v>159.39999999999998</v>
      </c>
      <c r="H382" s="279">
        <v>172.8</v>
      </c>
      <c r="I382" s="279">
        <v>175.45</v>
      </c>
      <c r="J382" s="279">
        <v>179.50000000000003</v>
      </c>
      <c r="K382" s="277">
        <v>171.4</v>
      </c>
      <c r="L382" s="277">
        <v>164.7</v>
      </c>
      <c r="M382" s="277">
        <v>163.96341000000001</v>
      </c>
    </row>
    <row r="383" spans="1:13">
      <c r="A383" s="268">
        <v>373</v>
      </c>
      <c r="B383" s="277" t="s">
        <v>492</v>
      </c>
      <c r="C383" s="278">
        <v>76.3</v>
      </c>
      <c r="D383" s="279">
        <v>76.716666666666654</v>
      </c>
      <c r="E383" s="279">
        <v>75.583333333333314</v>
      </c>
      <c r="F383" s="279">
        <v>74.86666666666666</v>
      </c>
      <c r="G383" s="279">
        <v>73.73333333333332</v>
      </c>
      <c r="H383" s="279">
        <v>77.433333333333309</v>
      </c>
      <c r="I383" s="279">
        <v>78.566666666666663</v>
      </c>
      <c r="J383" s="279">
        <v>79.283333333333303</v>
      </c>
      <c r="K383" s="277">
        <v>77.849999999999994</v>
      </c>
      <c r="L383" s="277">
        <v>76</v>
      </c>
      <c r="M383" s="277">
        <v>2.93804</v>
      </c>
    </row>
    <row r="384" spans="1:13">
      <c r="A384" s="268">
        <v>374</v>
      </c>
      <c r="B384" s="277" t="s">
        <v>276</v>
      </c>
      <c r="C384" s="278">
        <v>254.3</v>
      </c>
      <c r="D384" s="279">
        <v>255.45000000000002</v>
      </c>
      <c r="E384" s="279">
        <v>250.95000000000005</v>
      </c>
      <c r="F384" s="279">
        <v>247.60000000000002</v>
      </c>
      <c r="G384" s="279">
        <v>243.10000000000005</v>
      </c>
      <c r="H384" s="279">
        <v>258.80000000000007</v>
      </c>
      <c r="I384" s="279">
        <v>263.29999999999995</v>
      </c>
      <c r="J384" s="279">
        <v>266.65000000000003</v>
      </c>
      <c r="K384" s="277">
        <v>259.95</v>
      </c>
      <c r="L384" s="277">
        <v>252.1</v>
      </c>
      <c r="M384" s="277">
        <v>6.4539</v>
      </c>
    </row>
    <row r="385" spans="1:13">
      <c r="A385" s="268">
        <v>375</v>
      </c>
      <c r="B385" s="277" t="s">
        <v>493</v>
      </c>
      <c r="C385" s="278">
        <v>73.95</v>
      </c>
      <c r="D385" s="279">
        <v>74.399999999999991</v>
      </c>
      <c r="E385" s="279">
        <v>73.299999999999983</v>
      </c>
      <c r="F385" s="279">
        <v>72.649999999999991</v>
      </c>
      <c r="G385" s="279">
        <v>71.549999999999983</v>
      </c>
      <c r="H385" s="279">
        <v>75.049999999999983</v>
      </c>
      <c r="I385" s="279">
        <v>76.149999999999977</v>
      </c>
      <c r="J385" s="279">
        <v>76.799999999999983</v>
      </c>
      <c r="K385" s="277">
        <v>75.5</v>
      </c>
      <c r="L385" s="277">
        <v>73.75</v>
      </c>
      <c r="M385" s="277">
        <v>4.4633599999999998</v>
      </c>
    </row>
    <row r="386" spans="1:13">
      <c r="A386" s="268">
        <v>376</v>
      </c>
      <c r="B386" s="277" t="s">
        <v>486</v>
      </c>
      <c r="C386" s="278">
        <v>45.65</v>
      </c>
      <c r="D386" s="279">
        <v>45.550000000000004</v>
      </c>
      <c r="E386" s="279">
        <v>45.20000000000001</v>
      </c>
      <c r="F386" s="279">
        <v>44.750000000000007</v>
      </c>
      <c r="G386" s="279">
        <v>44.400000000000013</v>
      </c>
      <c r="H386" s="279">
        <v>46.000000000000007</v>
      </c>
      <c r="I386" s="279">
        <v>46.35</v>
      </c>
      <c r="J386" s="279">
        <v>46.800000000000004</v>
      </c>
      <c r="K386" s="277">
        <v>45.9</v>
      </c>
      <c r="L386" s="277">
        <v>45.1</v>
      </c>
      <c r="M386" s="277">
        <v>8.4711800000000004</v>
      </c>
    </row>
    <row r="387" spans="1:13">
      <c r="A387" s="268">
        <v>377</v>
      </c>
      <c r="B387" s="277" t="s">
        <v>166</v>
      </c>
      <c r="C387" s="278">
        <v>1181.4000000000001</v>
      </c>
      <c r="D387" s="279">
        <v>1177.7666666666667</v>
      </c>
      <c r="E387" s="279">
        <v>1165.6333333333332</v>
      </c>
      <c r="F387" s="279">
        <v>1149.8666666666666</v>
      </c>
      <c r="G387" s="279">
        <v>1137.7333333333331</v>
      </c>
      <c r="H387" s="279">
        <v>1193.5333333333333</v>
      </c>
      <c r="I387" s="279">
        <v>1205.666666666667</v>
      </c>
      <c r="J387" s="279">
        <v>1221.4333333333334</v>
      </c>
      <c r="K387" s="277">
        <v>1189.9000000000001</v>
      </c>
      <c r="L387" s="277">
        <v>1162</v>
      </c>
      <c r="M387" s="277">
        <v>8.6260100000000008</v>
      </c>
    </row>
    <row r="388" spans="1:13">
      <c r="A388" s="268">
        <v>378</v>
      </c>
      <c r="B388" s="277" t="s">
        <v>278</v>
      </c>
      <c r="C388" s="278">
        <v>424.15</v>
      </c>
      <c r="D388" s="279">
        <v>422.43333333333334</v>
      </c>
      <c r="E388" s="279">
        <v>416.86666666666667</v>
      </c>
      <c r="F388" s="279">
        <v>409.58333333333331</v>
      </c>
      <c r="G388" s="279">
        <v>404.01666666666665</v>
      </c>
      <c r="H388" s="279">
        <v>429.7166666666667</v>
      </c>
      <c r="I388" s="279">
        <v>435.28333333333342</v>
      </c>
      <c r="J388" s="279">
        <v>442.56666666666672</v>
      </c>
      <c r="K388" s="277">
        <v>428</v>
      </c>
      <c r="L388" s="277">
        <v>415.15</v>
      </c>
      <c r="M388" s="277">
        <v>1.6789499999999999</v>
      </c>
    </row>
    <row r="389" spans="1:13">
      <c r="A389" s="268">
        <v>379</v>
      </c>
      <c r="B389" s="277" t="s">
        <v>496</v>
      </c>
      <c r="C389" s="278">
        <v>447.9</v>
      </c>
      <c r="D389" s="279">
        <v>449.4666666666667</v>
      </c>
      <c r="E389" s="279">
        <v>441.93333333333339</v>
      </c>
      <c r="F389" s="279">
        <v>435.9666666666667</v>
      </c>
      <c r="G389" s="279">
        <v>428.43333333333339</v>
      </c>
      <c r="H389" s="279">
        <v>455.43333333333339</v>
      </c>
      <c r="I389" s="279">
        <v>462.9666666666667</v>
      </c>
      <c r="J389" s="279">
        <v>468.93333333333339</v>
      </c>
      <c r="K389" s="277">
        <v>457</v>
      </c>
      <c r="L389" s="277">
        <v>443.5</v>
      </c>
      <c r="M389" s="277">
        <v>3.4794900000000002</v>
      </c>
    </row>
    <row r="390" spans="1:13">
      <c r="A390" s="268">
        <v>380</v>
      </c>
      <c r="B390" s="277" t="s">
        <v>498</v>
      </c>
      <c r="C390" s="278">
        <v>103.75</v>
      </c>
      <c r="D390" s="279">
        <v>103.46666666666665</v>
      </c>
      <c r="E390" s="279">
        <v>101.7833333333333</v>
      </c>
      <c r="F390" s="279">
        <v>99.816666666666649</v>
      </c>
      <c r="G390" s="279">
        <v>98.133333333333297</v>
      </c>
      <c r="H390" s="279">
        <v>105.43333333333331</v>
      </c>
      <c r="I390" s="279">
        <v>107.11666666666667</v>
      </c>
      <c r="J390" s="279">
        <v>109.08333333333331</v>
      </c>
      <c r="K390" s="277">
        <v>105.15</v>
      </c>
      <c r="L390" s="277">
        <v>101.5</v>
      </c>
      <c r="M390" s="277">
        <v>11.916700000000001</v>
      </c>
    </row>
    <row r="391" spans="1:13">
      <c r="A391" s="268">
        <v>381</v>
      </c>
      <c r="B391" s="277" t="s">
        <v>279</v>
      </c>
      <c r="C391" s="278">
        <v>456.4</v>
      </c>
      <c r="D391" s="279">
        <v>458.41666666666669</v>
      </c>
      <c r="E391" s="279">
        <v>452.98333333333335</v>
      </c>
      <c r="F391" s="279">
        <v>449.56666666666666</v>
      </c>
      <c r="G391" s="279">
        <v>444.13333333333333</v>
      </c>
      <c r="H391" s="279">
        <v>461.83333333333337</v>
      </c>
      <c r="I391" s="279">
        <v>467.26666666666665</v>
      </c>
      <c r="J391" s="279">
        <v>470.68333333333339</v>
      </c>
      <c r="K391" s="277">
        <v>463.85</v>
      </c>
      <c r="L391" s="277">
        <v>455</v>
      </c>
      <c r="M391" s="277">
        <v>0.34784999999999999</v>
      </c>
    </row>
    <row r="392" spans="1:13">
      <c r="A392" s="268">
        <v>382</v>
      </c>
      <c r="B392" s="277" t="s">
        <v>499</v>
      </c>
      <c r="C392" s="278">
        <v>262.3</v>
      </c>
      <c r="D392" s="279">
        <v>262.93333333333334</v>
      </c>
      <c r="E392" s="279">
        <v>260.86666666666667</v>
      </c>
      <c r="F392" s="279">
        <v>259.43333333333334</v>
      </c>
      <c r="G392" s="279">
        <v>257.36666666666667</v>
      </c>
      <c r="H392" s="279">
        <v>264.36666666666667</v>
      </c>
      <c r="I392" s="279">
        <v>266.43333333333339</v>
      </c>
      <c r="J392" s="279">
        <v>267.86666666666667</v>
      </c>
      <c r="K392" s="277">
        <v>265</v>
      </c>
      <c r="L392" s="277">
        <v>261.5</v>
      </c>
      <c r="M392" s="277">
        <v>1.76969</v>
      </c>
    </row>
    <row r="393" spans="1:13">
      <c r="A393" s="268">
        <v>383</v>
      </c>
      <c r="B393" s="277" t="s">
        <v>167</v>
      </c>
      <c r="C393" s="278">
        <v>784.15</v>
      </c>
      <c r="D393" s="279">
        <v>783.55000000000007</v>
      </c>
      <c r="E393" s="279">
        <v>775.60000000000014</v>
      </c>
      <c r="F393" s="279">
        <v>767.05000000000007</v>
      </c>
      <c r="G393" s="279">
        <v>759.10000000000014</v>
      </c>
      <c r="H393" s="279">
        <v>792.10000000000014</v>
      </c>
      <c r="I393" s="279">
        <v>800.05000000000018</v>
      </c>
      <c r="J393" s="279">
        <v>808.60000000000014</v>
      </c>
      <c r="K393" s="277">
        <v>791.5</v>
      </c>
      <c r="L393" s="277">
        <v>775</v>
      </c>
      <c r="M393" s="277">
        <v>4.4600999999999997</v>
      </c>
    </row>
    <row r="394" spans="1:13">
      <c r="A394" s="268">
        <v>384</v>
      </c>
      <c r="B394" s="277" t="s">
        <v>501</v>
      </c>
      <c r="C394" s="278">
        <v>1287.7</v>
      </c>
      <c r="D394" s="279">
        <v>1287.5166666666667</v>
      </c>
      <c r="E394" s="279">
        <v>1276.0333333333333</v>
      </c>
      <c r="F394" s="279">
        <v>1264.3666666666666</v>
      </c>
      <c r="G394" s="279">
        <v>1252.8833333333332</v>
      </c>
      <c r="H394" s="279">
        <v>1299.1833333333334</v>
      </c>
      <c r="I394" s="279">
        <v>1310.6666666666665</v>
      </c>
      <c r="J394" s="279">
        <v>1322.3333333333335</v>
      </c>
      <c r="K394" s="277">
        <v>1299</v>
      </c>
      <c r="L394" s="277">
        <v>1275.8499999999999</v>
      </c>
      <c r="M394" s="277">
        <v>5.3990000000000003E-2</v>
      </c>
    </row>
    <row r="395" spans="1:13">
      <c r="A395" s="268">
        <v>385</v>
      </c>
      <c r="B395" s="277" t="s">
        <v>502</v>
      </c>
      <c r="C395" s="278">
        <v>283.45</v>
      </c>
      <c r="D395" s="279">
        <v>285.06666666666666</v>
      </c>
      <c r="E395" s="279">
        <v>280.68333333333334</v>
      </c>
      <c r="F395" s="279">
        <v>277.91666666666669</v>
      </c>
      <c r="G395" s="279">
        <v>273.53333333333336</v>
      </c>
      <c r="H395" s="279">
        <v>287.83333333333331</v>
      </c>
      <c r="I395" s="279">
        <v>292.21666666666664</v>
      </c>
      <c r="J395" s="279">
        <v>294.98333333333329</v>
      </c>
      <c r="K395" s="277">
        <v>289.45</v>
      </c>
      <c r="L395" s="277">
        <v>282.3</v>
      </c>
      <c r="M395" s="277">
        <v>7.8575100000000004</v>
      </c>
    </row>
    <row r="396" spans="1:13">
      <c r="A396" s="268">
        <v>386</v>
      </c>
      <c r="B396" s="277" t="s">
        <v>168</v>
      </c>
      <c r="C396" s="278">
        <v>177.85</v>
      </c>
      <c r="D396" s="279">
        <v>178.78333333333333</v>
      </c>
      <c r="E396" s="279">
        <v>175.56666666666666</v>
      </c>
      <c r="F396" s="279">
        <v>173.28333333333333</v>
      </c>
      <c r="G396" s="279">
        <v>170.06666666666666</v>
      </c>
      <c r="H396" s="279">
        <v>181.06666666666666</v>
      </c>
      <c r="I396" s="279">
        <v>184.2833333333333</v>
      </c>
      <c r="J396" s="279">
        <v>186.56666666666666</v>
      </c>
      <c r="K396" s="277">
        <v>182</v>
      </c>
      <c r="L396" s="277">
        <v>176.5</v>
      </c>
      <c r="M396" s="277">
        <v>140.34587999999999</v>
      </c>
    </row>
    <row r="397" spans="1:13">
      <c r="A397" s="268">
        <v>387</v>
      </c>
      <c r="B397" s="277" t="s">
        <v>500</v>
      </c>
      <c r="C397" s="278">
        <v>43.8</v>
      </c>
      <c r="D397" s="279">
        <v>43.699999999999996</v>
      </c>
      <c r="E397" s="279">
        <v>43.149999999999991</v>
      </c>
      <c r="F397" s="279">
        <v>42.499999999999993</v>
      </c>
      <c r="G397" s="279">
        <v>41.949999999999989</v>
      </c>
      <c r="H397" s="279">
        <v>44.349999999999994</v>
      </c>
      <c r="I397" s="279">
        <v>44.899999999999991</v>
      </c>
      <c r="J397" s="279">
        <v>45.55</v>
      </c>
      <c r="K397" s="277">
        <v>44.25</v>
      </c>
      <c r="L397" s="277">
        <v>43.05</v>
      </c>
      <c r="M397" s="277">
        <v>8.7655499999999993</v>
      </c>
    </row>
    <row r="398" spans="1:13">
      <c r="A398" s="268">
        <v>388</v>
      </c>
      <c r="B398" s="277" t="s">
        <v>169</v>
      </c>
      <c r="C398" s="278">
        <v>100.35</v>
      </c>
      <c r="D398" s="279">
        <v>100.64999999999999</v>
      </c>
      <c r="E398" s="279">
        <v>99.399999999999977</v>
      </c>
      <c r="F398" s="279">
        <v>98.449999999999989</v>
      </c>
      <c r="G398" s="279">
        <v>97.199999999999974</v>
      </c>
      <c r="H398" s="279">
        <v>101.59999999999998</v>
      </c>
      <c r="I398" s="279">
        <v>102.85000000000001</v>
      </c>
      <c r="J398" s="279">
        <v>103.79999999999998</v>
      </c>
      <c r="K398" s="277">
        <v>101.9</v>
      </c>
      <c r="L398" s="277">
        <v>99.7</v>
      </c>
      <c r="M398" s="277">
        <v>43.904000000000003</v>
      </c>
    </row>
    <row r="399" spans="1:13">
      <c r="A399" s="268">
        <v>389</v>
      </c>
      <c r="B399" s="277" t="s">
        <v>503</v>
      </c>
      <c r="C399" s="278">
        <v>127.75</v>
      </c>
      <c r="D399" s="279">
        <v>129.21666666666667</v>
      </c>
      <c r="E399" s="279">
        <v>125.03333333333333</v>
      </c>
      <c r="F399" s="279">
        <v>122.31666666666666</v>
      </c>
      <c r="G399" s="279">
        <v>118.13333333333333</v>
      </c>
      <c r="H399" s="279">
        <v>131.93333333333334</v>
      </c>
      <c r="I399" s="279">
        <v>136.11666666666667</v>
      </c>
      <c r="J399" s="279">
        <v>138.83333333333334</v>
      </c>
      <c r="K399" s="277">
        <v>133.4</v>
      </c>
      <c r="L399" s="277">
        <v>126.5</v>
      </c>
      <c r="M399" s="277">
        <v>4.2846900000000003</v>
      </c>
    </row>
    <row r="400" spans="1:13">
      <c r="A400" s="268">
        <v>390</v>
      </c>
      <c r="B400" s="277" t="s">
        <v>504</v>
      </c>
      <c r="C400" s="278">
        <v>658.25</v>
      </c>
      <c r="D400" s="279">
        <v>660.68333333333328</v>
      </c>
      <c r="E400" s="279">
        <v>654.56666666666661</v>
      </c>
      <c r="F400" s="279">
        <v>650.88333333333333</v>
      </c>
      <c r="G400" s="279">
        <v>644.76666666666665</v>
      </c>
      <c r="H400" s="279">
        <v>664.36666666666656</v>
      </c>
      <c r="I400" s="279">
        <v>670.48333333333312</v>
      </c>
      <c r="J400" s="279">
        <v>674.16666666666652</v>
      </c>
      <c r="K400" s="277">
        <v>666.8</v>
      </c>
      <c r="L400" s="277">
        <v>657</v>
      </c>
      <c r="M400" s="277">
        <v>0.70065</v>
      </c>
    </row>
    <row r="401" spans="1:13">
      <c r="A401" s="268">
        <v>391</v>
      </c>
      <c r="B401" s="277" t="s">
        <v>170</v>
      </c>
      <c r="C401" s="278">
        <v>2113.0500000000002</v>
      </c>
      <c r="D401" s="279">
        <v>2114.8166666666671</v>
      </c>
      <c r="E401" s="279">
        <v>2094.6333333333341</v>
      </c>
      <c r="F401" s="279">
        <v>2076.2166666666672</v>
      </c>
      <c r="G401" s="279">
        <v>2056.0333333333342</v>
      </c>
      <c r="H401" s="279">
        <v>2133.233333333334</v>
      </c>
      <c r="I401" s="279">
        <v>2153.4166666666674</v>
      </c>
      <c r="J401" s="279">
        <v>2171.8333333333339</v>
      </c>
      <c r="K401" s="277">
        <v>2135</v>
      </c>
      <c r="L401" s="277">
        <v>2096.4</v>
      </c>
      <c r="M401" s="277">
        <v>108.09383</v>
      </c>
    </row>
    <row r="402" spans="1:13">
      <c r="A402" s="268">
        <v>392</v>
      </c>
      <c r="B402" s="277" t="s">
        <v>519</v>
      </c>
      <c r="C402" s="278">
        <v>10</v>
      </c>
      <c r="D402" s="279">
        <v>10.049999999999999</v>
      </c>
      <c r="E402" s="279">
        <v>9.7999999999999972</v>
      </c>
      <c r="F402" s="279">
        <v>9.5999999999999979</v>
      </c>
      <c r="G402" s="279">
        <v>9.3499999999999961</v>
      </c>
      <c r="H402" s="279">
        <v>10.249999999999998</v>
      </c>
      <c r="I402" s="279">
        <v>10.500000000000002</v>
      </c>
      <c r="J402" s="279">
        <v>10.7</v>
      </c>
      <c r="K402" s="277">
        <v>10.3</v>
      </c>
      <c r="L402" s="277">
        <v>9.85</v>
      </c>
      <c r="M402" s="277">
        <v>11.250909999999999</v>
      </c>
    </row>
    <row r="403" spans="1:13">
      <c r="A403" s="268">
        <v>393</v>
      </c>
      <c r="B403" s="277" t="s">
        <v>508</v>
      </c>
      <c r="C403" s="278">
        <v>202.8</v>
      </c>
      <c r="D403" s="279">
        <v>201.96666666666667</v>
      </c>
      <c r="E403" s="279">
        <v>198.93333333333334</v>
      </c>
      <c r="F403" s="279">
        <v>195.06666666666666</v>
      </c>
      <c r="G403" s="279">
        <v>192.03333333333333</v>
      </c>
      <c r="H403" s="279">
        <v>205.83333333333334</v>
      </c>
      <c r="I403" s="279">
        <v>208.8666666666667</v>
      </c>
      <c r="J403" s="279">
        <v>212.73333333333335</v>
      </c>
      <c r="K403" s="277">
        <v>205</v>
      </c>
      <c r="L403" s="277">
        <v>198.1</v>
      </c>
      <c r="M403" s="277">
        <v>5.0327400000000004</v>
      </c>
    </row>
    <row r="404" spans="1:13">
      <c r="A404" s="268">
        <v>394</v>
      </c>
      <c r="B404" s="277" t="s">
        <v>495</v>
      </c>
      <c r="C404" s="278">
        <v>240.35</v>
      </c>
      <c r="D404" s="279">
        <v>240.63333333333333</v>
      </c>
      <c r="E404" s="279">
        <v>238.91666666666666</v>
      </c>
      <c r="F404" s="279">
        <v>237.48333333333332</v>
      </c>
      <c r="G404" s="279">
        <v>235.76666666666665</v>
      </c>
      <c r="H404" s="279">
        <v>242.06666666666666</v>
      </c>
      <c r="I404" s="279">
        <v>243.78333333333336</v>
      </c>
      <c r="J404" s="279">
        <v>245.21666666666667</v>
      </c>
      <c r="K404" s="277">
        <v>242.35</v>
      </c>
      <c r="L404" s="277">
        <v>239.2</v>
      </c>
      <c r="M404" s="277">
        <v>2.6824699999999999</v>
      </c>
    </row>
    <row r="405" spans="1:13">
      <c r="A405" s="268">
        <v>395</v>
      </c>
      <c r="B405" s="277" t="s">
        <v>512</v>
      </c>
      <c r="C405" s="278">
        <v>51.35</v>
      </c>
      <c r="D405" s="279">
        <v>50.9</v>
      </c>
      <c r="E405" s="279">
        <v>48.8</v>
      </c>
      <c r="F405" s="279">
        <v>46.25</v>
      </c>
      <c r="G405" s="279">
        <v>44.15</v>
      </c>
      <c r="H405" s="279">
        <v>53.449999999999996</v>
      </c>
      <c r="I405" s="279">
        <v>55.550000000000004</v>
      </c>
      <c r="J405" s="279">
        <v>58.099999999999994</v>
      </c>
      <c r="K405" s="277">
        <v>53</v>
      </c>
      <c r="L405" s="277">
        <v>48.35</v>
      </c>
      <c r="M405" s="277">
        <v>7.9287700000000001</v>
      </c>
    </row>
    <row r="406" spans="1:13">
      <c r="A406" s="268">
        <v>396</v>
      </c>
      <c r="B406" s="277" t="s">
        <v>171</v>
      </c>
      <c r="C406" s="278">
        <v>36.549999999999997</v>
      </c>
      <c r="D406" s="279">
        <v>36.366666666666667</v>
      </c>
      <c r="E406" s="279">
        <v>35.733333333333334</v>
      </c>
      <c r="F406" s="279">
        <v>34.916666666666664</v>
      </c>
      <c r="G406" s="279">
        <v>34.283333333333331</v>
      </c>
      <c r="H406" s="279">
        <v>37.183333333333337</v>
      </c>
      <c r="I406" s="279">
        <v>37.816666666666677</v>
      </c>
      <c r="J406" s="279">
        <v>38.63333333333334</v>
      </c>
      <c r="K406" s="277">
        <v>37</v>
      </c>
      <c r="L406" s="277">
        <v>35.549999999999997</v>
      </c>
      <c r="M406" s="277">
        <v>262.94137000000001</v>
      </c>
    </row>
    <row r="407" spans="1:13">
      <c r="A407" s="268">
        <v>397</v>
      </c>
      <c r="B407" s="277" t="s">
        <v>513</v>
      </c>
      <c r="C407" s="278">
        <v>8427.6</v>
      </c>
      <c r="D407" s="279">
        <v>8442.5333333333328</v>
      </c>
      <c r="E407" s="279">
        <v>8385.0666666666657</v>
      </c>
      <c r="F407" s="279">
        <v>8342.5333333333328</v>
      </c>
      <c r="G407" s="279">
        <v>8285.0666666666657</v>
      </c>
      <c r="H407" s="279">
        <v>8485.0666666666657</v>
      </c>
      <c r="I407" s="279">
        <v>8542.5333333333328</v>
      </c>
      <c r="J407" s="279">
        <v>8585.0666666666657</v>
      </c>
      <c r="K407" s="277">
        <v>8500</v>
      </c>
      <c r="L407" s="277">
        <v>8400</v>
      </c>
      <c r="M407" s="277">
        <v>0.1077</v>
      </c>
    </row>
    <row r="408" spans="1:13">
      <c r="A408" s="268">
        <v>398</v>
      </c>
      <c r="B408" s="277" t="s">
        <v>3523</v>
      </c>
      <c r="C408" s="278">
        <v>807.25</v>
      </c>
      <c r="D408" s="279">
        <v>800.4</v>
      </c>
      <c r="E408" s="279">
        <v>772.94999999999993</v>
      </c>
      <c r="F408" s="279">
        <v>738.65</v>
      </c>
      <c r="G408" s="279">
        <v>711.19999999999993</v>
      </c>
      <c r="H408" s="279">
        <v>834.69999999999993</v>
      </c>
      <c r="I408" s="279">
        <v>862.15</v>
      </c>
      <c r="J408" s="279">
        <v>896.44999999999993</v>
      </c>
      <c r="K408" s="277">
        <v>827.85</v>
      </c>
      <c r="L408" s="277">
        <v>766.1</v>
      </c>
      <c r="M408" s="277">
        <v>119.3934</v>
      </c>
    </row>
    <row r="409" spans="1:13">
      <c r="A409" s="268">
        <v>399</v>
      </c>
      <c r="B409" s="277" t="s">
        <v>280</v>
      </c>
      <c r="C409" s="278">
        <v>770.7</v>
      </c>
      <c r="D409" s="279">
        <v>775.81666666666661</v>
      </c>
      <c r="E409" s="279">
        <v>761.88333333333321</v>
      </c>
      <c r="F409" s="279">
        <v>753.06666666666661</v>
      </c>
      <c r="G409" s="279">
        <v>739.13333333333321</v>
      </c>
      <c r="H409" s="279">
        <v>784.63333333333321</v>
      </c>
      <c r="I409" s="279">
        <v>798.56666666666661</v>
      </c>
      <c r="J409" s="279">
        <v>807.38333333333321</v>
      </c>
      <c r="K409" s="277">
        <v>789.75</v>
      </c>
      <c r="L409" s="277">
        <v>767</v>
      </c>
      <c r="M409" s="277">
        <v>22.52467</v>
      </c>
    </row>
    <row r="410" spans="1:13">
      <c r="A410" s="268">
        <v>400</v>
      </c>
      <c r="B410" s="277" t="s">
        <v>172</v>
      </c>
      <c r="C410" s="278">
        <v>202.8</v>
      </c>
      <c r="D410" s="279">
        <v>203.31666666666669</v>
      </c>
      <c r="E410" s="279">
        <v>201.03333333333339</v>
      </c>
      <c r="F410" s="279">
        <v>199.26666666666671</v>
      </c>
      <c r="G410" s="279">
        <v>196.98333333333341</v>
      </c>
      <c r="H410" s="279">
        <v>205.08333333333337</v>
      </c>
      <c r="I410" s="279">
        <v>207.36666666666667</v>
      </c>
      <c r="J410" s="279">
        <v>209.13333333333335</v>
      </c>
      <c r="K410" s="277">
        <v>205.6</v>
      </c>
      <c r="L410" s="277">
        <v>201.55</v>
      </c>
      <c r="M410" s="277">
        <v>327.08098000000001</v>
      </c>
    </row>
    <row r="411" spans="1:13">
      <c r="A411" s="268">
        <v>401</v>
      </c>
      <c r="B411" s="277" t="s">
        <v>514</v>
      </c>
      <c r="C411" s="278">
        <v>3765.65</v>
      </c>
      <c r="D411" s="279">
        <v>3737.85</v>
      </c>
      <c r="E411" s="279">
        <v>3673.35</v>
      </c>
      <c r="F411" s="279">
        <v>3581.05</v>
      </c>
      <c r="G411" s="279">
        <v>3516.55</v>
      </c>
      <c r="H411" s="279">
        <v>3830.1499999999996</v>
      </c>
      <c r="I411" s="279">
        <v>3894.6499999999996</v>
      </c>
      <c r="J411" s="279">
        <v>3986.9499999999994</v>
      </c>
      <c r="K411" s="277">
        <v>3802.35</v>
      </c>
      <c r="L411" s="277">
        <v>3645.55</v>
      </c>
      <c r="M411" s="277">
        <v>5.7290000000000001E-2</v>
      </c>
    </row>
    <row r="412" spans="1:13">
      <c r="A412" s="268">
        <v>402</v>
      </c>
      <c r="B412" s="277" t="s">
        <v>2402</v>
      </c>
      <c r="C412" s="278">
        <v>73.05</v>
      </c>
      <c r="D412" s="279">
        <v>72.783333333333331</v>
      </c>
      <c r="E412" s="279">
        <v>71.916666666666657</v>
      </c>
      <c r="F412" s="279">
        <v>70.783333333333331</v>
      </c>
      <c r="G412" s="279">
        <v>69.916666666666657</v>
      </c>
      <c r="H412" s="279">
        <v>73.916666666666657</v>
      </c>
      <c r="I412" s="279">
        <v>74.783333333333331</v>
      </c>
      <c r="J412" s="279">
        <v>75.916666666666657</v>
      </c>
      <c r="K412" s="277">
        <v>73.650000000000006</v>
      </c>
      <c r="L412" s="277">
        <v>71.650000000000006</v>
      </c>
      <c r="M412" s="277">
        <v>0.82076000000000005</v>
      </c>
    </row>
    <row r="413" spans="1:13">
      <c r="A413" s="268">
        <v>403</v>
      </c>
      <c r="B413" s="277" t="s">
        <v>2404</v>
      </c>
      <c r="C413" s="278">
        <v>52.65</v>
      </c>
      <c r="D413" s="279">
        <v>52.916666666666664</v>
      </c>
      <c r="E413" s="279">
        <v>52.233333333333327</v>
      </c>
      <c r="F413" s="279">
        <v>51.816666666666663</v>
      </c>
      <c r="G413" s="279">
        <v>51.133333333333326</v>
      </c>
      <c r="H413" s="279">
        <v>53.333333333333329</v>
      </c>
      <c r="I413" s="279">
        <v>54.016666666666666</v>
      </c>
      <c r="J413" s="279">
        <v>54.43333333333333</v>
      </c>
      <c r="K413" s="277">
        <v>53.6</v>
      </c>
      <c r="L413" s="277">
        <v>52.5</v>
      </c>
      <c r="M413" s="277">
        <v>6.7825800000000003</v>
      </c>
    </row>
    <row r="414" spans="1:13">
      <c r="A414" s="268">
        <v>404</v>
      </c>
      <c r="B414" s="277" t="s">
        <v>2412</v>
      </c>
      <c r="C414" s="278">
        <v>154.44999999999999</v>
      </c>
      <c r="D414" s="279">
        <v>155.11666666666667</v>
      </c>
      <c r="E414" s="279">
        <v>152.98333333333335</v>
      </c>
      <c r="F414" s="279">
        <v>151.51666666666668</v>
      </c>
      <c r="G414" s="279">
        <v>149.38333333333335</v>
      </c>
      <c r="H414" s="279">
        <v>156.58333333333334</v>
      </c>
      <c r="I414" s="279">
        <v>158.71666666666667</v>
      </c>
      <c r="J414" s="279">
        <v>160.18333333333334</v>
      </c>
      <c r="K414" s="277">
        <v>157.25</v>
      </c>
      <c r="L414" s="277">
        <v>153.65</v>
      </c>
      <c r="M414" s="277">
        <v>6.9832200000000002</v>
      </c>
    </row>
    <row r="415" spans="1:13">
      <c r="A415" s="268">
        <v>405</v>
      </c>
      <c r="B415" s="277" t="s">
        <v>516</v>
      </c>
      <c r="C415" s="278">
        <v>1277.25</v>
      </c>
      <c r="D415" s="279">
        <v>1299.9166666666667</v>
      </c>
      <c r="E415" s="279">
        <v>1239.3333333333335</v>
      </c>
      <c r="F415" s="279">
        <v>1201.4166666666667</v>
      </c>
      <c r="G415" s="279">
        <v>1140.8333333333335</v>
      </c>
      <c r="H415" s="279">
        <v>1337.8333333333335</v>
      </c>
      <c r="I415" s="279">
        <v>1398.416666666667</v>
      </c>
      <c r="J415" s="279">
        <v>1436.3333333333335</v>
      </c>
      <c r="K415" s="277">
        <v>1360.5</v>
      </c>
      <c r="L415" s="277">
        <v>1262</v>
      </c>
      <c r="M415" s="277">
        <v>0.46072999999999997</v>
      </c>
    </row>
    <row r="416" spans="1:13">
      <c r="A416" s="268">
        <v>406</v>
      </c>
      <c r="B416" s="277" t="s">
        <v>518</v>
      </c>
      <c r="C416" s="278">
        <v>181.3</v>
      </c>
      <c r="D416" s="279">
        <v>182.35</v>
      </c>
      <c r="E416" s="279">
        <v>179.1</v>
      </c>
      <c r="F416" s="279">
        <v>176.9</v>
      </c>
      <c r="G416" s="279">
        <v>173.65</v>
      </c>
      <c r="H416" s="279">
        <v>184.54999999999998</v>
      </c>
      <c r="I416" s="279">
        <v>187.79999999999998</v>
      </c>
      <c r="J416" s="279">
        <v>189.99999999999997</v>
      </c>
      <c r="K416" s="277">
        <v>185.6</v>
      </c>
      <c r="L416" s="277">
        <v>180.15</v>
      </c>
      <c r="M416" s="277">
        <v>0.86677000000000004</v>
      </c>
    </row>
    <row r="417" spans="1:13">
      <c r="A417" s="268">
        <v>407</v>
      </c>
      <c r="B417" s="277" t="s">
        <v>173</v>
      </c>
      <c r="C417" s="278">
        <v>20521.150000000001</v>
      </c>
      <c r="D417" s="279">
        <v>20683.5</v>
      </c>
      <c r="E417" s="279">
        <v>20094.7</v>
      </c>
      <c r="F417" s="279">
        <v>19668.25</v>
      </c>
      <c r="G417" s="279">
        <v>19079.45</v>
      </c>
      <c r="H417" s="279">
        <v>21109.95</v>
      </c>
      <c r="I417" s="279">
        <v>21698.750000000004</v>
      </c>
      <c r="J417" s="279">
        <v>22125.200000000001</v>
      </c>
      <c r="K417" s="277">
        <v>21272.3</v>
      </c>
      <c r="L417" s="277">
        <v>20257.05</v>
      </c>
      <c r="M417" s="277">
        <v>0.78236000000000006</v>
      </c>
    </row>
    <row r="418" spans="1:13">
      <c r="A418" s="268">
        <v>408</v>
      </c>
      <c r="B418" s="277" t="s">
        <v>520</v>
      </c>
      <c r="C418" s="278">
        <v>801.45</v>
      </c>
      <c r="D418" s="279">
        <v>803.7166666666667</v>
      </c>
      <c r="E418" s="279">
        <v>793.73333333333335</v>
      </c>
      <c r="F418" s="279">
        <v>786.01666666666665</v>
      </c>
      <c r="G418" s="279">
        <v>776.0333333333333</v>
      </c>
      <c r="H418" s="279">
        <v>811.43333333333339</v>
      </c>
      <c r="I418" s="279">
        <v>821.41666666666674</v>
      </c>
      <c r="J418" s="279">
        <v>829.13333333333344</v>
      </c>
      <c r="K418" s="277">
        <v>813.7</v>
      </c>
      <c r="L418" s="277">
        <v>796</v>
      </c>
      <c r="M418" s="277">
        <v>0.26993</v>
      </c>
    </row>
    <row r="419" spans="1:13">
      <c r="A419" s="268">
        <v>409</v>
      </c>
      <c r="B419" s="277" t="s">
        <v>174</v>
      </c>
      <c r="C419" s="278">
        <v>1279</v>
      </c>
      <c r="D419" s="279">
        <v>1279.9666666666667</v>
      </c>
      <c r="E419" s="279">
        <v>1269.0333333333333</v>
      </c>
      <c r="F419" s="279">
        <v>1259.0666666666666</v>
      </c>
      <c r="G419" s="279">
        <v>1248.1333333333332</v>
      </c>
      <c r="H419" s="279">
        <v>1289.9333333333334</v>
      </c>
      <c r="I419" s="279">
        <v>1300.8666666666668</v>
      </c>
      <c r="J419" s="279">
        <v>1310.8333333333335</v>
      </c>
      <c r="K419" s="277">
        <v>1290.9000000000001</v>
      </c>
      <c r="L419" s="277">
        <v>1270</v>
      </c>
      <c r="M419" s="277">
        <v>4.2165100000000004</v>
      </c>
    </row>
    <row r="420" spans="1:13">
      <c r="A420" s="268">
        <v>410</v>
      </c>
      <c r="B420" s="277" t="s">
        <v>515</v>
      </c>
      <c r="C420" s="278">
        <v>362.55</v>
      </c>
      <c r="D420" s="279">
        <v>359.91666666666669</v>
      </c>
      <c r="E420" s="279">
        <v>354.13333333333338</v>
      </c>
      <c r="F420" s="279">
        <v>345.7166666666667</v>
      </c>
      <c r="G420" s="279">
        <v>339.93333333333339</v>
      </c>
      <c r="H420" s="279">
        <v>368.33333333333337</v>
      </c>
      <c r="I420" s="279">
        <v>374.11666666666667</v>
      </c>
      <c r="J420" s="279">
        <v>382.53333333333336</v>
      </c>
      <c r="K420" s="277">
        <v>365.7</v>
      </c>
      <c r="L420" s="277">
        <v>351.5</v>
      </c>
      <c r="M420" s="277">
        <v>0.33717999999999998</v>
      </c>
    </row>
    <row r="421" spans="1:13">
      <c r="A421" s="268">
        <v>411</v>
      </c>
      <c r="B421" s="277" t="s">
        <v>510</v>
      </c>
      <c r="C421" s="278">
        <v>22.25</v>
      </c>
      <c r="D421" s="279">
        <v>22.416666666666668</v>
      </c>
      <c r="E421" s="279">
        <v>21.933333333333337</v>
      </c>
      <c r="F421" s="279">
        <v>21.616666666666671</v>
      </c>
      <c r="G421" s="279">
        <v>21.13333333333334</v>
      </c>
      <c r="H421" s="279">
        <v>22.733333333333334</v>
      </c>
      <c r="I421" s="279">
        <v>23.216666666666661</v>
      </c>
      <c r="J421" s="279">
        <v>23.533333333333331</v>
      </c>
      <c r="K421" s="277">
        <v>22.9</v>
      </c>
      <c r="L421" s="277">
        <v>22.1</v>
      </c>
      <c r="M421" s="277">
        <v>8.0412199999999991</v>
      </c>
    </row>
    <row r="422" spans="1:13">
      <c r="A422" s="268">
        <v>412</v>
      </c>
      <c r="B422" s="277" t="s">
        <v>511</v>
      </c>
      <c r="C422" s="278">
        <v>1499.95</v>
      </c>
      <c r="D422" s="279">
        <v>1495.55</v>
      </c>
      <c r="E422" s="279">
        <v>1488.1</v>
      </c>
      <c r="F422" s="279">
        <v>1476.25</v>
      </c>
      <c r="G422" s="279">
        <v>1468.8</v>
      </c>
      <c r="H422" s="279">
        <v>1507.3999999999999</v>
      </c>
      <c r="I422" s="279">
        <v>1514.8500000000001</v>
      </c>
      <c r="J422" s="279">
        <v>1526.6999999999998</v>
      </c>
      <c r="K422" s="277">
        <v>1503</v>
      </c>
      <c r="L422" s="277">
        <v>1483.7</v>
      </c>
      <c r="M422" s="277">
        <v>0.16730999999999999</v>
      </c>
    </row>
    <row r="423" spans="1:13">
      <c r="A423" s="268">
        <v>413</v>
      </c>
      <c r="B423" s="277" t="s">
        <v>521</v>
      </c>
      <c r="C423" s="278">
        <v>296.14999999999998</v>
      </c>
      <c r="D423" s="279">
        <v>300.23333333333335</v>
      </c>
      <c r="E423" s="279">
        <v>289.91666666666669</v>
      </c>
      <c r="F423" s="279">
        <v>283.68333333333334</v>
      </c>
      <c r="G423" s="279">
        <v>273.36666666666667</v>
      </c>
      <c r="H423" s="279">
        <v>306.4666666666667</v>
      </c>
      <c r="I423" s="279">
        <v>316.7833333333333</v>
      </c>
      <c r="J423" s="279">
        <v>323.01666666666671</v>
      </c>
      <c r="K423" s="277">
        <v>310.55</v>
      </c>
      <c r="L423" s="277">
        <v>294</v>
      </c>
      <c r="M423" s="277">
        <v>4.7233400000000003</v>
      </c>
    </row>
    <row r="424" spans="1:13">
      <c r="A424" s="268">
        <v>414</v>
      </c>
      <c r="B424" s="277" t="s">
        <v>522</v>
      </c>
      <c r="C424" s="278">
        <v>1028</v>
      </c>
      <c r="D424" s="279">
        <v>1037.1833333333334</v>
      </c>
      <c r="E424" s="279">
        <v>1016.8166666666668</v>
      </c>
      <c r="F424" s="279">
        <v>1005.6333333333334</v>
      </c>
      <c r="G424" s="279">
        <v>985.26666666666688</v>
      </c>
      <c r="H424" s="279">
        <v>1048.3666666666668</v>
      </c>
      <c r="I424" s="279">
        <v>1068.7333333333336</v>
      </c>
      <c r="J424" s="279">
        <v>1079.9166666666667</v>
      </c>
      <c r="K424" s="277">
        <v>1057.55</v>
      </c>
      <c r="L424" s="277">
        <v>1026</v>
      </c>
      <c r="M424" s="277">
        <v>0.32730999999999999</v>
      </c>
    </row>
    <row r="425" spans="1:13">
      <c r="A425" s="268">
        <v>415</v>
      </c>
      <c r="B425" s="277" t="s">
        <v>523</v>
      </c>
      <c r="C425" s="278">
        <v>369.15</v>
      </c>
      <c r="D425" s="279">
        <v>369.95</v>
      </c>
      <c r="E425" s="279">
        <v>361.2</v>
      </c>
      <c r="F425" s="279">
        <v>353.25</v>
      </c>
      <c r="G425" s="279">
        <v>344.5</v>
      </c>
      <c r="H425" s="279">
        <v>377.9</v>
      </c>
      <c r="I425" s="279">
        <v>386.65</v>
      </c>
      <c r="J425" s="279">
        <v>394.59999999999997</v>
      </c>
      <c r="K425" s="277">
        <v>378.7</v>
      </c>
      <c r="L425" s="277">
        <v>362</v>
      </c>
      <c r="M425" s="277">
        <v>12.84295</v>
      </c>
    </row>
    <row r="426" spans="1:13">
      <c r="A426" s="268">
        <v>416</v>
      </c>
      <c r="B426" s="277" t="s">
        <v>524</v>
      </c>
      <c r="C426" s="278">
        <v>6.75</v>
      </c>
      <c r="D426" s="279">
        <v>6.75</v>
      </c>
      <c r="E426" s="279">
        <v>6.7</v>
      </c>
      <c r="F426" s="279">
        <v>6.65</v>
      </c>
      <c r="G426" s="279">
        <v>6.6000000000000005</v>
      </c>
      <c r="H426" s="279">
        <v>6.8</v>
      </c>
      <c r="I426" s="279">
        <v>6.8500000000000005</v>
      </c>
      <c r="J426" s="279">
        <v>6.8999999999999995</v>
      </c>
      <c r="K426" s="277">
        <v>6.8</v>
      </c>
      <c r="L426" s="277">
        <v>6.7</v>
      </c>
      <c r="M426" s="277">
        <v>33.803910000000002</v>
      </c>
    </row>
    <row r="427" spans="1:13">
      <c r="A427" s="268">
        <v>417</v>
      </c>
      <c r="B427" s="277" t="s">
        <v>2516</v>
      </c>
      <c r="C427" s="278">
        <v>554.79999999999995</v>
      </c>
      <c r="D427" s="279">
        <v>557.05000000000007</v>
      </c>
      <c r="E427" s="279">
        <v>549.75000000000011</v>
      </c>
      <c r="F427" s="279">
        <v>544.70000000000005</v>
      </c>
      <c r="G427" s="279">
        <v>537.40000000000009</v>
      </c>
      <c r="H427" s="279">
        <v>562.10000000000014</v>
      </c>
      <c r="I427" s="279">
        <v>569.40000000000009</v>
      </c>
      <c r="J427" s="279">
        <v>574.45000000000016</v>
      </c>
      <c r="K427" s="277">
        <v>564.35</v>
      </c>
      <c r="L427" s="277">
        <v>552</v>
      </c>
      <c r="M427" s="277">
        <v>7.979E-2</v>
      </c>
    </row>
    <row r="428" spans="1:13">
      <c r="A428" s="268">
        <v>418</v>
      </c>
      <c r="B428" s="277" t="s">
        <v>527</v>
      </c>
      <c r="C428" s="278">
        <v>171.25</v>
      </c>
      <c r="D428" s="279">
        <v>171.65</v>
      </c>
      <c r="E428" s="279">
        <v>168.3</v>
      </c>
      <c r="F428" s="279">
        <v>165.35</v>
      </c>
      <c r="G428" s="279">
        <v>162</v>
      </c>
      <c r="H428" s="279">
        <v>174.60000000000002</v>
      </c>
      <c r="I428" s="279">
        <v>177.95</v>
      </c>
      <c r="J428" s="279">
        <v>180.90000000000003</v>
      </c>
      <c r="K428" s="277">
        <v>175</v>
      </c>
      <c r="L428" s="277">
        <v>168.7</v>
      </c>
      <c r="M428" s="277">
        <v>6.8438400000000001</v>
      </c>
    </row>
    <row r="429" spans="1:13">
      <c r="A429" s="268">
        <v>419</v>
      </c>
      <c r="B429" s="277" t="s">
        <v>2525</v>
      </c>
      <c r="C429" s="278">
        <v>52.15</v>
      </c>
      <c r="D429" s="279">
        <v>51.29999999999999</v>
      </c>
      <c r="E429" s="279">
        <v>48.799999999999983</v>
      </c>
      <c r="F429" s="279">
        <v>45.449999999999996</v>
      </c>
      <c r="G429" s="279">
        <v>42.949999999999989</v>
      </c>
      <c r="H429" s="279">
        <v>54.649999999999977</v>
      </c>
      <c r="I429" s="279">
        <v>57.149999999999991</v>
      </c>
      <c r="J429" s="279">
        <v>60.499999999999972</v>
      </c>
      <c r="K429" s="277">
        <v>53.8</v>
      </c>
      <c r="L429" s="277">
        <v>47.95</v>
      </c>
      <c r="M429" s="277">
        <v>189.4144</v>
      </c>
    </row>
    <row r="430" spans="1:13">
      <c r="A430" s="268">
        <v>420</v>
      </c>
      <c r="B430" s="277" t="s">
        <v>175</v>
      </c>
      <c r="C430" s="286">
        <v>4422.55</v>
      </c>
      <c r="D430" s="287">
        <v>4415.75</v>
      </c>
      <c r="E430" s="287">
        <v>4384.5</v>
      </c>
      <c r="F430" s="287">
        <v>4346.45</v>
      </c>
      <c r="G430" s="287">
        <v>4315.2</v>
      </c>
      <c r="H430" s="287">
        <v>4453.8</v>
      </c>
      <c r="I430" s="287">
        <v>4485.05</v>
      </c>
      <c r="J430" s="287">
        <v>4523.1000000000004</v>
      </c>
      <c r="K430" s="288">
        <v>4447</v>
      </c>
      <c r="L430" s="288">
        <v>4377.7</v>
      </c>
      <c r="M430" s="288">
        <v>1.1511</v>
      </c>
    </row>
    <row r="431" spans="1:13">
      <c r="A431" s="268">
        <v>421</v>
      </c>
      <c r="B431" s="277" t="s">
        <v>176</v>
      </c>
      <c r="C431" s="277">
        <v>710.05</v>
      </c>
      <c r="D431" s="279">
        <v>709.08333333333337</v>
      </c>
      <c r="E431" s="279">
        <v>700.26666666666677</v>
      </c>
      <c r="F431" s="279">
        <v>690.48333333333335</v>
      </c>
      <c r="G431" s="279">
        <v>681.66666666666674</v>
      </c>
      <c r="H431" s="279">
        <v>718.86666666666679</v>
      </c>
      <c r="I431" s="279">
        <v>727.68333333333339</v>
      </c>
      <c r="J431" s="279">
        <v>737.46666666666681</v>
      </c>
      <c r="K431" s="277">
        <v>717.9</v>
      </c>
      <c r="L431" s="277">
        <v>699.3</v>
      </c>
      <c r="M431" s="277">
        <v>43.827649999999998</v>
      </c>
    </row>
    <row r="432" spans="1:13">
      <c r="A432" s="268">
        <v>422</v>
      </c>
      <c r="B432" s="277" t="s">
        <v>177</v>
      </c>
      <c r="C432" s="277">
        <v>743.1</v>
      </c>
      <c r="D432" s="279">
        <v>739.61666666666667</v>
      </c>
      <c r="E432" s="279">
        <v>732.83333333333337</v>
      </c>
      <c r="F432" s="279">
        <v>722.56666666666672</v>
      </c>
      <c r="G432" s="279">
        <v>715.78333333333342</v>
      </c>
      <c r="H432" s="279">
        <v>749.88333333333333</v>
      </c>
      <c r="I432" s="279">
        <v>756.66666666666663</v>
      </c>
      <c r="J432" s="279">
        <v>766.93333333333328</v>
      </c>
      <c r="K432" s="277">
        <v>746.4</v>
      </c>
      <c r="L432" s="277">
        <v>729.35</v>
      </c>
      <c r="M432" s="277">
        <v>4.1761799999999996</v>
      </c>
    </row>
    <row r="433" spans="1:13">
      <c r="A433" s="268">
        <v>423</v>
      </c>
      <c r="B433" s="277" t="s">
        <v>525</v>
      </c>
      <c r="C433" s="277">
        <v>85.65</v>
      </c>
      <c r="D433" s="279">
        <v>85.40000000000002</v>
      </c>
      <c r="E433" s="279">
        <v>83.400000000000034</v>
      </c>
      <c r="F433" s="279">
        <v>81.15000000000002</v>
      </c>
      <c r="G433" s="279">
        <v>79.150000000000034</v>
      </c>
      <c r="H433" s="279">
        <v>87.650000000000034</v>
      </c>
      <c r="I433" s="279">
        <v>89.65</v>
      </c>
      <c r="J433" s="279">
        <v>91.900000000000034</v>
      </c>
      <c r="K433" s="277">
        <v>87.4</v>
      </c>
      <c r="L433" s="277">
        <v>83.15</v>
      </c>
      <c r="M433" s="277">
        <v>7.1939000000000002</v>
      </c>
    </row>
    <row r="434" spans="1:13">
      <c r="A434" s="268">
        <v>424</v>
      </c>
      <c r="B434" s="277" t="s">
        <v>281</v>
      </c>
      <c r="C434" s="277">
        <v>156.1</v>
      </c>
      <c r="D434" s="279">
        <v>157.15</v>
      </c>
      <c r="E434" s="279">
        <v>153</v>
      </c>
      <c r="F434" s="279">
        <v>149.9</v>
      </c>
      <c r="G434" s="279">
        <v>145.75</v>
      </c>
      <c r="H434" s="279">
        <v>160.25</v>
      </c>
      <c r="I434" s="279">
        <v>164.40000000000003</v>
      </c>
      <c r="J434" s="279">
        <v>167.5</v>
      </c>
      <c r="K434" s="277">
        <v>161.30000000000001</v>
      </c>
      <c r="L434" s="277">
        <v>154.05000000000001</v>
      </c>
      <c r="M434" s="277">
        <v>11.88105</v>
      </c>
    </row>
    <row r="435" spans="1:13">
      <c r="A435" s="268">
        <v>425</v>
      </c>
      <c r="B435" s="277" t="s">
        <v>526</v>
      </c>
      <c r="C435" s="277">
        <v>487.9</v>
      </c>
      <c r="D435" s="279">
        <v>490.3</v>
      </c>
      <c r="E435" s="279">
        <v>483.6</v>
      </c>
      <c r="F435" s="279">
        <v>479.3</v>
      </c>
      <c r="G435" s="279">
        <v>472.6</v>
      </c>
      <c r="H435" s="279">
        <v>494.6</v>
      </c>
      <c r="I435" s="279">
        <v>501.29999999999995</v>
      </c>
      <c r="J435" s="279">
        <v>505.6</v>
      </c>
      <c r="K435" s="277">
        <v>497</v>
      </c>
      <c r="L435" s="277">
        <v>486</v>
      </c>
      <c r="M435" s="277">
        <v>2.6716199999999999</v>
      </c>
    </row>
    <row r="436" spans="1:13">
      <c r="A436" s="268">
        <v>426</v>
      </c>
      <c r="B436" s="277" t="s">
        <v>3387</v>
      </c>
      <c r="C436" s="277">
        <v>279.8</v>
      </c>
      <c r="D436" s="279">
        <v>278.86666666666667</v>
      </c>
      <c r="E436" s="279">
        <v>276.33333333333337</v>
      </c>
      <c r="F436" s="279">
        <v>272.86666666666667</v>
      </c>
      <c r="G436" s="279">
        <v>270.33333333333337</v>
      </c>
      <c r="H436" s="279">
        <v>282.33333333333337</v>
      </c>
      <c r="I436" s="279">
        <v>284.86666666666667</v>
      </c>
      <c r="J436" s="279">
        <v>288.33333333333337</v>
      </c>
      <c r="K436" s="277">
        <v>281.39999999999998</v>
      </c>
      <c r="L436" s="277">
        <v>275.39999999999998</v>
      </c>
      <c r="M436" s="277">
        <v>2.1564000000000001</v>
      </c>
    </row>
    <row r="437" spans="1:13">
      <c r="A437" s="268">
        <v>427</v>
      </c>
      <c r="B437" s="277" t="s">
        <v>529</v>
      </c>
      <c r="C437" s="277">
        <v>1395.05</v>
      </c>
      <c r="D437" s="279">
        <v>1394.3666666666668</v>
      </c>
      <c r="E437" s="279">
        <v>1380.6833333333336</v>
      </c>
      <c r="F437" s="279">
        <v>1366.3166666666668</v>
      </c>
      <c r="G437" s="279">
        <v>1352.6333333333337</v>
      </c>
      <c r="H437" s="279">
        <v>1408.7333333333336</v>
      </c>
      <c r="I437" s="279">
        <v>1422.416666666667</v>
      </c>
      <c r="J437" s="279">
        <v>1436.7833333333335</v>
      </c>
      <c r="K437" s="277">
        <v>1408.05</v>
      </c>
      <c r="L437" s="277">
        <v>1380</v>
      </c>
      <c r="M437" s="277">
        <v>0.21362999999999999</v>
      </c>
    </row>
    <row r="438" spans="1:13">
      <c r="A438" s="268">
        <v>428</v>
      </c>
      <c r="B438" s="277" t="s">
        <v>530</v>
      </c>
      <c r="C438" s="277">
        <v>420.55</v>
      </c>
      <c r="D438" s="279">
        <v>423.9666666666667</v>
      </c>
      <c r="E438" s="279">
        <v>415.23333333333341</v>
      </c>
      <c r="F438" s="279">
        <v>409.91666666666669</v>
      </c>
      <c r="G438" s="279">
        <v>401.18333333333339</v>
      </c>
      <c r="H438" s="279">
        <v>429.28333333333342</v>
      </c>
      <c r="I438" s="279">
        <v>438.01666666666677</v>
      </c>
      <c r="J438" s="279">
        <v>443.33333333333343</v>
      </c>
      <c r="K438" s="277">
        <v>432.7</v>
      </c>
      <c r="L438" s="277">
        <v>418.65</v>
      </c>
      <c r="M438" s="277">
        <v>0.38062000000000001</v>
      </c>
    </row>
    <row r="439" spans="1:13">
      <c r="A439" s="268">
        <v>429</v>
      </c>
      <c r="B439" s="277" t="s">
        <v>178</v>
      </c>
      <c r="C439" s="277">
        <v>484.5</v>
      </c>
      <c r="D439" s="279">
        <v>487.3</v>
      </c>
      <c r="E439" s="279">
        <v>480.1</v>
      </c>
      <c r="F439" s="279">
        <v>475.7</v>
      </c>
      <c r="G439" s="279">
        <v>468.5</v>
      </c>
      <c r="H439" s="279">
        <v>491.70000000000005</v>
      </c>
      <c r="I439" s="279">
        <v>498.9</v>
      </c>
      <c r="J439" s="279">
        <v>503.30000000000007</v>
      </c>
      <c r="K439" s="277">
        <v>494.5</v>
      </c>
      <c r="L439" s="277">
        <v>482.9</v>
      </c>
      <c r="M439" s="277">
        <v>65.792670000000001</v>
      </c>
    </row>
    <row r="440" spans="1:13">
      <c r="A440" s="268">
        <v>430</v>
      </c>
      <c r="B440" s="277" t="s">
        <v>531</v>
      </c>
      <c r="C440" s="277">
        <v>278.85000000000002</v>
      </c>
      <c r="D440" s="279">
        <v>280.31666666666666</v>
      </c>
      <c r="E440" s="279">
        <v>275.5333333333333</v>
      </c>
      <c r="F440" s="279">
        <v>272.21666666666664</v>
      </c>
      <c r="G440" s="279">
        <v>267.43333333333328</v>
      </c>
      <c r="H440" s="279">
        <v>283.63333333333333</v>
      </c>
      <c r="I440" s="279">
        <v>288.41666666666674</v>
      </c>
      <c r="J440" s="279">
        <v>291.73333333333335</v>
      </c>
      <c r="K440" s="277">
        <v>285.10000000000002</v>
      </c>
      <c r="L440" s="277">
        <v>277</v>
      </c>
      <c r="M440" s="277">
        <v>1.6819</v>
      </c>
    </row>
    <row r="441" spans="1:13">
      <c r="A441" s="268">
        <v>431</v>
      </c>
      <c r="B441" s="277" t="s">
        <v>179</v>
      </c>
      <c r="C441" s="277">
        <v>428.4</v>
      </c>
      <c r="D441" s="279">
        <v>429.38333333333338</v>
      </c>
      <c r="E441" s="279">
        <v>424.01666666666677</v>
      </c>
      <c r="F441" s="279">
        <v>419.63333333333338</v>
      </c>
      <c r="G441" s="279">
        <v>414.26666666666677</v>
      </c>
      <c r="H441" s="279">
        <v>433.76666666666677</v>
      </c>
      <c r="I441" s="279">
        <v>439.13333333333344</v>
      </c>
      <c r="J441" s="279">
        <v>443.51666666666677</v>
      </c>
      <c r="K441" s="277">
        <v>434.75</v>
      </c>
      <c r="L441" s="277">
        <v>425</v>
      </c>
      <c r="M441" s="277">
        <v>9.4043100000000006</v>
      </c>
    </row>
    <row r="442" spans="1:13">
      <c r="A442" s="268">
        <v>432</v>
      </c>
      <c r="B442" s="277" t="s">
        <v>532</v>
      </c>
      <c r="C442" s="277">
        <v>183.2</v>
      </c>
      <c r="D442" s="279">
        <v>185.41666666666666</v>
      </c>
      <c r="E442" s="279">
        <v>178.48333333333332</v>
      </c>
      <c r="F442" s="279">
        <v>173.76666666666665</v>
      </c>
      <c r="G442" s="279">
        <v>166.83333333333331</v>
      </c>
      <c r="H442" s="279">
        <v>190.13333333333333</v>
      </c>
      <c r="I442" s="279">
        <v>197.06666666666666</v>
      </c>
      <c r="J442" s="279">
        <v>201.78333333333333</v>
      </c>
      <c r="K442" s="277">
        <v>192.35</v>
      </c>
      <c r="L442" s="277">
        <v>180.7</v>
      </c>
      <c r="M442" s="277">
        <v>2.4022899999999998</v>
      </c>
    </row>
    <row r="443" spans="1:13">
      <c r="A443" s="268">
        <v>433</v>
      </c>
      <c r="B443" s="277" t="s">
        <v>533</v>
      </c>
      <c r="C443" s="277">
        <v>1419.5</v>
      </c>
      <c r="D443" s="279">
        <v>1443.1666666666667</v>
      </c>
      <c r="E443" s="279">
        <v>1387.3333333333335</v>
      </c>
      <c r="F443" s="279">
        <v>1355.1666666666667</v>
      </c>
      <c r="G443" s="279">
        <v>1299.3333333333335</v>
      </c>
      <c r="H443" s="279">
        <v>1475.3333333333335</v>
      </c>
      <c r="I443" s="279">
        <v>1531.166666666667</v>
      </c>
      <c r="J443" s="279">
        <v>1563.3333333333335</v>
      </c>
      <c r="K443" s="277">
        <v>1499</v>
      </c>
      <c r="L443" s="277">
        <v>1411</v>
      </c>
      <c r="M443" s="277">
        <v>0.50749</v>
      </c>
    </row>
    <row r="444" spans="1:13">
      <c r="A444" s="268">
        <v>434</v>
      </c>
      <c r="B444" s="277" t="s">
        <v>534</v>
      </c>
      <c r="C444" s="277">
        <v>3.5</v>
      </c>
      <c r="D444" s="279">
        <v>3.5</v>
      </c>
      <c r="E444" s="279">
        <v>3.5</v>
      </c>
      <c r="F444" s="279">
        <v>3.5</v>
      </c>
      <c r="G444" s="279">
        <v>3.5</v>
      </c>
      <c r="H444" s="279">
        <v>3.5</v>
      </c>
      <c r="I444" s="279">
        <v>3.5</v>
      </c>
      <c r="J444" s="279">
        <v>3.5</v>
      </c>
      <c r="K444" s="277">
        <v>3.5</v>
      </c>
      <c r="L444" s="277">
        <v>3.5</v>
      </c>
      <c r="M444" s="277">
        <v>22.304310000000001</v>
      </c>
    </row>
    <row r="445" spans="1:13">
      <c r="A445" s="268">
        <v>435</v>
      </c>
      <c r="B445" s="277" t="s">
        <v>535</v>
      </c>
      <c r="C445" s="277">
        <v>139.75</v>
      </c>
      <c r="D445" s="279">
        <v>140.26666666666668</v>
      </c>
      <c r="E445" s="279">
        <v>134.48333333333335</v>
      </c>
      <c r="F445" s="279">
        <v>129.21666666666667</v>
      </c>
      <c r="G445" s="279">
        <v>123.43333333333334</v>
      </c>
      <c r="H445" s="279">
        <v>145.53333333333336</v>
      </c>
      <c r="I445" s="279">
        <v>151.31666666666672</v>
      </c>
      <c r="J445" s="279">
        <v>156.58333333333337</v>
      </c>
      <c r="K445" s="277">
        <v>146.05000000000001</v>
      </c>
      <c r="L445" s="277">
        <v>135</v>
      </c>
      <c r="M445" s="277">
        <v>1.62087</v>
      </c>
    </row>
    <row r="446" spans="1:13">
      <c r="A446" s="268">
        <v>436</v>
      </c>
      <c r="B446" s="277" t="s">
        <v>2593</v>
      </c>
      <c r="C446" s="277">
        <v>230.9</v>
      </c>
      <c r="D446" s="279">
        <v>230.08333333333334</v>
      </c>
      <c r="E446" s="279">
        <v>225.36666666666667</v>
      </c>
      <c r="F446" s="279">
        <v>219.83333333333334</v>
      </c>
      <c r="G446" s="279">
        <v>215.11666666666667</v>
      </c>
      <c r="H446" s="279">
        <v>235.61666666666667</v>
      </c>
      <c r="I446" s="279">
        <v>240.33333333333331</v>
      </c>
      <c r="J446" s="279">
        <v>245.86666666666667</v>
      </c>
      <c r="K446" s="277">
        <v>234.8</v>
      </c>
      <c r="L446" s="277">
        <v>224.55</v>
      </c>
      <c r="M446" s="277">
        <v>4.4238999999999997</v>
      </c>
    </row>
    <row r="447" spans="1:13">
      <c r="A447" s="268">
        <v>437</v>
      </c>
      <c r="B447" s="277" t="s">
        <v>536</v>
      </c>
      <c r="C447" s="277">
        <v>866.85</v>
      </c>
      <c r="D447" s="279">
        <v>866.2833333333333</v>
      </c>
      <c r="E447" s="279">
        <v>860.56666666666661</v>
      </c>
      <c r="F447" s="279">
        <v>854.2833333333333</v>
      </c>
      <c r="G447" s="279">
        <v>848.56666666666661</v>
      </c>
      <c r="H447" s="279">
        <v>872.56666666666661</v>
      </c>
      <c r="I447" s="279">
        <v>878.2833333333333</v>
      </c>
      <c r="J447" s="279">
        <v>884.56666666666661</v>
      </c>
      <c r="K447" s="277">
        <v>872</v>
      </c>
      <c r="L447" s="277">
        <v>860</v>
      </c>
      <c r="M447" s="277">
        <v>0.36255999999999999</v>
      </c>
    </row>
    <row r="448" spans="1:13">
      <c r="A448" s="268">
        <v>438</v>
      </c>
      <c r="B448" s="277" t="s">
        <v>282</v>
      </c>
      <c r="C448" s="277">
        <v>534.5</v>
      </c>
      <c r="D448" s="279">
        <v>535.11666666666667</v>
      </c>
      <c r="E448" s="279">
        <v>529.38333333333333</v>
      </c>
      <c r="F448" s="279">
        <v>524.26666666666665</v>
      </c>
      <c r="G448" s="279">
        <v>518.5333333333333</v>
      </c>
      <c r="H448" s="279">
        <v>540.23333333333335</v>
      </c>
      <c r="I448" s="279">
        <v>545.9666666666667</v>
      </c>
      <c r="J448" s="279">
        <v>551.08333333333337</v>
      </c>
      <c r="K448" s="277">
        <v>540.85</v>
      </c>
      <c r="L448" s="277">
        <v>530</v>
      </c>
      <c r="M448" s="277">
        <v>9.8942200000000007</v>
      </c>
    </row>
    <row r="449" spans="1:13">
      <c r="A449" s="268">
        <v>439</v>
      </c>
      <c r="B449" s="277" t="s">
        <v>542</v>
      </c>
      <c r="C449" s="277">
        <v>43.3</v>
      </c>
      <c r="D449" s="279">
        <v>43.433333333333337</v>
      </c>
      <c r="E449" s="279">
        <v>42.916666666666671</v>
      </c>
      <c r="F449" s="279">
        <v>42.533333333333331</v>
      </c>
      <c r="G449" s="279">
        <v>42.016666666666666</v>
      </c>
      <c r="H449" s="279">
        <v>43.816666666666677</v>
      </c>
      <c r="I449" s="279">
        <v>44.333333333333343</v>
      </c>
      <c r="J449" s="279">
        <v>44.716666666666683</v>
      </c>
      <c r="K449" s="277">
        <v>43.95</v>
      </c>
      <c r="L449" s="277">
        <v>43.05</v>
      </c>
      <c r="M449" s="277">
        <v>0.89017000000000002</v>
      </c>
    </row>
    <row r="450" spans="1:13">
      <c r="A450" s="268">
        <v>440</v>
      </c>
      <c r="B450" s="277" t="s">
        <v>2608</v>
      </c>
      <c r="C450" s="277">
        <v>10264.25</v>
      </c>
      <c r="D450" s="279">
        <v>10305.366666666667</v>
      </c>
      <c r="E450" s="279">
        <v>10180.083333333334</v>
      </c>
      <c r="F450" s="279">
        <v>10095.916666666668</v>
      </c>
      <c r="G450" s="279">
        <v>9970.633333333335</v>
      </c>
      <c r="H450" s="279">
        <v>10389.533333333333</v>
      </c>
      <c r="I450" s="279">
        <v>10514.816666666666</v>
      </c>
      <c r="J450" s="279">
        <v>10598.983333333332</v>
      </c>
      <c r="K450" s="277">
        <v>10430.65</v>
      </c>
      <c r="L450" s="277">
        <v>10221.200000000001</v>
      </c>
      <c r="M450" s="277">
        <v>9.2399999999999999E-3</v>
      </c>
    </row>
    <row r="451" spans="1:13">
      <c r="A451" s="268">
        <v>441</v>
      </c>
      <c r="B451" s="277" t="s">
        <v>2613</v>
      </c>
      <c r="C451" s="277">
        <v>919</v>
      </c>
      <c r="D451" s="279">
        <v>920.06666666666661</v>
      </c>
      <c r="E451" s="279">
        <v>905.53333333333319</v>
      </c>
      <c r="F451" s="279">
        <v>892.06666666666661</v>
      </c>
      <c r="G451" s="279">
        <v>877.53333333333319</v>
      </c>
      <c r="H451" s="279">
        <v>933.53333333333319</v>
      </c>
      <c r="I451" s="279">
        <v>948.06666666666649</v>
      </c>
      <c r="J451" s="279">
        <v>961.53333333333319</v>
      </c>
      <c r="K451" s="277">
        <v>934.6</v>
      </c>
      <c r="L451" s="277">
        <v>906.6</v>
      </c>
      <c r="M451" s="277">
        <v>0.55813000000000001</v>
      </c>
    </row>
    <row r="452" spans="1:13">
      <c r="A452" s="268">
        <v>442</v>
      </c>
      <c r="B452" s="277" t="s">
        <v>3464</v>
      </c>
      <c r="C452" s="277">
        <v>472.8</v>
      </c>
      <c r="D452" s="279">
        <v>471</v>
      </c>
      <c r="E452" s="279">
        <v>468</v>
      </c>
      <c r="F452" s="279">
        <v>463.2</v>
      </c>
      <c r="G452" s="279">
        <v>460.2</v>
      </c>
      <c r="H452" s="279">
        <v>475.8</v>
      </c>
      <c r="I452" s="279">
        <v>478.8</v>
      </c>
      <c r="J452" s="279">
        <v>483.6</v>
      </c>
      <c r="K452" s="277">
        <v>474</v>
      </c>
      <c r="L452" s="277">
        <v>466.2</v>
      </c>
      <c r="M452" s="277">
        <v>26.192440000000001</v>
      </c>
    </row>
    <row r="453" spans="1:13">
      <c r="A453" s="268">
        <v>443</v>
      </c>
      <c r="B453" s="277" t="s">
        <v>182</v>
      </c>
      <c r="C453" s="277">
        <v>1651.6</v>
      </c>
      <c r="D453" s="279">
        <v>1656.5333333333335</v>
      </c>
      <c r="E453" s="279">
        <v>1603.0666666666671</v>
      </c>
      <c r="F453" s="279">
        <v>1554.5333333333335</v>
      </c>
      <c r="G453" s="279">
        <v>1501.0666666666671</v>
      </c>
      <c r="H453" s="279">
        <v>1705.0666666666671</v>
      </c>
      <c r="I453" s="279">
        <v>1758.5333333333338</v>
      </c>
      <c r="J453" s="279">
        <v>1807.0666666666671</v>
      </c>
      <c r="K453" s="277">
        <v>1710</v>
      </c>
      <c r="L453" s="277">
        <v>1608</v>
      </c>
      <c r="M453" s="277">
        <v>16.549050000000001</v>
      </c>
    </row>
    <row r="454" spans="1:13">
      <c r="A454" s="268">
        <v>444</v>
      </c>
      <c r="B454" s="277" t="s">
        <v>543</v>
      </c>
      <c r="C454" s="277">
        <v>854.45</v>
      </c>
      <c r="D454" s="279">
        <v>854.15</v>
      </c>
      <c r="E454" s="279">
        <v>849</v>
      </c>
      <c r="F454" s="279">
        <v>843.55000000000007</v>
      </c>
      <c r="G454" s="279">
        <v>838.40000000000009</v>
      </c>
      <c r="H454" s="279">
        <v>859.59999999999991</v>
      </c>
      <c r="I454" s="279">
        <v>864.74999999999977</v>
      </c>
      <c r="J454" s="279">
        <v>870.19999999999982</v>
      </c>
      <c r="K454" s="277">
        <v>859.3</v>
      </c>
      <c r="L454" s="277">
        <v>848.7</v>
      </c>
      <c r="M454" s="277">
        <v>0.15901999999999999</v>
      </c>
    </row>
    <row r="455" spans="1:13">
      <c r="A455" s="268">
        <v>445</v>
      </c>
      <c r="B455" s="277" t="s">
        <v>183</v>
      </c>
      <c r="C455" s="277">
        <v>137</v>
      </c>
      <c r="D455" s="279">
        <v>136.66666666666666</v>
      </c>
      <c r="E455" s="279">
        <v>134.43333333333331</v>
      </c>
      <c r="F455" s="279">
        <v>131.86666666666665</v>
      </c>
      <c r="G455" s="279">
        <v>129.6333333333333</v>
      </c>
      <c r="H455" s="279">
        <v>139.23333333333332</v>
      </c>
      <c r="I455" s="279">
        <v>141.46666666666667</v>
      </c>
      <c r="J455" s="279">
        <v>144.03333333333333</v>
      </c>
      <c r="K455" s="277">
        <v>138.9</v>
      </c>
      <c r="L455" s="277">
        <v>134.1</v>
      </c>
      <c r="M455" s="277">
        <v>687.12845000000004</v>
      </c>
    </row>
    <row r="456" spans="1:13">
      <c r="A456" s="268">
        <v>446</v>
      </c>
      <c r="B456" s="277" t="s">
        <v>184</v>
      </c>
      <c r="C456" s="277">
        <v>57.45</v>
      </c>
      <c r="D456" s="279">
        <v>57.35</v>
      </c>
      <c r="E456" s="279">
        <v>56.6</v>
      </c>
      <c r="F456" s="279">
        <v>55.75</v>
      </c>
      <c r="G456" s="279">
        <v>55</v>
      </c>
      <c r="H456" s="279">
        <v>58.2</v>
      </c>
      <c r="I456" s="279">
        <v>58.95</v>
      </c>
      <c r="J456" s="279">
        <v>59.800000000000004</v>
      </c>
      <c r="K456" s="277">
        <v>58.1</v>
      </c>
      <c r="L456" s="277">
        <v>56.5</v>
      </c>
      <c r="M456" s="277">
        <v>61.460189999999997</v>
      </c>
    </row>
    <row r="457" spans="1:13">
      <c r="A457" s="268">
        <v>447</v>
      </c>
      <c r="B457" s="277" t="s">
        <v>185</v>
      </c>
      <c r="C457" s="277">
        <v>55.25</v>
      </c>
      <c r="D457" s="279">
        <v>55.216666666666669</v>
      </c>
      <c r="E457" s="279">
        <v>54.733333333333334</v>
      </c>
      <c r="F457" s="279">
        <v>54.216666666666669</v>
      </c>
      <c r="G457" s="279">
        <v>53.733333333333334</v>
      </c>
      <c r="H457" s="279">
        <v>55.733333333333334</v>
      </c>
      <c r="I457" s="279">
        <v>56.216666666666669</v>
      </c>
      <c r="J457" s="279">
        <v>56.733333333333334</v>
      </c>
      <c r="K457" s="277">
        <v>55.7</v>
      </c>
      <c r="L457" s="277">
        <v>54.7</v>
      </c>
      <c r="M457" s="277">
        <v>133.65977000000001</v>
      </c>
    </row>
    <row r="458" spans="1:13">
      <c r="A458" s="268">
        <v>448</v>
      </c>
      <c r="B458" s="277" t="s">
        <v>186</v>
      </c>
      <c r="C458" s="277">
        <v>423.45</v>
      </c>
      <c r="D458" s="279">
        <v>420.55</v>
      </c>
      <c r="E458" s="279">
        <v>415.1</v>
      </c>
      <c r="F458" s="279">
        <v>406.75</v>
      </c>
      <c r="G458" s="279">
        <v>401.3</v>
      </c>
      <c r="H458" s="279">
        <v>428.90000000000003</v>
      </c>
      <c r="I458" s="279">
        <v>434.34999999999997</v>
      </c>
      <c r="J458" s="279">
        <v>442.70000000000005</v>
      </c>
      <c r="K458" s="277">
        <v>426</v>
      </c>
      <c r="L458" s="277">
        <v>412.2</v>
      </c>
      <c r="M458" s="277">
        <v>285.88850000000002</v>
      </c>
    </row>
    <row r="459" spans="1:13">
      <c r="A459" s="268">
        <v>449</v>
      </c>
      <c r="B459" s="277" t="s">
        <v>2624</v>
      </c>
      <c r="C459" s="277">
        <v>25.8</v>
      </c>
      <c r="D459" s="279">
        <v>25.666666666666668</v>
      </c>
      <c r="E459" s="279">
        <v>25.233333333333334</v>
      </c>
      <c r="F459" s="279">
        <v>24.666666666666668</v>
      </c>
      <c r="G459" s="279">
        <v>24.233333333333334</v>
      </c>
      <c r="H459" s="279">
        <v>26.233333333333334</v>
      </c>
      <c r="I459" s="279">
        <v>26.666666666666664</v>
      </c>
      <c r="J459" s="279">
        <v>27.233333333333334</v>
      </c>
      <c r="K459" s="277">
        <v>26.1</v>
      </c>
      <c r="L459" s="277">
        <v>25.1</v>
      </c>
      <c r="M459" s="277">
        <v>52.851700000000001</v>
      </c>
    </row>
    <row r="460" spans="1:13">
      <c r="A460" s="268">
        <v>450</v>
      </c>
      <c r="B460" s="277" t="s">
        <v>537</v>
      </c>
      <c r="C460" s="277">
        <v>808.15</v>
      </c>
      <c r="D460" s="279">
        <v>804.08333333333337</v>
      </c>
      <c r="E460" s="279">
        <v>794.16666666666674</v>
      </c>
      <c r="F460" s="279">
        <v>780.18333333333339</v>
      </c>
      <c r="G460" s="279">
        <v>770.26666666666677</v>
      </c>
      <c r="H460" s="279">
        <v>818.06666666666672</v>
      </c>
      <c r="I460" s="279">
        <v>827.98333333333346</v>
      </c>
      <c r="J460" s="279">
        <v>841.9666666666667</v>
      </c>
      <c r="K460" s="277">
        <v>814</v>
      </c>
      <c r="L460" s="277">
        <v>790.1</v>
      </c>
      <c r="M460" s="277">
        <v>0.10100000000000001</v>
      </c>
    </row>
    <row r="461" spans="1:13">
      <c r="A461" s="268">
        <v>451</v>
      </c>
      <c r="B461" s="277" t="s">
        <v>538</v>
      </c>
      <c r="C461" s="277">
        <v>383.85</v>
      </c>
      <c r="D461" s="279">
        <v>381.56666666666666</v>
      </c>
      <c r="E461" s="279">
        <v>375.2833333333333</v>
      </c>
      <c r="F461" s="279">
        <v>366.71666666666664</v>
      </c>
      <c r="G461" s="279">
        <v>360.43333333333328</v>
      </c>
      <c r="H461" s="279">
        <v>390.13333333333333</v>
      </c>
      <c r="I461" s="279">
        <v>396.41666666666674</v>
      </c>
      <c r="J461" s="279">
        <v>404.98333333333335</v>
      </c>
      <c r="K461" s="277">
        <v>387.85</v>
      </c>
      <c r="L461" s="277">
        <v>373</v>
      </c>
      <c r="M461" s="277">
        <v>0.13270000000000001</v>
      </c>
    </row>
    <row r="462" spans="1:13">
      <c r="A462" s="268">
        <v>452</v>
      </c>
      <c r="B462" s="277" t="s">
        <v>187</v>
      </c>
      <c r="C462" s="277">
        <v>2686.8</v>
      </c>
      <c r="D462" s="279">
        <v>2686.2999999999997</v>
      </c>
      <c r="E462" s="279">
        <v>2670.5999999999995</v>
      </c>
      <c r="F462" s="279">
        <v>2654.3999999999996</v>
      </c>
      <c r="G462" s="279">
        <v>2638.6999999999994</v>
      </c>
      <c r="H462" s="279">
        <v>2702.4999999999995</v>
      </c>
      <c r="I462" s="279">
        <v>2718.1999999999994</v>
      </c>
      <c r="J462" s="279">
        <v>2734.3999999999996</v>
      </c>
      <c r="K462" s="277">
        <v>2702</v>
      </c>
      <c r="L462" s="277">
        <v>2670.1</v>
      </c>
      <c r="M462" s="277">
        <v>34.993720000000003</v>
      </c>
    </row>
    <row r="463" spans="1:13">
      <c r="A463" s="268">
        <v>453</v>
      </c>
      <c r="B463" s="277" t="s">
        <v>544</v>
      </c>
      <c r="C463" s="277">
        <v>2258.4</v>
      </c>
      <c r="D463" s="279">
        <v>2274</v>
      </c>
      <c r="E463" s="279">
        <v>2235.4</v>
      </c>
      <c r="F463" s="279">
        <v>2212.4</v>
      </c>
      <c r="G463" s="279">
        <v>2173.8000000000002</v>
      </c>
      <c r="H463" s="279">
        <v>2297</v>
      </c>
      <c r="I463" s="279">
        <v>2335.6000000000004</v>
      </c>
      <c r="J463" s="279">
        <v>2358.6</v>
      </c>
      <c r="K463" s="277">
        <v>2312.6</v>
      </c>
      <c r="L463" s="277">
        <v>2251</v>
      </c>
      <c r="M463" s="277">
        <v>2.445E-2</v>
      </c>
    </row>
    <row r="464" spans="1:13">
      <c r="A464" s="268">
        <v>454</v>
      </c>
      <c r="B464" s="277" t="s">
        <v>188</v>
      </c>
      <c r="C464" s="277">
        <v>848.25</v>
      </c>
      <c r="D464" s="279">
        <v>846.41666666666663</v>
      </c>
      <c r="E464" s="279">
        <v>835.38333333333321</v>
      </c>
      <c r="F464" s="279">
        <v>822.51666666666654</v>
      </c>
      <c r="G464" s="279">
        <v>811.48333333333312</v>
      </c>
      <c r="H464" s="279">
        <v>859.2833333333333</v>
      </c>
      <c r="I464" s="279">
        <v>870.31666666666683</v>
      </c>
      <c r="J464" s="279">
        <v>883.18333333333339</v>
      </c>
      <c r="K464" s="277">
        <v>857.45</v>
      </c>
      <c r="L464" s="277">
        <v>833.55</v>
      </c>
      <c r="M464" s="277">
        <v>73.567679999999996</v>
      </c>
    </row>
    <row r="465" spans="1:13">
      <c r="A465" s="268">
        <v>455</v>
      </c>
      <c r="B465" s="277" t="s">
        <v>546</v>
      </c>
      <c r="C465" s="277">
        <v>757.35</v>
      </c>
      <c r="D465" s="279">
        <v>759.80000000000007</v>
      </c>
      <c r="E465" s="279">
        <v>749.65000000000009</v>
      </c>
      <c r="F465" s="279">
        <v>741.95</v>
      </c>
      <c r="G465" s="279">
        <v>731.80000000000007</v>
      </c>
      <c r="H465" s="279">
        <v>767.50000000000011</v>
      </c>
      <c r="I465" s="279">
        <v>777.65</v>
      </c>
      <c r="J465" s="279">
        <v>785.35000000000014</v>
      </c>
      <c r="K465" s="277">
        <v>769.95</v>
      </c>
      <c r="L465" s="277">
        <v>752.1</v>
      </c>
      <c r="M465" s="277">
        <v>0.16733000000000001</v>
      </c>
    </row>
    <row r="466" spans="1:13">
      <c r="A466" s="268">
        <v>456</v>
      </c>
      <c r="B466" s="277" t="s">
        <v>547</v>
      </c>
      <c r="C466" s="277">
        <v>1059</v>
      </c>
      <c r="D466" s="279">
        <v>1066.3</v>
      </c>
      <c r="E466" s="279">
        <v>1043.9499999999998</v>
      </c>
      <c r="F466" s="279">
        <v>1028.8999999999999</v>
      </c>
      <c r="G466" s="279">
        <v>1006.5499999999997</v>
      </c>
      <c r="H466" s="279">
        <v>1081.3499999999999</v>
      </c>
      <c r="I466" s="279">
        <v>1103.6999999999998</v>
      </c>
      <c r="J466" s="279">
        <v>1118.75</v>
      </c>
      <c r="K466" s="277">
        <v>1088.6500000000001</v>
      </c>
      <c r="L466" s="277">
        <v>1051.25</v>
      </c>
      <c r="M466" s="277">
        <v>2.3462999999999998</v>
      </c>
    </row>
    <row r="467" spans="1:13">
      <c r="A467" s="268">
        <v>457</v>
      </c>
      <c r="B467" s="277" t="s">
        <v>552</v>
      </c>
      <c r="C467" s="277">
        <v>610.35</v>
      </c>
      <c r="D467" s="279">
        <v>607.04999999999995</v>
      </c>
      <c r="E467" s="279">
        <v>599.09999999999991</v>
      </c>
      <c r="F467" s="279">
        <v>587.84999999999991</v>
      </c>
      <c r="G467" s="279">
        <v>579.89999999999986</v>
      </c>
      <c r="H467" s="279">
        <v>618.29999999999995</v>
      </c>
      <c r="I467" s="279">
        <v>626.25</v>
      </c>
      <c r="J467" s="279">
        <v>637.5</v>
      </c>
      <c r="K467" s="277">
        <v>615</v>
      </c>
      <c r="L467" s="277">
        <v>595.79999999999995</v>
      </c>
      <c r="M467" s="277">
        <v>3.0536599999999998</v>
      </c>
    </row>
    <row r="468" spans="1:13">
      <c r="A468" s="268">
        <v>458</v>
      </c>
      <c r="B468" s="277" t="s">
        <v>548</v>
      </c>
      <c r="C468" s="277">
        <v>39.049999999999997</v>
      </c>
      <c r="D468" s="279">
        <v>39.050000000000004</v>
      </c>
      <c r="E468" s="279">
        <v>38.500000000000007</v>
      </c>
      <c r="F468" s="279">
        <v>37.950000000000003</v>
      </c>
      <c r="G468" s="279">
        <v>37.400000000000006</v>
      </c>
      <c r="H468" s="279">
        <v>39.600000000000009</v>
      </c>
      <c r="I468" s="279">
        <v>40.150000000000006</v>
      </c>
      <c r="J468" s="279">
        <v>40.70000000000001</v>
      </c>
      <c r="K468" s="277">
        <v>39.6</v>
      </c>
      <c r="L468" s="277">
        <v>38.5</v>
      </c>
      <c r="M468" s="277">
        <v>5.1409000000000002</v>
      </c>
    </row>
    <row r="469" spans="1:13">
      <c r="A469" s="268">
        <v>459</v>
      </c>
      <c r="B469" s="277" t="s">
        <v>549</v>
      </c>
      <c r="C469" s="277">
        <v>1085.7</v>
      </c>
      <c r="D469" s="279">
        <v>1096.2333333333333</v>
      </c>
      <c r="E469" s="279">
        <v>1069.4666666666667</v>
      </c>
      <c r="F469" s="279">
        <v>1053.2333333333333</v>
      </c>
      <c r="G469" s="279">
        <v>1026.4666666666667</v>
      </c>
      <c r="H469" s="279">
        <v>1112.4666666666667</v>
      </c>
      <c r="I469" s="279">
        <v>1139.2333333333336</v>
      </c>
      <c r="J469" s="279">
        <v>1155.4666666666667</v>
      </c>
      <c r="K469" s="277">
        <v>1123</v>
      </c>
      <c r="L469" s="277">
        <v>1080</v>
      </c>
      <c r="M469" s="277">
        <v>0.41982000000000003</v>
      </c>
    </row>
    <row r="470" spans="1:13">
      <c r="A470" s="268">
        <v>460</v>
      </c>
      <c r="B470" s="277" t="s">
        <v>189</v>
      </c>
      <c r="C470" s="277">
        <v>1241.7</v>
      </c>
      <c r="D470" s="279">
        <v>1240.2333333333333</v>
      </c>
      <c r="E470" s="279">
        <v>1232.6666666666667</v>
      </c>
      <c r="F470" s="279">
        <v>1223.6333333333334</v>
      </c>
      <c r="G470" s="279">
        <v>1216.0666666666668</v>
      </c>
      <c r="H470" s="279">
        <v>1249.2666666666667</v>
      </c>
      <c r="I470" s="279">
        <v>1256.8333333333333</v>
      </c>
      <c r="J470" s="279">
        <v>1265.8666666666666</v>
      </c>
      <c r="K470" s="277">
        <v>1247.8</v>
      </c>
      <c r="L470" s="277">
        <v>1231.2</v>
      </c>
      <c r="M470" s="277">
        <v>15.271409999999999</v>
      </c>
    </row>
    <row r="471" spans="1:13">
      <c r="A471" s="268">
        <v>461</v>
      </c>
      <c r="B471" s="277" t="s">
        <v>190</v>
      </c>
      <c r="C471" s="277">
        <v>2733.75</v>
      </c>
      <c r="D471" s="279">
        <v>2754.75</v>
      </c>
      <c r="E471" s="279">
        <v>2695</v>
      </c>
      <c r="F471" s="279">
        <v>2656.25</v>
      </c>
      <c r="G471" s="279">
        <v>2596.5</v>
      </c>
      <c r="H471" s="279">
        <v>2793.5</v>
      </c>
      <c r="I471" s="279">
        <v>2853.25</v>
      </c>
      <c r="J471" s="279">
        <v>2892</v>
      </c>
      <c r="K471" s="277">
        <v>2814.5</v>
      </c>
      <c r="L471" s="277">
        <v>2716</v>
      </c>
      <c r="M471" s="277">
        <v>10.171620000000001</v>
      </c>
    </row>
    <row r="472" spans="1:13">
      <c r="A472" s="268">
        <v>462</v>
      </c>
      <c r="B472" s="277" t="s">
        <v>191</v>
      </c>
      <c r="C472" s="277">
        <v>321.85000000000002</v>
      </c>
      <c r="D472" s="279">
        <v>321.01666666666671</v>
      </c>
      <c r="E472" s="279">
        <v>317.23333333333341</v>
      </c>
      <c r="F472" s="279">
        <v>312.61666666666667</v>
      </c>
      <c r="G472" s="279">
        <v>308.83333333333337</v>
      </c>
      <c r="H472" s="279">
        <v>325.63333333333344</v>
      </c>
      <c r="I472" s="279">
        <v>329.41666666666674</v>
      </c>
      <c r="J472" s="279">
        <v>334.03333333333347</v>
      </c>
      <c r="K472" s="277">
        <v>324.8</v>
      </c>
      <c r="L472" s="277">
        <v>316.39999999999998</v>
      </c>
      <c r="M472" s="277">
        <v>12.464359999999999</v>
      </c>
    </row>
    <row r="473" spans="1:13">
      <c r="A473" s="268">
        <v>463</v>
      </c>
      <c r="B473" s="277" t="s">
        <v>550</v>
      </c>
      <c r="C473" s="277">
        <v>636.15</v>
      </c>
      <c r="D473" s="279">
        <v>639.1</v>
      </c>
      <c r="E473" s="279">
        <v>629.20000000000005</v>
      </c>
      <c r="F473" s="279">
        <v>622.25</v>
      </c>
      <c r="G473" s="279">
        <v>612.35</v>
      </c>
      <c r="H473" s="279">
        <v>646.05000000000007</v>
      </c>
      <c r="I473" s="279">
        <v>655.94999999999993</v>
      </c>
      <c r="J473" s="279">
        <v>662.90000000000009</v>
      </c>
      <c r="K473" s="277">
        <v>649</v>
      </c>
      <c r="L473" s="277">
        <v>632.15</v>
      </c>
      <c r="M473" s="277">
        <v>2.2226400000000002</v>
      </c>
    </row>
    <row r="474" spans="1:13">
      <c r="A474" s="268">
        <v>464</v>
      </c>
      <c r="B474" s="245" t="s">
        <v>551</v>
      </c>
      <c r="C474" s="277">
        <v>7.95</v>
      </c>
      <c r="D474" s="279">
        <v>7.9833333333333343</v>
      </c>
      <c r="E474" s="279">
        <v>7.8166666666666682</v>
      </c>
      <c r="F474" s="279">
        <v>7.6833333333333336</v>
      </c>
      <c r="G474" s="279">
        <v>7.5166666666666675</v>
      </c>
      <c r="H474" s="279">
        <v>8.1166666666666689</v>
      </c>
      <c r="I474" s="279">
        <v>8.2833333333333332</v>
      </c>
      <c r="J474" s="279">
        <v>8.4166666666666696</v>
      </c>
      <c r="K474" s="277">
        <v>8.15</v>
      </c>
      <c r="L474" s="277">
        <v>7.85</v>
      </c>
      <c r="M474" s="277">
        <v>132.23384999999999</v>
      </c>
    </row>
    <row r="475" spans="1:13">
      <c r="A475" s="268">
        <v>465</v>
      </c>
      <c r="B475" s="245" t="s">
        <v>539</v>
      </c>
      <c r="C475" s="277">
        <v>5787</v>
      </c>
      <c r="D475" s="279">
        <v>5737.333333333333</v>
      </c>
      <c r="E475" s="279">
        <v>5649.6666666666661</v>
      </c>
      <c r="F475" s="279">
        <v>5512.333333333333</v>
      </c>
      <c r="G475" s="279">
        <v>5424.6666666666661</v>
      </c>
      <c r="H475" s="279">
        <v>5874.6666666666661</v>
      </c>
      <c r="I475" s="279">
        <v>5962.3333333333321</v>
      </c>
      <c r="J475" s="279">
        <v>6099.6666666666661</v>
      </c>
      <c r="K475" s="277">
        <v>5825</v>
      </c>
      <c r="L475" s="277">
        <v>5600</v>
      </c>
      <c r="M475" s="277">
        <v>0.10761</v>
      </c>
    </row>
    <row r="476" spans="1:13">
      <c r="A476" s="268">
        <v>466</v>
      </c>
      <c r="B476" s="245" t="s">
        <v>541</v>
      </c>
      <c r="C476" s="277">
        <v>30.05</v>
      </c>
      <c r="D476" s="279">
        <v>30.016666666666669</v>
      </c>
      <c r="E476" s="279">
        <v>29.38333333333334</v>
      </c>
      <c r="F476" s="279">
        <v>28.716666666666672</v>
      </c>
      <c r="G476" s="279">
        <v>28.083333333333343</v>
      </c>
      <c r="H476" s="279">
        <v>30.683333333333337</v>
      </c>
      <c r="I476" s="279">
        <v>31.31666666666667</v>
      </c>
      <c r="J476" s="279">
        <v>31.983333333333334</v>
      </c>
      <c r="K476" s="277">
        <v>30.65</v>
      </c>
      <c r="L476" s="277">
        <v>29.35</v>
      </c>
      <c r="M476" s="277">
        <v>44.396650000000001</v>
      </c>
    </row>
    <row r="477" spans="1:13">
      <c r="A477" s="268">
        <v>467</v>
      </c>
      <c r="B477" s="245" t="s">
        <v>192</v>
      </c>
      <c r="C477" s="277">
        <v>444.65</v>
      </c>
      <c r="D477" s="279">
        <v>445.48333333333335</v>
      </c>
      <c r="E477" s="279">
        <v>440.2166666666667</v>
      </c>
      <c r="F477" s="279">
        <v>435.78333333333336</v>
      </c>
      <c r="G477" s="279">
        <v>430.51666666666671</v>
      </c>
      <c r="H477" s="279">
        <v>449.91666666666669</v>
      </c>
      <c r="I477" s="279">
        <v>455.18333333333334</v>
      </c>
      <c r="J477" s="279">
        <v>459.61666666666667</v>
      </c>
      <c r="K477" s="277">
        <v>450.75</v>
      </c>
      <c r="L477" s="277">
        <v>441.05</v>
      </c>
      <c r="M477" s="277">
        <v>27.759650000000001</v>
      </c>
    </row>
    <row r="478" spans="1:13">
      <c r="A478" s="268">
        <v>468</v>
      </c>
      <c r="B478" s="245" t="s">
        <v>540</v>
      </c>
      <c r="C478" s="277">
        <v>202.2</v>
      </c>
      <c r="D478" s="279">
        <v>201.54999999999998</v>
      </c>
      <c r="E478" s="279">
        <v>199.24999999999997</v>
      </c>
      <c r="F478" s="279">
        <v>196.29999999999998</v>
      </c>
      <c r="G478" s="279">
        <v>193.99999999999997</v>
      </c>
      <c r="H478" s="279">
        <v>204.49999999999997</v>
      </c>
      <c r="I478" s="279">
        <v>206.79999999999998</v>
      </c>
      <c r="J478" s="279">
        <v>209.74999999999997</v>
      </c>
      <c r="K478" s="277">
        <v>203.85</v>
      </c>
      <c r="L478" s="277">
        <v>198.6</v>
      </c>
      <c r="M478" s="277">
        <v>0.10802</v>
      </c>
    </row>
    <row r="479" spans="1:13">
      <c r="A479" s="268">
        <v>469</v>
      </c>
      <c r="B479" s="245" t="s">
        <v>193</v>
      </c>
      <c r="C479" s="277">
        <v>960.05</v>
      </c>
      <c r="D479" s="279">
        <v>961.31666666666661</v>
      </c>
      <c r="E479" s="279">
        <v>952.33333333333326</v>
      </c>
      <c r="F479" s="279">
        <v>944.61666666666667</v>
      </c>
      <c r="G479" s="279">
        <v>935.63333333333333</v>
      </c>
      <c r="H479" s="279">
        <v>969.03333333333319</v>
      </c>
      <c r="I479" s="279">
        <v>978.01666666666654</v>
      </c>
      <c r="J479" s="279">
        <v>985.73333333333312</v>
      </c>
      <c r="K479" s="277">
        <v>970.3</v>
      </c>
      <c r="L479" s="277">
        <v>953.6</v>
      </c>
      <c r="M479" s="277">
        <v>6.38164</v>
      </c>
    </row>
    <row r="480" spans="1:13">
      <c r="A480" s="268">
        <v>470</v>
      </c>
      <c r="B480" s="245" t="s">
        <v>553</v>
      </c>
      <c r="C480" s="277">
        <v>12.55</v>
      </c>
      <c r="D480" s="279">
        <v>12.583333333333334</v>
      </c>
      <c r="E480" s="279">
        <v>12.416666666666668</v>
      </c>
      <c r="F480" s="277">
        <v>12.283333333333333</v>
      </c>
      <c r="G480" s="279">
        <v>12.116666666666667</v>
      </c>
      <c r="H480" s="279">
        <v>12.716666666666669</v>
      </c>
      <c r="I480" s="277">
        <v>12.883333333333336</v>
      </c>
      <c r="J480" s="279">
        <v>13.016666666666669</v>
      </c>
      <c r="K480" s="279">
        <v>12.75</v>
      </c>
      <c r="L480" s="277">
        <v>12.45</v>
      </c>
      <c r="M480" s="279">
        <v>17.868639999999999</v>
      </c>
    </row>
    <row r="481" spans="1:13">
      <c r="A481" s="268">
        <v>471</v>
      </c>
      <c r="B481" s="245" t="s">
        <v>554</v>
      </c>
      <c r="C481" s="277">
        <v>339.65</v>
      </c>
      <c r="D481" s="279">
        <v>338.18333333333334</v>
      </c>
      <c r="E481" s="279">
        <v>332.36666666666667</v>
      </c>
      <c r="F481" s="277">
        <v>325.08333333333331</v>
      </c>
      <c r="G481" s="279">
        <v>319.26666666666665</v>
      </c>
      <c r="H481" s="279">
        <v>345.4666666666667</v>
      </c>
      <c r="I481" s="277">
        <v>351.28333333333342</v>
      </c>
      <c r="J481" s="279">
        <v>358.56666666666672</v>
      </c>
      <c r="K481" s="279">
        <v>344</v>
      </c>
      <c r="L481" s="277">
        <v>330.9</v>
      </c>
      <c r="M481" s="279">
        <v>2.6148899999999999</v>
      </c>
    </row>
    <row r="482" spans="1:13">
      <c r="A482" s="268">
        <v>472</v>
      </c>
      <c r="B482" s="245" t="s">
        <v>194</v>
      </c>
      <c r="C482" s="245">
        <v>210.65</v>
      </c>
      <c r="D482" s="289">
        <v>210.35</v>
      </c>
      <c r="E482" s="289">
        <v>208.7</v>
      </c>
      <c r="F482" s="289">
        <v>206.75</v>
      </c>
      <c r="G482" s="289">
        <v>205.1</v>
      </c>
      <c r="H482" s="289">
        <v>212.29999999999998</v>
      </c>
      <c r="I482" s="289">
        <v>213.95000000000002</v>
      </c>
      <c r="J482" s="289">
        <v>215.89999999999998</v>
      </c>
      <c r="K482" s="289">
        <v>212</v>
      </c>
      <c r="L482" s="289">
        <v>208.4</v>
      </c>
      <c r="M482" s="289">
        <v>4.0156799999999997</v>
      </c>
    </row>
    <row r="483" spans="1:13">
      <c r="A483" s="268">
        <v>473</v>
      </c>
      <c r="B483" s="245" t="s">
        <v>3098</v>
      </c>
      <c r="C483" s="245">
        <v>31.95</v>
      </c>
      <c r="D483" s="289">
        <v>32.166666666666664</v>
      </c>
      <c r="E483" s="289">
        <v>31.68333333333333</v>
      </c>
      <c r="F483" s="289">
        <v>31.416666666666664</v>
      </c>
      <c r="G483" s="289">
        <v>30.93333333333333</v>
      </c>
      <c r="H483" s="289">
        <v>32.43333333333333</v>
      </c>
      <c r="I483" s="289">
        <v>32.916666666666664</v>
      </c>
      <c r="J483" s="289">
        <v>33.18333333333333</v>
      </c>
      <c r="K483" s="289">
        <v>32.65</v>
      </c>
      <c r="L483" s="289">
        <v>31.9</v>
      </c>
      <c r="M483" s="289">
        <v>4.7865900000000003</v>
      </c>
    </row>
    <row r="484" spans="1:13">
      <c r="A484" s="268">
        <v>474</v>
      </c>
      <c r="B484" s="245" t="s">
        <v>195</v>
      </c>
      <c r="C484" s="289">
        <v>4504.55</v>
      </c>
      <c r="D484" s="289">
        <v>4544.9833333333327</v>
      </c>
      <c r="E484" s="289">
        <v>4447.9666666666653</v>
      </c>
      <c r="F484" s="289">
        <v>4391.3833333333323</v>
      </c>
      <c r="G484" s="289">
        <v>4294.366666666665</v>
      </c>
      <c r="H484" s="289">
        <v>4601.5666666666657</v>
      </c>
      <c r="I484" s="289">
        <v>4698.5833333333339</v>
      </c>
      <c r="J484" s="289">
        <v>4755.1666666666661</v>
      </c>
      <c r="K484" s="289">
        <v>4642</v>
      </c>
      <c r="L484" s="289">
        <v>4488.3999999999996</v>
      </c>
      <c r="M484" s="289">
        <v>8.8684999999999992</v>
      </c>
    </row>
    <row r="485" spans="1:13">
      <c r="A485" s="268">
        <v>475</v>
      </c>
      <c r="B485" s="245" t="s">
        <v>196</v>
      </c>
      <c r="C485" s="289">
        <v>24.35</v>
      </c>
      <c r="D485" s="289">
        <v>24.3</v>
      </c>
      <c r="E485" s="289">
        <v>24.1</v>
      </c>
      <c r="F485" s="289">
        <v>23.85</v>
      </c>
      <c r="G485" s="289">
        <v>23.650000000000002</v>
      </c>
      <c r="H485" s="289">
        <v>24.55</v>
      </c>
      <c r="I485" s="289">
        <v>24.749999999999996</v>
      </c>
      <c r="J485" s="289">
        <v>25</v>
      </c>
      <c r="K485" s="289">
        <v>24.5</v>
      </c>
      <c r="L485" s="289">
        <v>24.05</v>
      </c>
      <c r="M485" s="289">
        <v>12.01083</v>
      </c>
    </row>
    <row r="486" spans="1:13">
      <c r="A486" s="268">
        <v>476</v>
      </c>
      <c r="B486" s="245" t="s">
        <v>197</v>
      </c>
      <c r="C486" s="289">
        <v>450.95</v>
      </c>
      <c r="D486" s="289">
        <v>453.15000000000003</v>
      </c>
      <c r="E486" s="289">
        <v>447.80000000000007</v>
      </c>
      <c r="F486" s="289">
        <v>444.65000000000003</v>
      </c>
      <c r="G486" s="289">
        <v>439.30000000000007</v>
      </c>
      <c r="H486" s="289">
        <v>456.30000000000007</v>
      </c>
      <c r="I486" s="289">
        <v>461.65000000000009</v>
      </c>
      <c r="J486" s="289">
        <v>464.80000000000007</v>
      </c>
      <c r="K486" s="289">
        <v>458.5</v>
      </c>
      <c r="L486" s="289">
        <v>450</v>
      </c>
      <c r="M486" s="289">
        <v>36.821289999999998</v>
      </c>
    </row>
    <row r="487" spans="1:13">
      <c r="A487" s="268">
        <v>477</v>
      </c>
      <c r="B487" s="245" t="s">
        <v>560</v>
      </c>
      <c r="C487" s="289">
        <v>1924.55</v>
      </c>
      <c r="D487" s="289">
        <v>1916.8500000000001</v>
      </c>
      <c r="E487" s="289">
        <v>1902.7000000000003</v>
      </c>
      <c r="F487" s="289">
        <v>1880.8500000000001</v>
      </c>
      <c r="G487" s="289">
        <v>1866.7000000000003</v>
      </c>
      <c r="H487" s="289">
        <v>1938.7000000000003</v>
      </c>
      <c r="I487" s="289">
        <v>1952.8500000000004</v>
      </c>
      <c r="J487" s="289">
        <v>1974.7000000000003</v>
      </c>
      <c r="K487" s="289">
        <v>1931</v>
      </c>
      <c r="L487" s="289">
        <v>1895</v>
      </c>
      <c r="M487" s="289">
        <v>0.17865</v>
      </c>
    </row>
    <row r="488" spans="1:13">
      <c r="A488" s="268">
        <v>478</v>
      </c>
      <c r="B488" s="245" t="s">
        <v>561</v>
      </c>
      <c r="C488" s="289">
        <v>30.35</v>
      </c>
      <c r="D488" s="289">
        <v>30.216666666666669</v>
      </c>
      <c r="E488" s="289">
        <v>29.183333333333337</v>
      </c>
      <c r="F488" s="289">
        <v>28.016666666666669</v>
      </c>
      <c r="G488" s="289">
        <v>26.983333333333338</v>
      </c>
      <c r="H488" s="289">
        <v>31.383333333333336</v>
      </c>
      <c r="I488" s="289">
        <v>32.416666666666671</v>
      </c>
      <c r="J488" s="289">
        <v>33.583333333333336</v>
      </c>
      <c r="K488" s="289">
        <v>31.25</v>
      </c>
      <c r="L488" s="289">
        <v>29.05</v>
      </c>
      <c r="M488" s="289">
        <v>29.703140000000001</v>
      </c>
    </row>
    <row r="489" spans="1:13">
      <c r="A489" s="268">
        <v>479</v>
      </c>
      <c r="B489" s="245" t="s">
        <v>285</v>
      </c>
      <c r="C489" s="289">
        <v>305.7</v>
      </c>
      <c r="D489" s="289">
        <v>303.90000000000003</v>
      </c>
      <c r="E489" s="289">
        <v>297.80000000000007</v>
      </c>
      <c r="F489" s="289">
        <v>289.90000000000003</v>
      </c>
      <c r="G489" s="289">
        <v>283.80000000000007</v>
      </c>
      <c r="H489" s="289">
        <v>311.80000000000007</v>
      </c>
      <c r="I489" s="289">
        <v>317.90000000000009</v>
      </c>
      <c r="J489" s="289">
        <v>325.80000000000007</v>
      </c>
      <c r="K489" s="289">
        <v>310</v>
      </c>
      <c r="L489" s="289">
        <v>296</v>
      </c>
      <c r="M489" s="289">
        <v>1.51044</v>
      </c>
    </row>
    <row r="490" spans="1:13">
      <c r="A490" s="268">
        <v>480</v>
      </c>
      <c r="B490" s="245" t="s">
        <v>563</v>
      </c>
      <c r="C490" s="289">
        <v>670</v>
      </c>
      <c r="D490" s="289">
        <v>671.45</v>
      </c>
      <c r="E490" s="289">
        <v>665.00000000000011</v>
      </c>
      <c r="F490" s="289">
        <v>660.00000000000011</v>
      </c>
      <c r="G490" s="289">
        <v>653.55000000000018</v>
      </c>
      <c r="H490" s="289">
        <v>676.45</v>
      </c>
      <c r="I490" s="289">
        <v>682.89999999999986</v>
      </c>
      <c r="J490" s="289">
        <v>687.9</v>
      </c>
      <c r="K490" s="289">
        <v>677.9</v>
      </c>
      <c r="L490" s="289">
        <v>666.45</v>
      </c>
      <c r="M490" s="289">
        <v>1.5649</v>
      </c>
    </row>
    <row r="491" spans="1:13">
      <c r="A491" s="268">
        <v>481</v>
      </c>
      <c r="B491" s="245" t="s">
        <v>564</v>
      </c>
      <c r="C491" s="289">
        <v>1493.6</v>
      </c>
      <c r="D491" s="289">
        <v>1496</v>
      </c>
      <c r="E491" s="289">
        <v>1474.5</v>
      </c>
      <c r="F491" s="289">
        <v>1455.4</v>
      </c>
      <c r="G491" s="289">
        <v>1433.9</v>
      </c>
      <c r="H491" s="289">
        <v>1515.1</v>
      </c>
      <c r="I491" s="289">
        <v>1536.6</v>
      </c>
      <c r="J491" s="289">
        <v>1555.6999999999998</v>
      </c>
      <c r="K491" s="289">
        <v>1517.5</v>
      </c>
      <c r="L491" s="289">
        <v>1476.9</v>
      </c>
      <c r="M491" s="289">
        <v>0.81418999999999997</v>
      </c>
    </row>
    <row r="492" spans="1:13">
      <c r="A492" s="268">
        <v>482</v>
      </c>
      <c r="B492" s="245" t="s">
        <v>2780</v>
      </c>
      <c r="C492" s="289">
        <v>903.35</v>
      </c>
      <c r="D492" s="289">
        <v>906.36666666666679</v>
      </c>
      <c r="E492" s="289">
        <v>895.78333333333353</v>
      </c>
      <c r="F492" s="289">
        <v>888.2166666666667</v>
      </c>
      <c r="G492" s="289">
        <v>877.63333333333344</v>
      </c>
      <c r="H492" s="289">
        <v>913.93333333333362</v>
      </c>
      <c r="I492" s="289">
        <v>924.51666666666688</v>
      </c>
      <c r="J492" s="289">
        <v>932.08333333333371</v>
      </c>
      <c r="K492" s="289">
        <v>916.95</v>
      </c>
      <c r="L492" s="289">
        <v>898.8</v>
      </c>
      <c r="M492" s="289">
        <v>1.06409</v>
      </c>
    </row>
    <row r="493" spans="1:13">
      <c r="A493" s="268">
        <v>483</v>
      </c>
      <c r="B493" s="245" t="s">
        <v>284</v>
      </c>
      <c r="C493" s="289">
        <v>164.55</v>
      </c>
      <c r="D493" s="289">
        <v>164.61666666666667</v>
      </c>
      <c r="E493" s="289">
        <v>163.73333333333335</v>
      </c>
      <c r="F493" s="289">
        <v>162.91666666666669</v>
      </c>
      <c r="G493" s="289">
        <v>162.03333333333336</v>
      </c>
      <c r="H493" s="289">
        <v>165.43333333333334</v>
      </c>
      <c r="I493" s="289">
        <v>166.31666666666666</v>
      </c>
      <c r="J493" s="289">
        <v>167.13333333333333</v>
      </c>
      <c r="K493" s="289">
        <v>165.5</v>
      </c>
      <c r="L493" s="289">
        <v>163.80000000000001</v>
      </c>
      <c r="M493" s="289">
        <v>2.7574100000000001</v>
      </c>
    </row>
    <row r="494" spans="1:13">
      <c r="A494" s="268">
        <v>484</v>
      </c>
      <c r="B494" s="245" t="s">
        <v>565</v>
      </c>
      <c r="C494" s="289">
        <v>1258.05</v>
      </c>
      <c r="D494" s="289">
        <v>1247.95</v>
      </c>
      <c r="E494" s="289">
        <v>1231</v>
      </c>
      <c r="F494" s="289">
        <v>1203.95</v>
      </c>
      <c r="G494" s="289">
        <v>1187</v>
      </c>
      <c r="H494" s="289">
        <v>1275</v>
      </c>
      <c r="I494" s="289">
        <v>1291.9500000000003</v>
      </c>
      <c r="J494" s="289">
        <v>1319</v>
      </c>
      <c r="K494" s="289">
        <v>1264.9000000000001</v>
      </c>
      <c r="L494" s="289">
        <v>1220.9000000000001</v>
      </c>
      <c r="M494" s="289">
        <v>0.53342999999999996</v>
      </c>
    </row>
    <row r="495" spans="1:13">
      <c r="A495" s="268">
        <v>485</v>
      </c>
      <c r="B495" s="245" t="s">
        <v>556</v>
      </c>
      <c r="C495" s="289">
        <v>278.3</v>
      </c>
      <c r="D495" s="289">
        <v>281.13333333333338</v>
      </c>
      <c r="E495" s="289">
        <v>274.86666666666679</v>
      </c>
      <c r="F495" s="289">
        <v>271.43333333333339</v>
      </c>
      <c r="G495" s="289">
        <v>265.1666666666668</v>
      </c>
      <c r="H495" s="289">
        <v>284.56666666666678</v>
      </c>
      <c r="I495" s="289">
        <v>290.83333333333331</v>
      </c>
      <c r="J495" s="289">
        <v>294.26666666666677</v>
      </c>
      <c r="K495" s="289">
        <v>287.39999999999998</v>
      </c>
      <c r="L495" s="289">
        <v>277.7</v>
      </c>
      <c r="M495" s="289">
        <v>2.47492</v>
      </c>
    </row>
    <row r="496" spans="1:13">
      <c r="A496" s="268">
        <v>486</v>
      </c>
      <c r="B496" s="245" t="s">
        <v>555</v>
      </c>
      <c r="C496" s="289">
        <v>1944</v>
      </c>
      <c r="D496" s="289">
        <v>1940.1499999999999</v>
      </c>
      <c r="E496" s="289">
        <v>1911.3499999999997</v>
      </c>
      <c r="F496" s="289">
        <v>1878.6999999999998</v>
      </c>
      <c r="G496" s="289">
        <v>1849.8999999999996</v>
      </c>
      <c r="H496" s="289">
        <v>1972.7999999999997</v>
      </c>
      <c r="I496" s="289">
        <v>2001.6</v>
      </c>
      <c r="J496" s="289">
        <v>2034.2499999999998</v>
      </c>
      <c r="K496" s="289">
        <v>1968.95</v>
      </c>
      <c r="L496" s="289">
        <v>1907.5</v>
      </c>
      <c r="M496" s="289">
        <v>0.73629999999999995</v>
      </c>
    </row>
    <row r="497" spans="1:13">
      <c r="A497" s="268">
        <v>487</v>
      </c>
      <c r="B497" s="245" t="s">
        <v>199</v>
      </c>
      <c r="C497" s="289">
        <v>705.6</v>
      </c>
      <c r="D497" s="289">
        <v>710.1</v>
      </c>
      <c r="E497" s="289">
        <v>698.7</v>
      </c>
      <c r="F497" s="289">
        <v>691.80000000000007</v>
      </c>
      <c r="G497" s="289">
        <v>680.40000000000009</v>
      </c>
      <c r="H497" s="289">
        <v>717</v>
      </c>
      <c r="I497" s="289">
        <v>728.39999999999986</v>
      </c>
      <c r="J497" s="289">
        <v>735.3</v>
      </c>
      <c r="K497" s="289">
        <v>721.5</v>
      </c>
      <c r="L497" s="289">
        <v>703.2</v>
      </c>
      <c r="M497" s="289">
        <v>22.6114</v>
      </c>
    </row>
    <row r="498" spans="1:13">
      <c r="A498" s="268">
        <v>488</v>
      </c>
      <c r="B498" s="245" t="s">
        <v>557</v>
      </c>
      <c r="C498" s="289">
        <v>155.44999999999999</v>
      </c>
      <c r="D498" s="289">
        <v>155.69999999999999</v>
      </c>
      <c r="E498" s="289">
        <v>154.29999999999998</v>
      </c>
      <c r="F498" s="289">
        <v>153.15</v>
      </c>
      <c r="G498" s="289">
        <v>151.75</v>
      </c>
      <c r="H498" s="289">
        <v>156.84999999999997</v>
      </c>
      <c r="I498" s="289">
        <v>158.24999999999994</v>
      </c>
      <c r="J498" s="289">
        <v>159.39999999999995</v>
      </c>
      <c r="K498" s="289">
        <v>157.1</v>
      </c>
      <c r="L498" s="289">
        <v>154.55000000000001</v>
      </c>
      <c r="M498" s="289">
        <v>0.52114000000000005</v>
      </c>
    </row>
    <row r="499" spans="1:13">
      <c r="A499" s="268">
        <v>489</v>
      </c>
      <c r="B499" s="245" t="s">
        <v>558</v>
      </c>
      <c r="C499" s="289">
        <v>3405.35</v>
      </c>
      <c r="D499" s="289">
        <v>3406.7833333333333</v>
      </c>
      <c r="E499" s="289">
        <v>3363.5666666666666</v>
      </c>
      <c r="F499" s="289">
        <v>3321.7833333333333</v>
      </c>
      <c r="G499" s="289">
        <v>3278.5666666666666</v>
      </c>
      <c r="H499" s="289">
        <v>3448.5666666666666</v>
      </c>
      <c r="I499" s="289">
        <v>3491.7833333333328</v>
      </c>
      <c r="J499" s="289">
        <v>3533.5666666666666</v>
      </c>
      <c r="K499" s="289">
        <v>3450</v>
      </c>
      <c r="L499" s="289">
        <v>3365</v>
      </c>
      <c r="M499" s="289">
        <v>2.7320000000000001E-2</v>
      </c>
    </row>
    <row r="500" spans="1:13">
      <c r="A500" s="268">
        <v>490</v>
      </c>
      <c r="B500" s="245" t="s">
        <v>562</v>
      </c>
      <c r="C500" s="289">
        <v>775.05</v>
      </c>
      <c r="D500" s="289">
        <v>771.01666666666677</v>
      </c>
      <c r="E500" s="289">
        <v>760.03333333333353</v>
      </c>
      <c r="F500" s="289">
        <v>745.01666666666677</v>
      </c>
      <c r="G500" s="289">
        <v>734.03333333333353</v>
      </c>
      <c r="H500" s="289">
        <v>786.03333333333353</v>
      </c>
      <c r="I500" s="289">
        <v>797.01666666666688</v>
      </c>
      <c r="J500" s="289">
        <v>812.03333333333353</v>
      </c>
      <c r="K500" s="289">
        <v>782</v>
      </c>
      <c r="L500" s="289">
        <v>756</v>
      </c>
      <c r="M500" s="289">
        <v>0.13177</v>
      </c>
    </row>
    <row r="501" spans="1:13">
      <c r="A501" s="268">
        <v>491</v>
      </c>
      <c r="B501" s="245" t="s">
        <v>566</v>
      </c>
      <c r="C501" s="289">
        <v>4970.2</v>
      </c>
      <c r="D501" s="289">
        <v>5022.7</v>
      </c>
      <c r="E501" s="289">
        <v>4897.5</v>
      </c>
      <c r="F501" s="289">
        <v>4824.8</v>
      </c>
      <c r="G501" s="289">
        <v>4699.6000000000004</v>
      </c>
      <c r="H501" s="289">
        <v>5095.3999999999996</v>
      </c>
      <c r="I501" s="289">
        <v>5220.5999999999985</v>
      </c>
      <c r="J501" s="289">
        <v>5293.2999999999993</v>
      </c>
      <c r="K501" s="289">
        <v>5147.8999999999996</v>
      </c>
      <c r="L501" s="289">
        <v>4950</v>
      </c>
      <c r="M501" s="289">
        <v>9.0800000000000006E-2</v>
      </c>
    </row>
    <row r="502" spans="1:13">
      <c r="A502" s="268">
        <v>492</v>
      </c>
      <c r="B502" s="245" t="s">
        <v>567</v>
      </c>
      <c r="C502" s="289">
        <v>117.55</v>
      </c>
      <c r="D502" s="289">
        <v>117.58333333333333</v>
      </c>
      <c r="E502" s="289">
        <v>115.46666666666665</v>
      </c>
      <c r="F502" s="289">
        <v>113.38333333333333</v>
      </c>
      <c r="G502" s="289">
        <v>111.26666666666665</v>
      </c>
      <c r="H502" s="289">
        <v>119.66666666666666</v>
      </c>
      <c r="I502" s="289">
        <v>121.78333333333333</v>
      </c>
      <c r="J502" s="289">
        <v>123.86666666666666</v>
      </c>
      <c r="K502" s="289">
        <v>119.7</v>
      </c>
      <c r="L502" s="289">
        <v>115.5</v>
      </c>
      <c r="M502" s="289">
        <v>10.05832</v>
      </c>
    </row>
    <row r="503" spans="1:13">
      <c r="A503" s="268">
        <v>493</v>
      </c>
      <c r="B503" s="245" t="s">
        <v>568</v>
      </c>
      <c r="C503" s="289">
        <v>76.3</v>
      </c>
      <c r="D503" s="289">
        <v>75.716666666666669</v>
      </c>
      <c r="E503" s="289">
        <v>74.433333333333337</v>
      </c>
      <c r="F503" s="289">
        <v>72.566666666666663</v>
      </c>
      <c r="G503" s="289">
        <v>71.283333333333331</v>
      </c>
      <c r="H503" s="289">
        <v>77.583333333333343</v>
      </c>
      <c r="I503" s="289">
        <v>78.866666666666674</v>
      </c>
      <c r="J503" s="289">
        <v>80.733333333333348</v>
      </c>
      <c r="K503" s="289">
        <v>77</v>
      </c>
      <c r="L503" s="289">
        <v>73.849999999999994</v>
      </c>
      <c r="M503" s="289">
        <v>17.55275</v>
      </c>
    </row>
    <row r="504" spans="1:13">
      <c r="A504" s="268">
        <v>494</v>
      </c>
      <c r="B504" s="245" t="s">
        <v>2851</v>
      </c>
      <c r="C504" s="289">
        <v>368</v>
      </c>
      <c r="D504" s="289">
        <v>370.08333333333331</v>
      </c>
      <c r="E504" s="289">
        <v>364.16666666666663</v>
      </c>
      <c r="F504" s="289">
        <v>360.33333333333331</v>
      </c>
      <c r="G504" s="289">
        <v>354.41666666666663</v>
      </c>
      <c r="H504" s="289">
        <v>373.91666666666663</v>
      </c>
      <c r="I504" s="289">
        <v>379.83333333333326</v>
      </c>
      <c r="J504" s="289">
        <v>383.66666666666663</v>
      </c>
      <c r="K504" s="289">
        <v>376</v>
      </c>
      <c r="L504" s="289">
        <v>366.25</v>
      </c>
      <c r="M504" s="289">
        <v>1.0173700000000001</v>
      </c>
    </row>
    <row r="505" spans="1:13">
      <c r="A505" s="268">
        <v>495</v>
      </c>
      <c r="B505" s="245" t="s">
        <v>569</v>
      </c>
      <c r="C505" s="289">
        <v>2067.1</v>
      </c>
      <c r="D505" s="289">
        <v>2064.0333333333333</v>
      </c>
      <c r="E505" s="289">
        <v>2044.0666666666666</v>
      </c>
      <c r="F505" s="289">
        <v>2021.0333333333333</v>
      </c>
      <c r="G505" s="289">
        <v>2001.0666666666666</v>
      </c>
      <c r="H505" s="289">
        <v>2087.0666666666666</v>
      </c>
      <c r="I505" s="289">
        <v>2107.0333333333328</v>
      </c>
      <c r="J505" s="289">
        <v>2130.0666666666666</v>
      </c>
      <c r="K505" s="289">
        <v>2084</v>
      </c>
      <c r="L505" s="289">
        <v>2041</v>
      </c>
      <c r="M505" s="289">
        <v>0.33187</v>
      </c>
    </row>
    <row r="506" spans="1:13">
      <c r="A506" s="268">
        <v>496</v>
      </c>
      <c r="B506" s="245" t="s">
        <v>200</v>
      </c>
      <c r="C506" s="289">
        <v>342.4</v>
      </c>
      <c r="D506" s="289">
        <v>343.59999999999997</v>
      </c>
      <c r="E506" s="289">
        <v>340.09999999999991</v>
      </c>
      <c r="F506" s="289">
        <v>337.79999999999995</v>
      </c>
      <c r="G506" s="289">
        <v>334.2999999999999</v>
      </c>
      <c r="H506" s="289">
        <v>345.89999999999992</v>
      </c>
      <c r="I506" s="289">
        <v>349.40000000000003</v>
      </c>
      <c r="J506" s="289">
        <v>351.69999999999993</v>
      </c>
      <c r="K506" s="289">
        <v>347.1</v>
      </c>
      <c r="L506" s="289">
        <v>341.3</v>
      </c>
      <c r="M506" s="289">
        <v>86.735140000000001</v>
      </c>
    </row>
    <row r="507" spans="1:13">
      <c r="A507" s="268">
        <v>497</v>
      </c>
      <c r="B507" s="245" t="s">
        <v>570</v>
      </c>
      <c r="C507" s="289">
        <v>294.60000000000002</v>
      </c>
      <c r="D507" s="289">
        <v>295.63333333333338</v>
      </c>
      <c r="E507" s="289">
        <v>291.96666666666675</v>
      </c>
      <c r="F507" s="289">
        <v>289.33333333333337</v>
      </c>
      <c r="G507" s="289">
        <v>285.66666666666674</v>
      </c>
      <c r="H507" s="289">
        <v>298.26666666666677</v>
      </c>
      <c r="I507" s="289">
        <v>301.93333333333339</v>
      </c>
      <c r="J507" s="289">
        <v>304.56666666666678</v>
      </c>
      <c r="K507" s="289">
        <v>299.3</v>
      </c>
      <c r="L507" s="289">
        <v>293</v>
      </c>
      <c r="M507" s="289">
        <v>2.31115</v>
      </c>
    </row>
    <row r="508" spans="1:13">
      <c r="A508" s="268">
        <v>498</v>
      </c>
      <c r="B508" s="245" t="s">
        <v>202</v>
      </c>
      <c r="C508" s="289">
        <v>185.85</v>
      </c>
      <c r="D508" s="289">
        <v>185.73333333333335</v>
      </c>
      <c r="E508" s="289">
        <v>183.7166666666667</v>
      </c>
      <c r="F508" s="289">
        <v>181.58333333333334</v>
      </c>
      <c r="G508" s="289">
        <v>179.56666666666669</v>
      </c>
      <c r="H508" s="289">
        <v>187.8666666666667</v>
      </c>
      <c r="I508" s="289">
        <v>189.88333333333335</v>
      </c>
      <c r="J508" s="289">
        <v>192.01666666666671</v>
      </c>
      <c r="K508" s="289">
        <v>187.75</v>
      </c>
      <c r="L508" s="289">
        <v>183.6</v>
      </c>
      <c r="M508" s="289">
        <v>160.63095000000001</v>
      </c>
    </row>
    <row r="509" spans="1:13">
      <c r="A509" s="268">
        <v>499</v>
      </c>
      <c r="B509" s="245" t="s">
        <v>571</v>
      </c>
      <c r="C509" s="289">
        <v>189.4</v>
      </c>
      <c r="D509" s="289">
        <v>190.04999999999998</v>
      </c>
      <c r="E509" s="289">
        <v>188.19999999999996</v>
      </c>
      <c r="F509" s="289">
        <v>186.99999999999997</v>
      </c>
      <c r="G509" s="289">
        <v>185.14999999999995</v>
      </c>
      <c r="H509" s="289">
        <v>191.24999999999997</v>
      </c>
      <c r="I509" s="289">
        <v>193.1</v>
      </c>
      <c r="J509" s="289">
        <v>194.29999999999998</v>
      </c>
      <c r="K509" s="289">
        <v>191.9</v>
      </c>
      <c r="L509" s="289">
        <v>188.85</v>
      </c>
      <c r="M509" s="289">
        <v>1.1365000000000001</v>
      </c>
    </row>
    <row r="510" spans="1:13">
      <c r="A510" s="268">
        <v>500</v>
      </c>
      <c r="B510" s="245" t="s">
        <v>572</v>
      </c>
      <c r="C510" s="289">
        <v>1851.4</v>
      </c>
      <c r="D510" s="289">
        <v>1847.1166666666668</v>
      </c>
      <c r="E510" s="289">
        <v>1804.2833333333335</v>
      </c>
      <c r="F510" s="289">
        <v>1757.1666666666667</v>
      </c>
      <c r="G510" s="289">
        <v>1714.3333333333335</v>
      </c>
      <c r="H510" s="289">
        <v>1894.2333333333336</v>
      </c>
      <c r="I510" s="289">
        <v>1937.0666666666666</v>
      </c>
      <c r="J510" s="289">
        <v>1984.1833333333336</v>
      </c>
      <c r="K510" s="289">
        <v>1889.95</v>
      </c>
      <c r="L510" s="289">
        <v>1800</v>
      </c>
      <c r="M510" s="289">
        <v>0.47208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2"/>
      <c r="B5" s="572"/>
      <c r="C5" s="573"/>
      <c r="D5" s="57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4" t="s">
        <v>574</v>
      </c>
      <c r="C7" s="574"/>
      <c r="D7" s="262">
        <f>Main!B10</f>
        <v>44130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44127</v>
      </c>
      <c r="B10" s="267">
        <v>540697</v>
      </c>
      <c r="C10" s="268" t="s">
        <v>3813</v>
      </c>
      <c r="D10" s="268" t="s">
        <v>3814</v>
      </c>
      <c r="E10" s="268" t="s">
        <v>584</v>
      </c>
      <c r="F10" s="381">
        <v>100000</v>
      </c>
      <c r="G10" s="267">
        <v>1.45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44127</v>
      </c>
      <c r="B11" s="267">
        <v>540697</v>
      </c>
      <c r="C11" s="268" t="s">
        <v>3813</v>
      </c>
      <c r="D11" s="268" t="s">
        <v>3815</v>
      </c>
      <c r="E11" s="268" t="s">
        <v>584</v>
      </c>
      <c r="F11" s="381">
        <v>200000</v>
      </c>
      <c r="G11" s="267">
        <v>1.42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44127</v>
      </c>
      <c r="B12" s="267">
        <v>540697</v>
      </c>
      <c r="C12" s="268" t="s">
        <v>3813</v>
      </c>
      <c r="D12" s="268" t="s">
        <v>3816</v>
      </c>
      <c r="E12" s="268" t="s">
        <v>583</v>
      </c>
      <c r="F12" s="381">
        <v>66378</v>
      </c>
      <c r="G12" s="267">
        <v>1.33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44127</v>
      </c>
      <c r="B13" s="267">
        <v>540697</v>
      </c>
      <c r="C13" s="268" t="s">
        <v>3813</v>
      </c>
      <c r="D13" s="268" t="s">
        <v>3816</v>
      </c>
      <c r="E13" s="268" t="s">
        <v>584</v>
      </c>
      <c r="F13" s="381">
        <v>66378</v>
      </c>
      <c r="G13" s="267">
        <v>1.45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44127</v>
      </c>
      <c r="B14" s="267">
        <v>540697</v>
      </c>
      <c r="C14" s="268" t="s">
        <v>3813</v>
      </c>
      <c r="D14" s="268" t="s">
        <v>3817</v>
      </c>
      <c r="E14" s="268" t="s">
        <v>584</v>
      </c>
      <c r="F14" s="381">
        <v>110000</v>
      </c>
      <c r="G14" s="267">
        <v>1.4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44127</v>
      </c>
      <c r="B15" s="267">
        <v>511724</v>
      </c>
      <c r="C15" s="268" t="s">
        <v>3818</v>
      </c>
      <c r="D15" s="268" t="s">
        <v>3819</v>
      </c>
      <c r="E15" s="268" t="s">
        <v>583</v>
      </c>
      <c r="F15" s="381">
        <v>85251</v>
      </c>
      <c r="G15" s="267">
        <v>26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44127</v>
      </c>
      <c r="B16" s="267">
        <v>539216</v>
      </c>
      <c r="C16" s="268" t="s">
        <v>3820</v>
      </c>
      <c r="D16" s="268" t="s">
        <v>3821</v>
      </c>
      <c r="E16" s="268" t="s">
        <v>583</v>
      </c>
      <c r="F16" s="381">
        <v>54182</v>
      </c>
      <c r="G16" s="267">
        <v>65.989999999999995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44127</v>
      </c>
      <c r="B17" s="267">
        <v>539216</v>
      </c>
      <c r="C17" s="268" t="s">
        <v>3820</v>
      </c>
      <c r="D17" s="268" t="s">
        <v>3822</v>
      </c>
      <c r="E17" s="268" t="s">
        <v>584</v>
      </c>
      <c r="F17" s="381">
        <v>55604</v>
      </c>
      <c r="G17" s="267">
        <v>66.03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44127</v>
      </c>
      <c r="B18" s="267">
        <v>530663</v>
      </c>
      <c r="C18" s="268" t="s">
        <v>3791</v>
      </c>
      <c r="D18" s="268" t="s">
        <v>3792</v>
      </c>
      <c r="E18" s="268" t="s">
        <v>584</v>
      </c>
      <c r="F18" s="381">
        <v>600000</v>
      </c>
      <c r="G18" s="267">
        <v>1.1299999999999999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44127</v>
      </c>
      <c r="B19" s="267">
        <v>540385</v>
      </c>
      <c r="C19" s="268" t="s">
        <v>3758</v>
      </c>
      <c r="D19" s="268" t="s">
        <v>3823</v>
      </c>
      <c r="E19" s="268" t="s">
        <v>583</v>
      </c>
      <c r="F19" s="381">
        <v>17761</v>
      </c>
      <c r="G19" s="267">
        <v>30.44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44127</v>
      </c>
      <c r="B20" s="267">
        <v>540385</v>
      </c>
      <c r="C20" s="268" t="s">
        <v>3758</v>
      </c>
      <c r="D20" s="268" t="s">
        <v>3824</v>
      </c>
      <c r="E20" s="268" t="s">
        <v>583</v>
      </c>
      <c r="F20" s="381">
        <v>35449</v>
      </c>
      <c r="G20" s="267">
        <v>30.4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44127</v>
      </c>
      <c r="B21" s="267">
        <v>540385</v>
      </c>
      <c r="C21" s="268" t="s">
        <v>3758</v>
      </c>
      <c r="D21" s="268" t="s">
        <v>3825</v>
      </c>
      <c r="E21" s="268" t="s">
        <v>583</v>
      </c>
      <c r="F21" s="381">
        <v>30000</v>
      </c>
      <c r="G21" s="267">
        <v>29.12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44127</v>
      </c>
      <c r="B22" s="267">
        <v>540385</v>
      </c>
      <c r="C22" s="268" t="s">
        <v>3758</v>
      </c>
      <c r="D22" s="268" t="s">
        <v>3826</v>
      </c>
      <c r="E22" s="268" t="s">
        <v>584</v>
      </c>
      <c r="F22" s="381">
        <v>16535</v>
      </c>
      <c r="G22" s="267">
        <v>28.21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44127</v>
      </c>
      <c r="B23" s="267">
        <v>539841</v>
      </c>
      <c r="C23" s="268" t="s">
        <v>3827</v>
      </c>
      <c r="D23" s="268" t="s">
        <v>3828</v>
      </c>
      <c r="E23" s="268" t="s">
        <v>584</v>
      </c>
      <c r="F23" s="381">
        <v>51864</v>
      </c>
      <c r="G23" s="267">
        <v>60.01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44127</v>
      </c>
      <c r="B24" s="267">
        <v>540080</v>
      </c>
      <c r="C24" s="268" t="s">
        <v>3829</v>
      </c>
      <c r="D24" s="268" t="s">
        <v>3830</v>
      </c>
      <c r="E24" s="268" t="s">
        <v>583</v>
      </c>
      <c r="F24" s="381">
        <v>233241</v>
      </c>
      <c r="G24" s="267">
        <v>22.61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44127</v>
      </c>
      <c r="B25" s="267">
        <v>540080</v>
      </c>
      <c r="C25" s="268" t="s">
        <v>3829</v>
      </c>
      <c r="D25" s="268" t="s">
        <v>3831</v>
      </c>
      <c r="E25" s="268" t="s">
        <v>584</v>
      </c>
      <c r="F25" s="381">
        <v>233067</v>
      </c>
      <c r="G25" s="267">
        <v>22.61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44127</v>
      </c>
      <c r="B26" s="267">
        <v>543194</v>
      </c>
      <c r="C26" s="268" t="s">
        <v>3793</v>
      </c>
      <c r="D26" s="268" t="s">
        <v>3832</v>
      </c>
      <c r="E26" s="268" t="s">
        <v>583</v>
      </c>
      <c r="F26" s="381">
        <v>3600</v>
      </c>
      <c r="G26" s="267">
        <v>335.5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44127</v>
      </c>
      <c r="B27" s="267">
        <v>543194</v>
      </c>
      <c r="C27" s="268" t="s">
        <v>3793</v>
      </c>
      <c r="D27" s="268" t="s">
        <v>3794</v>
      </c>
      <c r="E27" s="268" t="s">
        <v>584</v>
      </c>
      <c r="F27" s="381">
        <v>3600</v>
      </c>
      <c r="G27" s="267">
        <v>335.5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44127</v>
      </c>
      <c r="B28" s="267">
        <v>541444</v>
      </c>
      <c r="C28" s="268" t="s">
        <v>3833</v>
      </c>
      <c r="D28" s="268" t="s">
        <v>3834</v>
      </c>
      <c r="E28" s="268" t="s">
        <v>584</v>
      </c>
      <c r="F28" s="381">
        <v>65280</v>
      </c>
      <c r="G28" s="267">
        <v>31.18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44127</v>
      </c>
      <c r="B29" s="267">
        <v>543171</v>
      </c>
      <c r="C29" s="268" t="s">
        <v>3835</v>
      </c>
      <c r="D29" s="268" t="s">
        <v>3836</v>
      </c>
      <c r="E29" s="268" t="s">
        <v>583</v>
      </c>
      <c r="F29" s="381">
        <v>15000</v>
      </c>
      <c r="G29" s="267">
        <v>33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44127</v>
      </c>
      <c r="B30" s="267">
        <v>539026</v>
      </c>
      <c r="C30" s="268" t="s">
        <v>3837</v>
      </c>
      <c r="D30" s="268" t="s">
        <v>3838</v>
      </c>
      <c r="E30" s="268" t="s">
        <v>584</v>
      </c>
      <c r="F30" s="381">
        <v>20000</v>
      </c>
      <c r="G30" s="267">
        <v>35.299999999999997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44127</v>
      </c>
      <c r="B31" s="267">
        <v>539985</v>
      </c>
      <c r="C31" s="268" t="s">
        <v>3839</v>
      </c>
      <c r="D31" s="268" t="s">
        <v>3830</v>
      </c>
      <c r="E31" s="268" t="s">
        <v>583</v>
      </c>
      <c r="F31" s="381">
        <v>64000</v>
      </c>
      <c r="G31" s="267">
        <v>7.5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44127</v>
      </c>
      <c r="B32" s="267">
        <v>539985</v>
      </c>
      <c r="C32" s="268" t="s">
        <v>3839</v>
      </c>
      <c r="D32" s="268" t="s">
        <v>3831</v>
      </c>
      <c r="E32" s="268" t="s">
        <v>584</v>
      </c>
      <c r="F32" s="381">
        <v>64000</v>
      </c>
      <c r="G32" s="267">
        <v>7.5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44127</v>
      </c>
      <c r="B33" s="267">
        <v>524717</v>
      </c>
      <c r="C33" s="268" t="s">
        <v>3840</v>
      </c>
      <c r="D33" s="268" t="s">
        <v>3841</v>
      </c>
      <c r="E33" s="268" t="s">
        <v>583</v>
      </c>
      <c r="F33" s="381">
        <v>119741</v>
      </c>
      <c r="G33" s="267">
        <v>152.55000000000001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44127</v>
      </c>
      <c r="B34" s="267">
        <v>524717</v>
      </c>
      <c r="C34" s="268" t="s">
        <v>3840</v>
      </c>
      <c r="D34" s="268" t="s">
        <v>3841</v>
      </c>
      <c r="E34" s="268" t="s">
        <v>584</v>
      </c>
      <c r="F34" s="381">
        <v>83992</v>
      </c>
      <c r="G34" s="267">
        <v>153.34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44127</v>
      </c>
      <c r="B35" s="267" t="s">
        <v>3842</v>
      </c>
      <c r="C35" s="268" t="s">
        <v>3843</v>
      </c>
      <c r="D35" s="268" t="s">
        <v>3844</v>
      </c>
      <c r="E35" s="268" t="s">
        <v>583</v>
      </c>
      <c r="F35" s="381">
        <v>6000</v>
      </c>
      <c r="G35" s="267">
        <v>42.93</v>
      </c>
      <c r="H35" s="345" t="s">
        <v>2952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44127</v>
      </c>
      <c r="B36" s="267" t="s">
        <v>3842</v>
      </c>
      <c r="C36" s="268" t="s">
        <v>3843</v>
      </c>
      <c r="D36" s="268" t="s">
        <v>3845</v>
      </c>
      <c r="E36" s="268" t="s">
        <v>583</v>
      </c>
      <c r="F36" s="381">
        <v>90000</v>
      </c>
      <c r="G36" s="267">
        <v>43.42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44127</v>
      </c>
      <c r="B37" s="267" t="s">
        <v>132</v>
      </c>
      <c r="C37" s="268" t="s">
        <v>3730</v>
      </c>
      <c r="D37" s="268" t="s">
        <v>3716</v>
      </c>
      <c r="E37" s="268" t="s">
        <v>583</v>
      </c>
      <c r="F37" s="381">
        <v>315401</v>
      </c>
      <c r="G37" s="267">
        <v>581.5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44127</v>
      </c>
      <c r="B38" s="267" t="s">
        <v>3846</v>
      </c>
      <c r="C38" s="268" t="s">
        <v>3847</v>
      </c>
      <c r="D38" s="268" t="s">
        <v>3848</v>
      </c>
      <c r="E38" s="268" t="s">
        <v>583</v>
      </c>
      <c r="F38" s="381">
        <v>99000</v>
      </c>
      <c r="G38" s="267">
        <v>26.98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44127</v>
      </c>
      <c r="B39" s="267" t="s">
        <v>1967</v>
      </c>
      <c r="C39" s="268" t="s">
        <v>3849</v>
      </c>
      <c r="D39" s="268" t="s">
        <v>3798</v>
      </c>
      <c r="E39" s="268" t="s">
        <v>583</v>
      </c>
      <c r="F39" s="381">
        <v>626460</v>
      </c>
      <c r="G39" s="267">
        <v>50.7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44127</v>
      </c>
      <c r="B40" s="267" t="s">
        <v>2270</v>
      </c>
      <c r="C40" s="268" t="s">
        <v>3850</v>
      </c>
      <c r="D40" s="268" t="s">
        <v>3851</v>
      </c>
      <c r="E40" s="268" t="s">
        <v>583</v>
      </c>
      <c r="F40" s="381">
        <v>3225451</v>
      </c>
      <c r="G40" s="267">
        <v>20.58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44127</v>
      </c>
      <c r="B41" s="267" t="s">
        <v>3795</v>
      </c>
      <c r="C41" s="268" t="s">
        <v>3796</v>
      </c>
      <c r="D41" s="268" t="s">
        <v>3797</v>
      </c>
      <c r="E41" s="268" t="s">
        <v>583</v>
      </c>
      <c r="F41" s="381">
        <v>40000</v>
      </c>
      <c r="G41" s="267">
        <v>53.15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44127</v>
      </c>
      <c r="B42" s="267" t="s">
        <v>3842</v>
      </c>
      <c r="C42" s="268" t="s">
        <v>3843</v>
      </c>
      <c r="D42" s="268" t="s">
        <v>3844</v>
      </c>
      <c r="E42" s="268" t="s">
        <v>584</v>
      </c>
      <c r="F42" s="381">
        <v>132000</v>
      </c>
      <c r="G42" s="267">
        <v>43.16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44127</v>
      </c>
      <c r="B43" s="267" t="s">
        <v>132</v>
      </c>
      <c r="C43" s="268" t="s">
        <v>3730</v>
      </c>
      <c r="D43" s="268" t="s">
        <v>3716</v>
      </c>
      <c r="E43" s="268" t="s">
        <v>584</v>
      </c>
      <c r="F43" s="381">
        <v>309347</v>
      </c>
      <c r="G43" s="267">
        <v>582.63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44127</v>
      </c>
      <c r="B44" s="267" t="s">
        <v>3846</v>
      </c>
      <c r="C44" s="268" t="s">
        <v>3847</v>
      </c>
      <c r="D44" s="268" t="s">
        <v>3852</v>
      </c>
      <c r="E44" s="268" t="s">
        <v>584</v>
      </c>
      <c r="F44" s="381">
        <v>96000</v>
      </c>
      <c r="G44" s="267">
        <v>27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44127</v>
      </c>
      <c r="B45" s="267" t="s">
        <v>1967</v>
      </c>
      <c r="C45" s="268" t="s">
        <v>3849</v>
      </c>
      <c r="D45" s="268" t="s">
        <v>3798</v>
      </c>
      <c r="E45" s="268" t="s">
        <v>584</v>
      </c>
      <c r="F45" s="381">
        <v>626460</v>
      </c>
      <c r="G45" s="267">
        <v>52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44127</v>
      </c>
      <c r="B46" s="267" t="s">
        <v>3853</v>
      </c>
      <c r="C46" s="268" t="s">
        <v>3854</v>
      </c>
      <c r="D46" s="268" t="s">
        <v>3855</v>
      </c>
      <c r="E46" s="268" t="s">
        <v>584</v>
      </c>
      <c r="F46" s="381">
        <v>2131354</v>
      </c>
      <c r="G46" s="267">
        <v>0.1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44127</v>
      </c>
      <c r="B47" s="267" t="s">
        <v>506</v>
      </c>
      <c r="C47" s="268" t="s">
        <v>3856</v>
      </c>
      <c r="D47" s="268" t="s">
        <v>3800</v>
      </c>
      <c r="E47" s="268" t="s">
        <v>584</v>
      </c>
      <c r="F47" s="381">
        <v>3100000</v>
      </c>
      <c r="G47" s="267">
        <v>23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44127</v>
      </c>
      <c r="B48" s="267" t="s">
        <v>3795</v>
      </c>
      <c r="C48" s="268" t="s">
        <v>3796</v>
      </c>
      <c r="D48" s="268" t="s">
        <v>3797</v>
      </c>
      <c r="E48" s="268" t="s">
        <v>584</v>
      </c>
      <c r="F48" s="381">
        <v>36000</v>
      </c>
      <c r="G48" s="267">
        <v>54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44127</v>
      </c>
      <c r="B49" s="267" t="s">
        <v>507</v>
      </c>
      <c r="C49" s="268" t="s">
        <v>3799</v>
      </c>
      <c r="D49" s="268" t="s">
        <v>3800</v>
      </c>
      <c r="E49" s="268" t="s">
        <v>584</v>
      </c>
      <c r="F49" s="381">
        <v>15000000</v>
      </c>
      <c r="G49" s="267">
        <v>3.3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44127</v>
      </c>
      <c r="B50" s="267" t="s">
        <v>742</v>
      </c>
      <c r="C50" s="268" t="s">
        <v>3801</v>
      </c>
      <c r="D50" s="268" t="s">
        <v>3857</v>
      </c>
      <c r="E50" s="268" t="s">
        <v>584</v>
      </c>
      <c r="F50" s="381">
        <v>1300000</v>
      </c>
      <c r="G50" s="267">
        <v>28.32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44127</v>
      </c>
      <c r="B51" s="267" t="s">
        <v>3371</v>
      </c>
      <c r="C51" s="268" t="s">
        <v>3858</v>
      </c>
      <c r="D51" s="268" t="s">
        <v>3859</v>
      </c>
      <c r="E51" s="268" t="s">
        <v>584</v>
      </c>
      <c r="F51" s="381">
        <v>5702915</v>
      </c>
      <c r="G51" s="267">
        <v>0.75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3"/>
  <sheetViews>
    <sheetView zoomScale="85" zoomScaleNormal="85" workbookViewId="0">
      <selection activeCell="G26" sqref="G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44130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8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8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0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66">
        <v>3</v>
      </c>
      <c r="B12" s="444">
        <v>44088</v>
      </c>
      <c r="C12" s="467"/>
      <c r="D12" s="538" t="s">
        <v>424</v>
      </c>
      <c r="E12" s="468" t="s">
        <v>600</v>
      </c>
      <c r="F12" s="445">
        <v>263.5</v>
      </c>
      <c r="G12" s="468">
        <v>248</v>
      </c>
      <c r="H12" s="468">
        <v>280.5</v>
      </c>
      <c r="I12" s="469">
        <v>290</v>
      </c>
      <c r="J12" s="443" t="s">
        <v>3746</v>
      </c>
      <c r="K12" s="443">
        <f t="shared" ref="K12:K13" si="3">H12-F12</f>
        <v>17</v>
      </c>
      <c r="L12" s="457">
        <f t="shared" ref="L12" si="4">(F12*-0.8)/100</f>
        <v>-2.1080000000000001</v>
      </c>
      <c r="M12" s="446">
        <f t="shared" ref="M12" si="5">(K12+L12)/F12</f>
        <v>5.6516129032258063E-2</v>
      </c>
      <c r="N12" s="447" t="s">
        <v>599</v>
      </c>
      <c r="O12" s="481">
        <v>44123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482">
        <v>4</v>
      </c>
      <c r="B13" s="438">
        <v>44088</v>
      </c>
      <c r="C13" s="441"/>
      <c r="D13" s="483" t="s">
        <v>380</v>
      </c>
      <c r="E13" s="442" t="s">
        <v>600</v>
      </c>
      <c r="F13" s="488">
        <v>925</v>
      </c>
      <c r="G13" s="484">
        <v>870</v>
      </c>
      <c r="H13" s="442">
        <v>865</v>
      </c>
      <c r="I13" s="485" t="s">
        <v>3639</v>
      </c>
      <c r="J13" s="478" t="s">
        <v>3740</v>
      </c>
      <c r="K13" s="478">
        <f t="shared" si="3"/>
        <v>-60</v>
      </c>
      <c r="L13" s="459">
        <f>(F13*-0.7)/100</f>
        <v>-6.4749999999999996</v>
      </c>
      <c r="M13" s="425">
        <f>(K13+L13)/F13</f>
        <v>-7.1864864864864861E-2</v>
      </c>
      <c r="N13" s="439" t="s">
        <v>663</v>
      </c>
      <c r="O13" s="426">
        <v>44120</v>
      </c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3700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3640</v>
      </c>
      <c r="J15" s="434" t="s">
        <v>3686</v>
      </c>
      <c r="K15" s="434">
        <f t="shared" ref="K15:K16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482">
        <v>7</v>
      </c>
      <c r="B16" s="438">
        <v>44096</v>
      </c>
      <c r="C16" s="441"/>
      <c r="D16" s="483" t="s">
        <v>802</v>
      </c>
      <c r="E16" s="442" t="s">
        <v>600</v>
      </c>
      <c r="F16" s="488">
        <v>1050</v>
      </c>
      <c r="G16" s="484">
        <v>980</v>
      </c>
      <c r="H16" s="442">
        <v>976</v>
      </c>
      <c r="I16" s="485">
        <v>1150</v>
      </c>
      <c r="J16" s="478" t="s">
        <v>3717</v>
      </c>
      <c r="K16" s="478">
        <f t="shared" si="9"/>
        <v>-74</v>
      </c>
      <c r="L16" s="459">
        <f>(F16*-0.7)/100</f>
        <v>-7.35</v>
      </c>
      <c r="M16" s="425">
        <f>(K16+L16)/F16</f>
        <v>-7.7476190476190476E-2</v>
      </c>
      <c r="N16" s="439" t="s">
        <v>663</v>
      </c>
      <c r="O16" s="426">
        <v>44119</v>
      </c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3645</v>
      </c>
      <c r="G17" s="424">
        <v>166</v>
      </c>
      <c r="H17" s="416"/>
      <c r="I17" s="411" t="s">
        <v>3646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3647</v>
      </c>
      <c r="J18" s="434" t="s">
        <v>3653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66">
        <v>10</v>
      </c>
      <c r="B19" s="444">
        <v>44097</v>
      </c>
      <c r="C19" s="467"/>
      <c r="D19" s="480" t="s">
        <v>86</v>
      </c>
      <c r="E19" s="468" t="s">
        <v>600</v>
      </c>
      <c r="F19" s="508">
        <v>372.5</v>
      </c>
      <c r="G19" s="471">
        <v>350</v>
      </c>
      <c r="H19" s="468">
        <v>394</v>
      </c>
      <c r="I19" s="469" t="s">
        <v>3648</v>
      </c>
      <c r="J19" s="443" t="s">
        <v>3761</v>
      </c>
      <c r="K19" s="443">
        <f t="shared" ref="K19:K20" si="13">H19-F19</f>
        <v>21.5</v>
      </c>
      <c r="L19" s="457">
        <f>(F19*-0.7)/100</f>
        <v>-2.6074999999999999</v>
      </c>
      <c r="M19" s="446">
        <f>(K19+L19)/F19</f>
        <v>5.0718120805369124E-2</v>
      </c>
      <c r="N19" s="447" t="s">
        <v>599</v>
      </c>
      <c r="O19" s="481">
        <v>44126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66">
        <v>11</v>
      </c>
      <c r="B20" s="444">
        <v>44103</v>
      </c>
      <c r="C20" s="467"/>
      <c r="D20" s="480" t="s">
        <v>3636</v>
      </c>
      <c r="E20" s="468" t="s">
        <v>600</v>
      </c>
      <c r="F20" s="508">
        <v>174</v>
      </c>
      <c r="G20" s="471">
        <v>163</v>
      </c>
      <c r="H20" s="468">
        <v>185</v>
      </c>
      <c r="I20" s="469">
        <v>195</v>
      </c>
      <c r="J20" s="443" t="s">
        <v>3774</v>
      </c>
      <c r="K20" s="443">
        <f t="shared" si="13"/>
        <v>11</v>
      </c>
      <c r="L20" s="457">
        <f t="shared" ref="L20" si="14">(F20*-0.8)/100</f>
        <v>-1.3920000000000001</v>
      </c>
      <c r="M20" s="446">
        <f t="shared" ref="M20" si="15">(K20+L20)/F20</f>
        <v>5.5218390804597707E-2</v>
      </c>
      <c r="N20" s="447" t="s">
        <v>599</v>
      </c>
      <c r="O20" s="481">
        <v>44125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466">
        <v>12</v>
      </c>
      <c r="B21" s="444">
        <v>44103</v>
      </c>
      <c r="C21" s="467"/>
      <c r="D21" s="480" t="s">
        <v>3654</v>
      </c>
      <c r="E21" s="468" t="s">
        <v>600</v>
      </c>
      <c r="F21" s="508">
        <v>785</v>
      </c>
      <c r="G21" s="471">
        <v>735</v>
      </c>
      <c r="H21" s="468">
        <v>833</v>
      </c>
      <c r="I21" s="469" t="s">
        <v>3655</v>
      </c>
      <c r="J21" s="443" t="s">
        <v>3765</v>
      </c>
      <c r="K21" s="443">
        <f t="shared" ref="K21" si="16">H21-F21</f>
        <v>48</v>
      </c>
      <c r="L21" s="457">
        <f>(F21*-0.7)/100</f>
        <v>-5.4950000000000001</v>
      </c>
      <c r="M21" s="446">
        <f t="shared" ref="M21" si="17">(K21+L21)/F21</f>
        <v>5.4146496815286625E-2</v>
      </c>
      <c r="N21" s="447" t="s">
        <v>599</v>
      </c>
      <c r="O21" s="481">
        <v>44124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3663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3664</v>
      </c>
      <c r="J22" s="443" t="s">
        <v>3675</v>
      </c>
      <c r="K22" s="443">
        <f t="shared" ref="K22:K23" si="18">H22-F22</f>
        <v>147.5</v>
      </c>
      <c r="L22" s="443">
        <f t="shared" ref="L22:L23" si="19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3699</v>
      </c>
      <c r="K23" s="434">
        <f t="shared" si="18"/>
        <v>27</v>
      </c>
      <c r="L23" s="458">
        <f t="shared" si="19"/>
        <v>-4.9520000000000008</v>
      </c>
      <c r="M23" s="435">
        <f t="shared" ref="M23" si="20">(K23+L23)/F23</f>
        <v>3.5618739903069463E-2</v>
      </c>
      <c r="N23" s="436" t="s">
        <v>599</v>
      </c>
      <c r="O23" s="437">
        <v>44113</v>
      </c>
      <c r="Q23" s="421"/>
      <c r="R23" s="422" t="s">
        <v>3633</v>
      </c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8" t="s">
        <v>142</v>
      </c>
      <c r="E24" s="416" t="s">
        <v>600</v>
      </c>
      <c r="F24" s="416" t="s">
        <v>3674</v>
      </c>
      <c r="G24" s="424">
        <v>6600</v>
      </c>
      <c r="H24" s="416"/>
      <c r="I24" s="411">
        <v>7450</v>
      </c>
      <c r="J24" s="502" t="s">
        <v>601</v>
      </c>
      <c r="K24" s="502"/>
      <c r="L24" s="460"/>
      <c r="M24" s="502"/>
      <c r="N24" s="418"/>
      <c r="O24" s="419"/>
      <c r="Q24" s="421"/>
      <c r="R24" s="422" t="s">
        <v>3633</v>
      </c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3692</v>
      </c>
      <c r="E25" s="416" t="s">
        <v>600</v>
      </c>
      <c r="F25" s="416" t="s">
        <v>3693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 t="s">
        <v>3186</v>
      </c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466">
        <v>17</v>
      </c>
      <c r="B26" s="444">
        <v>44113</v>
      </c>
      <c r="C26" s="467"/>
      <c r="D26" s="538" t="s">
        <v>136</v>
      </c>
      <c r="E26" s="468" t="s">
        <v>600</v>
      </c>
      <c r="F26" s="445">
        <v>897.5</v>
      </c>
      <c r="G26" s="468">
        <v>840</v>
      </c>
      <c r="H26" s="468">
        <v>947.5</v>
      </c>
      <c r="I26" s="469" t="s">
        <v>3701</v>
      </c>
      <c r="J26" s="443" t="s">
        <v>3812</v>
      </c>
      <c r="K26" s="443">
        <f t="shared" ref="K26" si="21">H26-F26</f>
        <v>50</v>
      </c>
      <c r="L26" s="457">
        <f t="shared" ref="L26" si="22">(F26*-0.8)/100</f>
        <v>-7.18</v>
      </c>
      <c r="M26" s="446">
        <f t="shared" ref="M26" si="23">(K26+L26)/F26</f>
        <v>4.7710306406685235E-2</v>
      </c>
      <c r="N26" s="447" t="s">
        <v>599</v>
      </c>
      <c r="O26" s="481">
        <v>44127</v>
      </c>
      <c r="Q26" s="421"/>
      <c r="R26" s="422" t="s">
        <v>3186</v>
      </c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>
        <v>18</v>
      </c>
      <c r="B27" s="408">
        <v>44126</v>
      </c>
      <c r="C27" s="415"/>
      <c r="D27" s="448" t="s">
        <v>301</v>
      </c>
      <c r="E27" s="416" t="s">
        <v>600</v>
      </c>
      <c r="F27" s="416" t="s">
        <v>3787</v>
      </c>
      <c r="G27" s="424">
        <v>1895</v>
      </c>
      <c r="H27" s="416"/>
      <c r="I27" s="411" t="s">
        <v>3788</v>
      </c>
      <c r="J27" s="502" t="s">
        <v>601</v>
      </c>
      <c r="K27" s="502"/>
      <c r="L27" s="460"/>
      <c r="M27" s="502"/>
      <c r="N27" s="418"/>
      <c r="O27" s="419"/>
      <c r="Q27" s="421"/>
      <c r="R27" s="422" t="s">
        <v>602</v>
      </c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8"/>
      <c r="E28" s="416"/>
      <c r="F28" s="416"/>
      <c r="G28" s="424"/>
      <c r="H28" s="416"/>
      <c r="I28" s="411"/>
      <c r="J28" s="502"/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3650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3651</v>
      </c>
      <c r="J40" s="478" t="s">
        <v>3687</v>
      </c>
      <c r="K40" s="478">
        <f t="shared" ref="K40" si="24">H40-F40</f>
        <v>-20</v>
      </c>
      <c r="L40" s="459">
        <f>(F40*-0.07)/100</f>
        <v>-0.43610000000000004</v>
      </c>
      <c r="M40" s="425">
        <f t="shared" ref="M40" si="25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3656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3665</v>
      </c>
      <c r="K41" s="478">
        <f t="shared" ref="K41:K44" si="26">H41-F41</f>
        <v>-27.5</v>
      </c>
      <c r="L41" s="459">
        <f t="shared" ref="L41:L42" si="27">(F41*-0.7)/100</f>
        <v>-6.7725</v>
      </c>
      <c r="M41" s="425">
        <f t="shared" ref="M41:M44" si="28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3657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3649</v>
      </c>
      <c r="J42" s="443" t="s">
        <v>3628</v>
      </c>
      <c r="K42" s="443">
        <f t="shared" si="26"/>
        <v>18.5</v>
      </c>
      <c r="L42" s="457">
        <f t="shared" si="27"/>
        <v>-5.6174999999999997</v>
      </c>
      <c r="M42" s="446">
        <f t="shared" si="28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3658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3643</v>
      </c>
      <c r="K43" s="443">
        <f t="shared" si="26"/>
        <v>5.5</v>
      </c>
      <c r="L43" s="457">
        <f>(F43*-0.07)/100</f>
        <v>-0.23380000000000004</v>
      </c>
      <c r="M43" s="446">
        <f t="shared" si="28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527">
        <v>5</v>
      </c>
      <c r="B44" s="528">
        <v>44105</v>
      </c>
      <c r="C44" s="539"/>
      <c r="D44" s="540" t="s">
        <v>3660</v>
      </c>
      <c r="E44" s="541" t="s">
        <v>600</v>
      </c>
      <c r="F44" s="542">
        <v>668.5</v>
      </c>
      <c r="G44" s="543">
        <v>648</v>
      </c>
      <c r="H44" s="541">
        <v>673</v>
      </c>
      <c r="I44" s="544">
        <v>700</v>
      </c>
      <c r="J44" s="533" t="s">
        <v>3743</v>
      </c>
      <c r="K44" s="533">
        <f t="shared" si="26"/>
        <v>4.5</v>
      </c>
      <c r="L44" s="534">
        <f t="shared" ref="L44" si="29">(F44*-0.7)/100</f>
        <v>-4.6795</v>
      </c>
      <c r="M44" s="545">
        <f t="shared" si="28"/>
        <v>-2.6851159311892293E-4</v>
      </c>
      <c r="N44" s="536" t="s">
        <v>708</v>
      </c>
      <c r="O44" s="537">
        <v>44124</v>
      </c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3669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3672</v>
      </c>
      <c r="K45" s="443">
        <f t="shared" ref="K45:K48" si="30">H45-F45</f>
        <v>6.5</v>
      </c>
      <c r="L45" s="457">
        <f>(F45*-0.07)/100</f>
        <v>-0.2772</v>
      </c>
      <c r="M45" s="446">
        <f t="shared" ref="M45:M47" si="31">(K45+L45)/F45</f>
        <v>1.5714141414141417E-2</v>
      </c>
      <c r="N45" s="447" t="s">
        <v>599</v>
      </c>
      <c r="O45" s="449">
        <v>44109</v>
      </c>
      <c r="P45" s="7"/>
      <c r="Q45" s="7"/>
      <c r="R45" s="344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3676</v>
      </c>
      <c r="K46" s="443">
        <f t="shared" si="30"/>
        <v>62.5</v>
      </c>
      <c r="L46" s="457">
        <f t="shared" ref="L46:L47" si="32">(F46*-0.7)/100</f>
        <v>-17.850000000000001</v>
      </c>
      <c r="M46" s="446">
        <f t="shared" si="31"/>
        <v>1.7509803921568628E-2</v>
      </c>
      <c r="N46" s="447" t="s">
        <v>599</v>
      </c>
      <c r="O46" s="481">
        <v>44110</v>
      </c>
      <c r="P46" s="7"/>
      <c r="Q46" s="7"/>
      <c r="R46" s="344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3658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30"/>
        <v>9</v>
      </c>
      <c r="L47" s="457">
        <f t="shared" si="32"/>
        <v>-2.3449999999999998</v>
      </c>
      <c r="M47" s="446">
        <f t="shared" si="31"/>
        <v>1.9865671641791045E-2</v>
      </c>
      <c r="N47" s="447" t="s">
        <v>599</v>
      </c>
      <c r="O47" s="481">
        <v>44110</v>
      </c>
      <c r="P47" s="7"/>
      <c r="Q47" s="7"/>
      <c r="R47" s="344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3677</v>
      </c>
      <c r="K48" s="443">
        <f t="shared" si="30"/>
        <v>8</v>
      </c>
      <c r="L48" s="457">
        <f>(F48*-0.07)/100</f>
        <v>-0.19845000000000002</v>
      </c>
      <c r="M48" s="446">
        <f t="shared" ref="M48:M49" si="33">(K48+L48)/F48</f>
        <v>2.7518694885361551E-2</v>
      </c>
      <c r="N48" s="447" t="s">
        <v>599</v>
      </c>
      <c r="O48" s="449">
        <v>44110</v>
      </c>
      <c r="P48" s="7"/>
      <c r="Q48" s="7"/>
      <c r="R48" s="344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4" customFormat="1" ht="15" customHeight="1">
      <c r="A49" s="466">
        <v>10</v>
      </c>
      <c r="B49" s="444">
        <v>44111</v>
      </c>
      <c r="C49" s="467"/>
      <c r="D49" s="480" t="s">
        <v>3679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3680</v>
      </c>
      <c r="J49" s="443" t="s">
        <v>3688</v>
      </c>
      <c r="K49" s="443">
        <f t="shared" ref="K49" si="34">H49-F49</f>
        <v>15</v>
      </c>
      <c r="L49" s="457">
        <f t="shared" ref="L49" si="35">(F49*-0.7)/100</f>
        <v>-3.1989999999999998</v>
      </c>
      <c r="M49" s="446">
        <f t="shared" si="33"/>
        <v>2.5822757111597375E-2</v>
      </c>
      <c r="N49" s="447" t="s">
        <v>599</v>
      </c>
      <c r="O49" s="481">
        <v>44112</v>
      </c>
      <c r="P49" s="7"/>
      <c r="Q49" s="7"/>
      <c r="R49" s="344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4" customFormat="1" ht="15" customHeight="1">
      <c r="A50" s="466">
        <v>11</v>
      </c>
      <c r="B50" s="444">
        <v>44111</v>
      </c>
      <c r="C50" s="467"/>
      <c r="D50" s="480" t="s">
        <v>3681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3682</v>
      </c>
      <c r="K50" s="443">
        <f t="shared" ref="K50:K51" si="36">H50-F50</f>
        <v>7</v>
      </c>
      <c r="L50" s="457">
        <f>(F50*-0.07)/100</f>
        <v>-0.22330000000000003</v>
      </c>
      <c r="M50" s="446">
        <f t="shared" ref="M50:M51" si="37">(K50+L50)/F50</f>
        <v>2.12435736677116E-2</v>
      </c>
      <c r="N50" s="447" t="s">
        <v>599</v>
      </c>
      <c r="O50" s="449">
        <v>44111</v>
      </c>
      <c r="P50" s="7"/>
      <c r="Q50" s="7"/>
      <c r="R50" s="344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4" customFormat="1" ht="15" customHeight="1">
      <c r="A51" s="466">
        <v>12</v>
      </c>
      <c r="B51" s="444">
        <v>44112</v>
      </c>
      <c r="C51" s="467"/>
      <c r="D51" s="480" t="s">
        <v>3690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3711</v>
      </c>
      <c r="K51" s="443">
        <f t="shared" si="36"/>
        <v>80</v>
      </c>
      <c r="L51" s="457">
        <f t="shared" ref="L51" si="38">(F51*-0.7)/100</f>
        <v>-24.535</v>
      </c>
      <c r="M51" s="446">
        <f t="shared" si="37"/>
        <v>1.5824536376604852E-2</v>
      </c>
      <c r="N51" s="447" t="s">
        <v>599</v>
      </c>
      <c r="O51" s="481">
        <v>44117</v>
      </c>
      <c r="P51" s="7"/>
      <c r="Q51" s="7"/>
      <c r="R51" s="344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4" customFormat="1" ht="15" customHeight="1">
      <c r="A52" s="482">
        <v>13</v>
      </c>
      <c r="B52" s="438">
        <v>44112</v>
      </c>
      <c r="C52" s="441"/>
      <c r="D52" s="483" t="s">
        <v>3658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3705</v>
      </c>
      <c r="K52" s="478">
        <f t="shared" ref="K52:K53" si="39">H52-F52</f>
        <v>-11</v>
      </c>
      <c r="L52" s="459">
        <f t="shared" ref="L52:L53" si="40">(F52*-0.7)/100</f>
        <v>-2.3729999999999998</v>
      </c>
      <c r="M52" s="425">
        <f t="shared" ref="M52:M53" si="41">(K52+L52)/F52</f>
        <v>-3.9448377581120943E-2</v>
      </c>
      <c r="N52" s="439" t="s">
        <v>663</v>
      </c>
      <c r="O52" s="426">
        <v>44116</v>
      </c>
      <c r="P52" s="7"/>
      <c r="Q52" s="7"/>
      <c r="R52" s="344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4" customFormat="1" ht="15" customHeight="1">
      <c r="A53" s="466">
        <v>14</v>
      </c>
      <c r="B53" s="444">
        <v>44117</v>
      </c>
      <c r="C53" s="467"/>
      <c r="D53" s="480" t="s">
        <v>3707</v>
      </c>
      <c r="E53" s="468" t="s">
        <v>600</v>
      </c>
      <c r="F53" s="508">
        <v>1362.5</v>
      </c>
      <c r="G53" s="471">
        <v>1315</v>
      </c>
      <c r="H53" s="468">
        <v>1392</v>
      </c>
      <c r="I53" s="469" t="s">
        <v>3708</v>
      </c>
      <c r="J53" s="443" t="s">
        <v>3742</v>
      </c>
      <c r="K53" s="443">
        <f t="shared" si="39"/>
        <v>29.5</v>
      </c>
      <c r="L53" s="457">
        <f t="shared" si="40"/>
        <v>-9.5374999999999996</v>
      </c>
      <c r="M53" s="446">
        <f t="shared" si="41"/>
        <v>1.465137614678899E-2</v>
      </c>
      <c r="N53" s="447" t="s">
        <v>599</v>
      </c>
      <c r="O53" s="481">
        <v>44123</v>
      </c>
      <c r="P53" s="7"/>
      <c r="Q53" s="7"/>
      <c r="R53" s="344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9" customFormat="1" ht="15" customHeight="1">
      <c r="A54" s="482">
        <v>15</v>
      </c>
      <c r="B54" s="438">
        <v>44117</v>
      </c>
      <c r="C54" s="441"/>
      <c r="D54" s="483" t="s">
        <v>3709</v>
      </c>
      <c r="E54" s="442" t="s">
        <v>600</v>
      </c>
      <c r="F54" s="497">
        <v>348</v>
      </c>
      <c r="G54" s="484">
        <v>336</v>
      </c>
      <c r="H54" s="442">
        <v>336</v>
      </c>
      <c r="I54" s="485" t="s">
        <v>3710</v>
      </c>
      <c r="J54" s="478" t="s">
        <v>3713</v>
      </c>
      <c r="K54" s="478">
        <f t="shared" ref="K54" si="42">H54-F54</f>
        <v>-12</v>
      </c>
      <c r="L54" s="459">
        <f t="shared" ref="L54" si="43">(F54*-0.7)/100</f>
        <v>-2.4359999999999999</v>
      </c>
      <c r="M54" s="425">
        <f t="shared" ref="M54" si="44">(K54+L54)/F54</f>
        <v>-4.1482758620689654E-2</v>
      </c>
      <c r="N54" s="439" t="s">
        <v>663</v>
      </c>
      <c r="O54" s="426">
        <v>44118</v>
      </c>
      <c r="P54" s="64"/>
      <c r="Q54" s="64"/>
      <c r="R54" s="414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82">
        <v>16</v>
      </c>
      <c r="B55" s="438">
        <v>44118</v>
      </c>
      <c r="C55" s="441"/>
      <c r="D55" s="483" t="s">
        <v>71</v>
      </c>
      <c r="E55" s="442" t="s">
        <v>600</v>
      </c>
      <c r="F55" s="497">
        <v>446</v>
      </c>
      <c r="G55" s="484">
        <v>433</v>
      </c>
      <c r="H55" s="442">
        <v>433</v>
      </c>
      <c r="I55" s="485" t="s">
        <v>3714</v>
      </c>
      <c r="J55" s="478" t="s">
        <v>3718</v>
      </c>
      <c r="K55" s="478">
        <f t="shared" ref="K55:K56" si="45">H55-F55</f>
        <v>-13</v>
      </c>
      <c r="L55" s="459">
        <f t="shared" ref="L55:L56" si="46">(F55*-0.7)/100</f>
        <v>-3.1219999999999999</v>
      </c>
      <c r="M55" s="425">
        <f t="shared" ref="M55:M56" si="47">(K55+L55)/F55</f>
        <v>-3.6147982062780269E-2</v>
      </c>
      <c r="N55" s="439" t="s">
        <v>663</v>
      </c>
      <c r="O55" s="426">
        <v>44119</v>
      </c>
      <c r="P55" s="64"/>
      <c r="Q55" s="64"/>
      <c r="R55" s="414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66">
        <v>17</v>
      </c>
      <c r="B56" s="444">
        <v>44118</v>
      </c>
      <c r="C56" s="467"/>
      <c r="D56" s="480" t="s">
        <v>237</v>
      </c>
      <c r="E56" s="468" t="s">
        <v>600</v>
      </c>
      <c r="F56" s="508">
        <v>277</v>
      </c>
      <c r="G56" s="471">
        <v>269</v>
      </c>
      <c r="H56" s="468">
        <v>287</v>
      </c>
      <c r="I56" s="469">
        <v>290</v>
      </c>
      <c r="J56" s="443" t="s">
        <v>3698</v>
      </c>
      <c r="K56" s="443">
        <f t="shared" si="45"/>
        <v>10</v>
      </c>
      <c r="L56" s="457">
        <f t="shared" si="46"/>
        <v>-1.9389999999999998</v>
      </c>
      <c r="M56" s="446">
        <f t="shared" si="47"/>
        <v>2.9101083032490975E-2</v>
      </c>
      <c r="N56" s="447" t="s">
        <v>599</v>
      </c>
      <c r="O56" s="481">
        <v>44124</v>
      </c>
      <c r="P56" s="64"/>
      <c r="Q56" s="64"/>
      <c r="R56" s="414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66">
        <v>18</v>
      </c>
      <c r="B57" s="444">
        <v>44119</v>
      </c>
      <c r="C57" s="467"/>
      <c r="D57" s="480" t="s">
        <v>3727</v>
      </c>
      <c r="E57" s="468" t="s">
        <v>600</v>
      </c>
      <c r="F57" s="508">
        <v>400</v>
      </c>
      <c r="G57" s="471">
        <v>387</v>
      </c>
      <c r="H57" s="468">
        <v>409.5</v>
      </c>
      <c r="I57" s="469" t="s">
        <v>3728</v>
      </c>
      <c r="J57" s="443" t="s">
        <v>3762</v>
      </c>
      <c r="K57" s="443">
        <f t="shared" ref="K57" si="48">H57-F57</f>
        <v>9.5</v>
      </c>
      <c r="L57" s="457">
        <f t="shared" ref="L57" si="49">(F57*-0.7)/100</f>
        <v>-2.8</v>
      </c>
      <c r="M57" s="446">
        <f t="shared" ref="M57" si="50">(K57+L57)/F57</f>
        <v>1.6750000000000001E-2</v>
      </c>
      <c r="N57" s="447" t="s">
        <v>599</v>
      </c>
      <c r="O57" s="481">
        <v>44124</v>
      </c>
      <c r="P57" s="64"/>
      <c r="Q57" s="64"/>
      <c r="R57" s="414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66">
        <v>19</v>
      </c>
      <c r="B58" s="444">
        <v>44120</v>
      </c>
      <c r="C58" s="467"/>
      <c r="D58" s="480" t="s">
        <v>193</v>
      </c>
      <c r="E58" s="468" t="s">
        <v>600</v>
      </c>
      <c r="F58" s="508">
        <v>965</v>
      </c>
      <c r="G58" s="471">
        <v>938</v>
      </c>
      <c r="H58" s="468">
        <v>981</v>
      </c>
      <c r="I58" s="469" t="s">
        <v>3701</v>
      </c>
      <c r="J58" s="443" t="s">
        <v>3739</v>
      </c>
      <c r="K58" s="443">
        <f t="shared" ref="K58" si="51">H58-F58</f>
        <v>16</v>
      </c>
      <c r="L58" s="457">
        <f>(F58*-0.07)/100</f>
        <v>-0.6755000000000001</v>
      </c>
      <c r="M58" s="446">
        <f t="shared" ref="M58:M61" si="52">(K58+L58)/F58</f>
        <v>1.5880310880829016E-2</v>
      </c>
      <c r="N58" s="447" t="s">
        <v>599</v>
      </c>
      <c r="O58" s="449">
        <v>44120</v>
      </c>
      <c r="P58" s="64"/>
      <c r="Q58" s="64"/>
      <c r="R58" s="414" t="s">
        <v>602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2">
        <v>20</v>
      </c>
      <c r="B59" s="438">
        <v>44120</v>
      </c>
      <c r="C59" s="441"/>
      <c r="D59" s="483" t="s">
        <v>118</v>
      </c>
      <c r="E59" s="442" t="s">
        <v>3627</v>
      </c>
      <c r="F59" s="497">
        <v>396.5</v>
      </c>
      <c r="G59" s="484">
        <v>410</v>
      </c>
      <c r="H59" s="442">
        <v>411.5</v>
      </c>
      <c r="I59" s="485">
        <v>370</v>
      </c>
      <c r="J59" s="478" t="s">
        <v>3759</v>
      </c>
      <c r="K59" s="478">
        <f>F59-H59</f>
        <v>-15</v>
      </c>
      <c r="L59" s="459">
        <f t="shared" ref="L59:L61" si="53">(F59*-0.7)/100</f>
        <v>-2.7754999999999996</v>
      </c>
      <c r="M59" s="425">
        <f t="shared" si="52"/>
        <v>-4.4831021437578819E-2</v>
      </c>
      <c r="N59" s="439" t="s">
        <v>663</v>
      </c>
      <c r="O59" s="426">
        <v>44123</v>
      </c>
      <c r="P59" s="64"/>
      <c r="Q59" s="64"/>
      <c r="R59" s="414" t="s">
        <v>602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82">
        <v>21</v>
      </c>
      <c r="B60" s="438">
        <v>44120</v>
      </c>
      <c r="C60" s="441"/>
      <c r="D60" s="483" t="s">
        <v>280</v>
      </c>
      <c r="E60" s="442" t="s">
        <v>600</v>
      </c>
      <c r="F60" s="497">
        <v>801.5</v>
      </c>
      <c r="G60" s="484">
        <v>777</v>
      </c>
      <c r="H60" s="442">
        <v>773</v>
      </c>
      <c r="I60" s="485" t="s">
        <v>3734</v>
      </c>
      <c r="J60" s="478" t="s">
        <v>3860</v>
      </c>
      <c r="K60" s="478">
        <f t="shared" ref="K60:K61" si="54">H60-F60</f>
        <v>-28.5</v>
      </c>
      <c r="L60" s="459">
        <f t="shared" si="53"/>
        <v>-5.6104999999999992</v>
      </c>
      <c r="M60" s="425">
        <f t="shared" si="52"/>
        <v>-4.2558328134747352E-2</v>
      </c>
      <c r="N60" s="439" t="s">
        <v>663</v>
      </c>
      <c r="O60" s="426">
        <v>44127</v>
      </c>
      <c r="P60" s="64"/>
      <c r="Q60" s="64"/>
      <c r="R60" s="414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66">
        <v>22</v>
      </c>
      <c r="B61" s="444">
        <v>44123</v>
      </c>
      <c r="C61" s="467"/>
      <c r="D61" s="480" t="s">
        <v>802</v>
      </c>
      <c r="E61" s="468" t="s">
        <v>600</v>
      </c>
      <c r="F61" s="508">
        <v>982</v>
      </c>
      <c r="G61" s="471">
        <v>949</v>
      </c>
      <c r="H61" s="468">
        <v>1004</v>
      </c>
      <c r="I61" s="469" t="s">
        <v>3745</v>
      </c>
      <c r="J61" s="443" t="s">
        <v>3719</v>
      </c>
      <c r="K61" s="443">
        <f t="shared" si="54"/>
        <v>22</v>
      </c>
      <c r="L61" s="457">
        <f t="shared" si="53"/>
        <v>-6.8739999999999997</v>
      </c>
      <c r="M61" s="446">
        <f t="shared" si="52"/>
        <v>1.5403258655804481E-2</v>
      </c>
      <c r="N61" s="447" t="s">
        <v>599</v>
      </c>
      <c r="O61" s="481">
        <v>44127</v>
      </c>
      <c r="P61" s="64"/>
      <c r="Q61" s="64"/>
      <c r="R61" s="414" t="s">
        <v>602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75">
        <v>23</v>
      </c>
      <c r="B62" s="519">
        <v>44123</v>
      </c>
      <c r="C62" s="450"/>
      <c r="D62" s="451" t="s">
        <v>3669</v>
      </c>
      <c r="E62" s="452" t="s">
        <v>600</v>
      </c>
      <c r="F62" s="452" t="s">
        <v>3750</v>
      </c>
      <c r="G62" s="453">
        <v>412</v>
      </c>
      <c r="H62" s="453"/>
      <c r="I62" s="452">
        <v>450</v>
      </c>
      <c r="J62" s="452" t="s">
        <v>601</v>
      </c>
      <c r="K62" s="452"/>
      <c r="L62" s="452"/>
      <c r="M62" s="452"/>
      <c r="N62" s="452"/>
      <c r="O62" s="452"/>
      <c r="P62" s="64"/>
      <c r="Q62" s="64"/>
      <c r="R62" s="414" t="s">
        <v>3186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75">
        <v>24</v>
      </c>
      <c r="B63" s="519">
        <v>44123</v>
      </c>
      <c r="C63" s="450"/>
      <c r="D63" s="451" t="s">
        <v>91</v>
      </c>
      <c r="E63" s="452" t="s">
        <v>600</v>
      </c>
      <c r="F63" s="452" t="s">
        <v>3751</v>
      </c>
      <c r="G63" s="453">
        <v>3040</v>
      </c>
      <c r="H63" s="453"/>
      <c r="I63" s="452">
        <v>3350</v>
      </c>
      <c r="J63" s="452" t="s">
        <v>601</v>
      </c>
      <c r="K63" s="452"/>
      <c r="L63" s="452"/>
      <c r="M63" s="452"/>
      <c r="N63" s="452"/>
      <c r="O63" s="452"/>
      <c r="P63" s="64"/>
      <c r="Q63" s="64"/>
      <c r="R63" s="414" t="s">
        <v>602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82">
        <v>25</v>
      </c>
      <c r="B64" s="438">
        <v>44123</v>
      </c>
      <c r="C64" s="441"/>
      <c r="D64" s="483" t="s">
        <v>3752</v>
      </c>
      <c r="E64" s="442" t="s">
        <v>600</v>
      </c>
      <c r="F64" s="497">
        <v>5055</v>
      </c>
      <c r="G64" s="484">
        <v>4890</v>
      </c>
      <c r="H64" s="442">
        <v>4875</v>
      </c>
      <c r="I64" s="485" t="s">
        <v>3753</v>
      </c>
      <c r="J64" s="478" t="s">
        <v>3802</v>
      </c>
      <c r="K64" s="478">
        <f t="shared" ref="K64" si="55">H64-F64</f>
        <v>-180</v>
      </c>
      <c r="L64" s="459">
        <f t="shared" ref="L64" si="56">(F64*-0.7)/100</f>
        <v>-35.384999999999998</v>
      </c>
      <c r="M64" s="425">
        <f t="shared" ref="M64" si="57">(K64+L64)/F64</f>
        <v>-4.2608308605341247E-2</v>
      </c>
      <c r="N64" s="439" t="s">
        <v>663</v>
      </c>
      <c r="O64" s="426">
        <v>44126</v>
      </c>
      <c r="P64" s="64"/>
      <c r="Q64" s="64"/>
      <c r="R64" s="414" t="s">
        <v>602</v>
      </c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466">
        <v>26</v>
      </c>
      <c r="B65" s="444">
        <v>44124</v>
      </c>
      <c r="C65" s="467"/>
      <c r="D65" s="480" t="s">
        <v>193</v>
      </c>
      <c r="E65" s="468" t="s">
        <v>600</v>
      </c>
      <c r="F65" s="508">
        <v>956.5</v>
      </c>
      <c r="G65" s="471">
        <v>919</v>
      </c>
      <c r="H65" s="468">
        <v>979</v>
      </c>
      <c r="I65" s="469" t="s">
        <v>3701</v>
      </c>
      <c r="J65" s="443" t="s">
        <v>3777</v>
      </c>
      <c r="K65" s="443">
        <f t="shared" ref="K65" si="58">H65-F65</f>
        <v>22.5</v>
      </c>
      <c r="L65" s="457">
        <f t="shared" ref="L65" si="59">(F65*-0.7)/100</f>
        <v>-6.6954999999999991</v>
      </c>
      <c r="M65" s="446">
        <f t="shared" ref="M65" si="60">(K65+L65)/F65</f>
        <v>1.6523261892315736E-2</v>
      </c>
      <c r="N65" s="447" t="s">
        <v>599</v>
      </c>
      <c r="O65" s="481">
        <v>44125</v>
      </c>
      <c r="P65" s="64"/>
      <c r="Q65" s="64"/>
      <c r="R65" s="414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475">
        <v>27</v>
      </c>
      <c r="B66" s="519">
        <v>44124</v>
      </c>
      <c r="C66" s="450"/>
      <c r="D66" s="451" t="s">
        <v>303</v>
      </c>
      <c r="E66" s="452" t="s">
        <v>600</v>
      </c>
      <c r="F66" s="452" t="s">
        <v>3767</v>
      </c>
      <c r="G66" s="453">
        <v>114</v>
      </c>
      <c r="H66" s="453"/>
      <c r="I66" s="452">
        <v>125</v>
      </c>
      <c r="J66" s="452" t="s">
        <v>601</v>
      </c>
      <c r="K66" s="452"/>
      <c r="L66" s="452"/>
      <c r="M66" s="452"/>
      <c r="N66" s="452"/>
      <c r="O66" s="452"/>
      <c r="P66" s="64"/>
      <c r="Q66" s="64"/>
      <c r="R66" s="414" t="s">
        <v>3186</v>
      </c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75">
        <v>28</v>
      </c>
      <c r="B67" s="519">
        <v>44125</v>
      </c>
      <c r="C67" s="450"/>
      <c r="D67" s="451" t="s">
        <v>63</v>
      </c>
      <c r="E67" s="452" t="s">
        <v>600</v>
      </c>
      <c r="F67" s="452" t="s">
        <v>3776</v>
      </c>
      <c r="G67" s="453">
        <v>1315</v>
      </c>
      <c r="H67" s="453"/>
      <c r="I67" s="452" t="s">
        <v>3775</v>
      </c>
      <c r="J67" s="452" t="s">
        <v>601</v>
      </c>
      <c r="K67" s="452"/>
      <c r="L67" s="452"/>
      <c r="M67" s="452"/>
      <c r="N67" s="452"/>
      <c r="O67" s="452"/>
      <c r="P67" s="64"/>
      <c r="Q67" s="64"/>
      <c r="R67" s="414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549">
        <v>29</v>
      </c>
      <c r="B68" s="547">
        <v>44125</v>
      </c>
      <c r="C68" s="550"/>
      <c r="D68" s="551" t="s">
        <v>118</v>
      </c>
      <c r="E68" s="445" t="s">
        <v>3627</v>
      </c>
      <c r="F68" s="445">
        <v>417</v>
      </c>
      <c r="G68" s="552">
        <v>430</v>
      </c>
      <c r="H68" s="552">
        <v>410.5</v>
      </c>
      <c r="I68" s="445" t="s">
        <v>3778</v>
      </c>
      <c r="J68" s="443" t="s">
        <v>3779</v>
      </c>
      <c r="K68" s="443">
        <f>F68-H68</f>
        <v>6.5</v>
      </c>
      <c r="L68" s="457">
        <f>(F68*-0.07)/100</f>
        <v>-0.29189999999999999</v>
      </c>
      <c r="M68" s="446">
        <f t="shared" ref="M68:M69" si="61">(K68+L68)/F68</f>
        <v>1.4887529976019184E-2</v>
      </c>
      <c r="N68" s="447" t="s">
        <v>599</v>
      </c>
      <c r="O68" s="449">
        <v>44125</v>
      </c>
      <c r="P68" s="64"/>
      <c r="Q68" s="64"/>
      <c r="R68" s="414" t="s">
        <v>602</v>
      </c>
      <c r="S68" s="6"/>
      <c r="T68" s="6"/>
      <c r="U68" s="6"/>
      <c r="V68" s="6"/>
      <c r="W68" s="6"/>
      <c r="X68" s="6"/>
      <c r="Y68" s="6"/>
      <c r="Z68" s="6"/>
      <c r="AA68" s="6"/>
    </row>
    <row r="69" spans="1:34" s="404" customFormat="1" ht="15" customHeight="1">
      <c r="A69" s="549">
        <v>30</v>
      </c>
      <c r="B69" s="547">
        <v>44126</v>
      </c>
      <c r="C69" s="550"/>
      <c r="D69" s="551" t="s">
        <v>83</v>
      </c>
      <c r="E69" s="445" t="s">
        <v>600</v>
      </c>
      <c r="F69" s="445">
        <v>749</v>
      </c>
      <c r="G69" s="552">
        <v>729</v>
      </c>
      <c r="H69" s="552">
        <v>762</v>
      </c>
      <c r="I69" s="445" t="s">
        <v>3789</v>
      </c>
      <c r="J69" s="443" t="s">
        <v>3685</v>
      </c>
      <c r="K69" s="443">
        <f t="shared" ref="K69" si="62">H69-F69</f>
        <v>13</v>
      </c>
      <c r="L69" s="457">
        <f>(F69*-0.07)/100</f>
        <v>-0.5243000000000001</v>
      </c>
      <c r="M69" s="446">
        <f t="shared" si="61"/>
        <v>1.6656475300400535E-2</v>
      </c>
      <c r="N69" s="447" t="s">
        <v>599</v>
      </c>
      <c r="O69" s="449">
        <v>44126</v>
      </c>
      <c r="P69" s="7"/>
      <c r="Q69" s="7"/>
      <c r="R69" s="344" t="s">
        <v>602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34" s="404" customFormat="1" ht="15" customHeight="1">
      <c r="A70" s="475">
        <v>31</v>
      </c>
      <c r="B70" s="519">
        <v>44127</v>
      </c>
      <c r="C70" s="559"/>
      <c r="D70" s="455" t="s">
        <v>3804</v>
      </c>
      <c r="E70" s="456" t="s">
        <v>600</v>
      </c>
      <c r="F70" s="456" t="s">
        <v>3805</v>
      </c>
      <c r="G70" s="560">
        <v>1995</v>
      </c>
      <c r="H70" s="560"/>
      <c r="I70" s="456" t="s">
        <v>3806</v>
      </c>
      <c r="J70" s="511" t="s">
        <v>601</v>
      </c>
      <c r="K70" s="511"/>
      <c r="L70" s="512"/>
      <c r="M70" s="496"/>
      <c r="N70" s="417"/>
      <c r="O70" s="474"/>
      <c r="P70" s="7"/>
      <c r="Q70" s="7"/>
      <c r="R70" s="344" t="s">
        <v>602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34" s="9" customFormat="1" ht="15" customHeight="1">
      <c r="A71" s="475"/>
      <c r="B71" s="519"/>
      <c r="C71" s="450"/>
      <c r="D71" s="451"/>
      <c r="E71" s="452"/>
      <c r="F71" s="452"/>
      <c r="G71" s="453"/>
      <c r="H71" s="453"/>
      <c r="I71" s="452"/>
      <c r="J71" s="452"/>
      <c r="K71" s="452"/>
      <c r="L71" s="452"/>
      <c r="M71" s="452"/>
      <c r="N71" s="452"/>
      <c r="O71" s="452"/>
      <c r="P71" s="64"/>
      <c r="Q71" s="64"/>
      <c r="R71" s="414"/>
      <c r="S71" s="6"/>
      <c r="T71" s="6"/>
      <c r="U71" s="6"/>
      <c r="V71" s="6"/>
      <c r="W71" s="6"/>
      <c r="X71" s="6"/>
      <c r="Y71" s="6"/>
      <c r="Z71" s="6"/>
      <c r="AA71" s="6"/>
    </row>
    <row r="72" spans="1:34" ht="15" customHeight="1">
      <c r="A72" s="5"/>
      <c r="B72" s="476"/>
      <c r="C72" s="5"/>
      <c r="D72" s="5"/>
      <c r="E72" s="5"/>
      <c r="F72" s="82"/>
      <c r="G72" s="82"/>
      <c r="H72" s="82"/>
      <c r="I72" s="82"/>
      <c r="J72" s="42"/>
      <c r="K72" s="82"/>
      <c r="L72" s="82"/>
      <c r="M72" s="35"/>
      <c r="N72" s="477"/>
      <c r="O72" s="477"/>
      <c r="P72" s="7"/>
      <c r="Q72" s="11"/>
      <c r="R72" s="12"/>
      <c r="S72" s="16"/>
      <c r="T72" s="16"/>
      <c r="U72" s="16"/>
      <c r="V72" s="16"/>
      <c r="W72" s="16"/>
      <c r="X72" s="16"/>
      <c r="Y72" s="16"/>
      <c r="Z72" s="16"/>
      <c r="AA72" s="16"/>
    </row>
    <row r="73" spans="1:34" ht="44.25" customHeight="1">
      <c r="A73" s="23" t="s">
        <v>603</v>
      </c>
      <c r="B73" s="39"/>
      <c r="C73" s="39"/>
      <c r="D73" s="40"/>
      <c r="E73" s="36"/>
      <c r="F73" s="36"/>
      <c r="G73" s="35"/>
      <c r="H73" s="35" t="s">
        <v>3632</v>
      </c>
      <c r="I73" s="36"/>
      <c r="J73" s="17"/>
      <c r="K73" s="79"/>
      <c r="L73" s="80"/>
      <c r="M73" s="79"/>
      <c r="N73" s="81"/>
      <c r="O73" s="79"/>
      <c r="P73" s="7"/>
      <c r="Q73" s="16"/>
      <c r="R73" s="12"/>
      <c r="S73" s="16"/>
      <c r="T73" s="16"/>
      <c r="U73" s="16"/>
      <c r="V73" s="16"/>
      <c r="W73" s="16"/>
      <c r="X73" s="16"/>
      <c r="Y73" s="16"/>
      <c r="Z73" s="5"/>
      <c r="AA73" s="5"/>
      <c r="AB73" s="5"/>
    </row>
    <row r="74" spans="1:34" s="6" customFormat="1">
      <c r="A74" s="29" t="s">
        <v>604</v>
      </c>
      <c r="B74" s="23"/>
      <c r="C74" s="23"/>
      <c r="D74" s="23"/>
      <c r="E74" s="5"/>
      <c r="F74" s="30" t="s">
        <v>605</v>
      </c>
      <c r="G74" s="41"/>
      <c r="H74" s="42"/>
      <c r="I74" s="82"/>
      <c r="J74" s="17"/>
      <c r="K74" s="83"/>
      <c r="L74" s="84"/>
      <c r="M74" s="85"/>
      <c r="N74" s="86"/>
      <c r="O74" s="87"/>
      <c r="P74" s="5"/>
      <c r="Q74" s="4"/>
      <c r="R74" s="12"/>
      <c r="Z74" s="9"/>
      <c r="AA74" s="9"/>
      <c r="AB74" s="9"/>
      <c r="AC74" s="9"/>
      <c r="AD74" s="9"/>
      <c r="AE74" s="9"/>
      <c r="AF74" s="9"/>
      <c r="AG74" s="9"/>
      <c r="AH74" s="9"/>
    </row>
    <row r="75" spans="1:34" s="9" customFormat="1" ht="14.25" customHeight="1">
      <c r="A75" s="29"/>
      <c r="B75" s="23"/>
      <c r="C75" s="23"/>
      <c r="D75" s="23"/>
      <c r="E75" s="32"/>
      <c r="F75" s="30" t="s">
        <v>607</v>
      </c>
      <c r="G75" s="41"/>
      <c r="H75" s="42"/>
      <c r="I75" s="82"/>
      <c r="J75" s="17"/>
      <c r="K75" s="83"/>
      <c r="L75" s="84"/>
      <c r="M75" s="85"/>
      <c r="N75" s="86"/>
      <c r="O75" s="87"/>
      <c r="P75" s="5"/>
      <c r="Q75" s="4"/>
      <c r="R75" s="12"/>
      <c r="S75" s="6"/>
      <c r="Y75" s="6"/>
      <c r="Z75" s="6"/>
    </row>
    <row r="76" spans="1:34" s="9" customFormat="1" ht="14.25" customHeight="1">
      <c r="A76" s="23"/>
      <c r="B76" s="23"/>
      <c r="C76" s="23"/>
      <c r="D76" s="23"/>
      <c r="E76" s="32"/>
      <c r="F76" s="17"/>
      <c r="G76" s="17"/>
      <c r="H76" s="31"/>
      <c r="I76" s="36"/>
      <c r="J76" s="71"/>
      <c r="K76" s="68"/>
      <c r="L76" s="69"/>
      <c r="M76" s="17"/>
      <c r="N76" s="72"/>
      <c r="O76" s="57"/>
      <c r="P76" s="8"/>
      <c r="Q76" s="4"/>
      <c r="R76" s="12"/>
      <c r="S76" s="6"/>
      <c r="Y76" s="6"/>
      <c r="Z76" s="6"/>
    </row>
    <row r="77" spans="1:34" s="9" customFormat="1" ht="15">
      <c r="A77" s="43" t="s">
        <v>614</v>
      </c>
      <c r="B77" s="43"/>
      <c r="C77" s="43"/>
      <c r="D77" s="43"/>
      <c r="E77" s="32"/>
      <c r="F77" s="17"/>
      <c r="G77" s="12"/>
      <c r="H77" s="17"/>
      <c r="I77" s="12"/>
      <c r="J77" s="88"/>
      <c r="K77" s="12"/>
      <c r="L77" s="12"/>
      <c r="M77" s="12"/>
      <c r="N77" s="12"/>
      <c r="O77" s="89"/>
      <c r="P77"/>
      <c r="Q77" s="4"/>
      <c r="R77" s="12"/>
      <c r="S77" s="6"/>
      <c r="Y77" s="6"/>
      <c r="Z77" s="6"/>
    </row>
    <row r="78" spans="1:34" s="9" customFormat="1" ht="38.25">
      <c r="A78" s="21" t="s">
        <v>16</v>
      </c>
      <c r="B78" s="21" t="s">
        <v>575</v>
      </c>
      <c r="C78" s="21"/>
      <c r="D78" s="22" t="s">
        <v>588</v>
      </c>
      <c r="E78" s="21" t="s">
        <v>589</v>
      </c>
      <c r="F78" s="21" t="s">
        <v>590</v>
      </c>
      <c r="G78" s="21" t="s">
        <v>609</v>
      </c>
      <c r="H78" s="21" t="s">
        <v>592</v>
      </c>
      <c r="I78" s="21" t="s">
        <v>593</v>
      </c>
      <c r="J78" s="20" t="s">
        <v>594</v>
      </c>
      <c r="K78" s="77" t="s">
        <v>615</v>
      </c>
      <c r="L78" s="63" t="s">
        <v>3630</v>
      </c>
      <c r="M78" s="77" t="s">
        <v>611</v>
      </c>
      <c r="N78" s="21" t="s">
        <v>612</v>
      </c>
      <c r="O78" s="20" t="s">
        <v>597</v>
      </c>
      <c r="P78" s="90" t="s">
        <v>598</v>
      </c>
      <c r="Q78" s="4"/>
      <c r="R78" s="17"/>
      <c r="S78" s="6"/>
      <c r="Y78" s="6"/>
      <c r="Z78" s="6"/>
    </row>
    <row r="79" spans="1:34" s="404" customFormat="1" ht="14.25" customHeight="1">
      <c r="A79" s="466">
        <v>1</v>
      </c>
      <c r="B79" s="444">
        <v>44105</v>
      </c>
      <c r="C79" s="473"/>
      <c r="D79" s="489" t="s">
        <v>3661</v>
      </c>
      <c r="E79" s="472" t="s">
        <v>600</v>
      </c>
      <c r="F79" s="445">
        <v>1435.5</v>
      </c>
      <c r="G79" s="445">
        <v>1415</v>
      </c>
      <c r="H79" s="445">
        <v>1446</v>
      </c>
      <c r="I79" s="445" t="s">
        <v>3662</v>
      </c>
      <c r="J79" s="443" t="s">
        <v>707</v>
      </c>
      <c r="K79" s="443">
        <f t="shared" ref="K79:K84" si="63">H79-F79</f>
        <v>10.5</v>
      </c>
      <c r="L79" s="457">
        <f t="shared" ref="L79:L84" si="64">(H79*N79)*0.035%</f>
        <v>354.27000000000004</v>
      </c>
      <c r="M79" s="518">
        <f t="shared" ref="M79" si="65">(K79*N79)-L79</f>
        <v>6995.73</v>
      </c>
      <c r="N79" s="443">
        <v>700</v>
      </c>
      <c r="O79" s="447" t="s">
        <v>599</v>
      </c>
      <c r="P79" s="449">
        <v>44105</v>
      </c>
      <c r="Q79" s="391"/>
      <c r="R79" s="344" t="s">
        <v>3186</v>
      </c>
      <c r="S79" s="40"/>
      <c r="Y79" s="40"/>
      <c r="Z79" s="40"/>
    </row>
    <row r="80" spans="1:34" s="404" customFormat="1" ht="14.25" customHeight="1">
      <c r="A80" s="466">
        <v>2</v>
      </c>
      <c r="B80" s="444">
        <v>44109</v>
      </c>
      <c r="C80" s="473"/>
      <c r="D80" s="489" t="s">
        <v>3670</v>
      </c>
      <c r="E80" s="472" t="s">
        <v>600</v>
      </c>
      <c r="F80" s="445">
        <v>2021.5</v>
      </c>
      <c r="G80" s="445">
        <v>1975</v>
      </c>
      <c r="H80" s="445">
        <v>2052.5</v>
      </c>
      <c r="I80" s="445">
        <v>2100</v>
      </c>
      <c r="J80" s="443" t="s">
        <v>3678</v>
      </c>
      <c r="K80" s="443">
        <f t="shared" si="63"/>
        <v>31</v>
      </c>
      <c r="L80" s="457">
        <f t="shared" si="64"/>
        <v>215.51250000000002</v>
      </c>
      <c r="M80" s="518">
        <f t="shared" ref="M80:M81" si="66">(K80*N80)-L80</f>
        <v>9084.4874999999993</v>
      </c>
      <c r="N80" s="443">
        <v>300</v>
      </c>
      <c r="O80" s="447" t="s">
        <v>599</v>
      </c>
      <c r="P80" s="481">
        <v>44110</v>
      </c>
      <c r="Q80" s="391"/>
      <c r="R80" s="344" t="s">
        <v>3186</v>
      </c>
      <c r="S80" s="40"/>
      <c r="Y80" s="40"/>
      <c r="Z80" s="40"/>
    </row>
    <row r="81" spans="1:26" s="404" customFormat="1" ht="14.25" customHeight="1">
      <c r="A81" s="466">
        <v>3</v>
      </c>
      <c r="B81" s="444">
        <v>44111</v>
      </c>
      <c r="C81" s="473"/>
      <c r="D81" s="489" t="s">
        <v>3661</v>
      </c>
      <c r="E81" s="472" t="s">
        <v>600</v>
      </c>
      <c r="F81" s="445">
        <v>1433.5</v>
      </c>
      <c r="G81" s="445">
        <v>1415</v>
      </c>
      <c r="H81" s="445">
        <v>1444</v>
      </c>
      <c r="I81" s="445" t="s">
        <v>3662</v>
      </c>
      <c r="J81" s="443" t="s">
        <v>707</v>
      </c>
      <c r="K81" s="443">
        <f t="shared" si="63"/>
        <v>10.5</v>
      </c>
      <c r="L81" s="457">
        <f t="shared" si="64"/>
        <v>353.78000000000003</v>
      </c>
      <c r="M81" s="518">
        <f t="shared" si="66"/>
        <v>6996.22</v>
      </c>
      <c r="N81" s="443">
        <v>700</v>
      </c>
      <c r="O81" s="447" t="s">
        <v>599</v>
      </c>
      <c r="P81" s="449">
        <v>44111</v>
      </c>
      <c r="Q81" s="391"/>
      <c r="R81" s="344" t="s">
        <v>3186</v>
      </c>
      <c r="S81" s="40"/>
      <c r="Y81" s="40"/>
      <c r="Z81" s="40"/>
    </row>
    <row r="82" spans="1:26" s="404" customFormat="1" ht="14.25" customHeight="1">
      <c r="A82" s="466">
        <v>4</v>
      </c>
      <c r="B82" s="444">
        <v>44112</v>
      </c>
      <c r="C82" s="473"/>
      <c r="D82" s="489" t="s">
        <v>3670</v>
      </c>
      <c r="E82" s="472" t="s">
        <v>600</v>
      </c>
      <c r="F82" s="445">
        <v>2087.5</v>
      </c>
      <c r="G82" s="445">
        <v>2048</v>
      </c>
      <c r="H82" s="445">
        <v>2112.5</v>
      </c>
      <c r="I82" s="445" t="s">
        <v>3691</v>
      </c>
      <c r="J82" s="443" t="s">
        <v>743</v>
      </c>
      <c r="K82" s="443">
        <f t="shared" si="63"/>
        <v>25</v>
      </c>
      <c r="L82" s="457">
        <f t="shared" si="64"/>
        <v>221.81250000000003</v>
      </c>
      <c r="M82" s="518">
        <f t="shared" ref="M82" si="67">(K82*N82)-L82</f>
        <v>7278.1875</v>
      </c>
      <c r="N82" s="443">
        <v>300</v>
      </c>
      <c r="O82" s="447" t="s">
        <v>599</v>
      </c>
      <c r="P82" s="481">
        <v>44113</v>
      </c>
      <c r="Q82" s="391"/>
      <c r="R82" s="344" t="s">
        <v>3186</v>
      </c>
      <c r="S82" s="40"/>
      <c r="Y82" s="40"/>
      <c r="Z82" s="40"/>
    </row>
    <row r="83" spans="1:26" s="404" customFormat="1" ht="14.25" customHeight="1">
      <c r="A83" s="466">
        <v>5</v>
      </c>
      <c r="B83" s="444">
        <v>44112</v>
      </c>
      <c r="C83" s="473"/>
      <c r="D83" s="489" t="s">
        <v>3694</v>
      </c>
      <c r="E83" s="472" t="s">
        <v>600</v>
      </c>
      <c r="F83" s="445">
        <v>1028</v>
      </c>
      <c r="G83" s="445">
        <v>1013</v>
      </c>
      <c r="H83" s="445">
        <v>1040</v>
      </c>
      <c r="I83" s="445" t="s">
        <v>3695</v>
      </c>
      <c r="J83" s="443" t="s">
        <v>3696</v>
      </c>
      <c r="K83" s="443">
        <f t="shared" si="63"/>
        <v>12</v>
      </c>
      <c r="L83" s="457">
        <f t="shared" si="64"/>
        <v>309.40000000000003</v>
      </c>
      <c r="M83" s="518">
        <f t="shared" ref="M83" si="68">(K83*N83)-L83</f>
        <v>9890.6</v>
      </c>
      <c r="N83" s="443">
        <v>850</v>
      </c>
      <c r="O83" s="447" t="s">
        <v>599</v>
      </c>
      <c r="P83" s="449">
        <v>44112</v>
      </c>
      <c r="Q83" s="391"/>
      <c r="R83" s="344" t="s">
        <v>3186</v>
      </c>
      <c r="S83" s="40"/>
      <c r="Y83" s="40"/>
      <c r="Z83" s="40"/>
    </row>
    <row r="84" spans="1:26" s="404" customFormat="1" ht="14.25" customHeight="1">
      <c r="A84" s="466">
        <v>6</v>
      </c>
      <c r="B84" s="444">
        <v>44112</v>
      </c>
      <c r="C84" s="473"/>
      <c r="D84" s="489" t="s">
        <v>3697</v>
      </c>
      <c r="E84" s="472" t="s">
        <v>600</v>
      </c>
      <c r="F84" s="445">
        <v>1450</v>
      </c>
      <c r="G84" s="445">
        <v>1432</v>
      </c>
      <c r="H84" s="445">
        <v>1460</v>
      </c>
      <c r="I84" s="445">
        <v>1480</v>
      </c>
      <c r="J84" s="443" t="s">
        <v>3698</v>
      </c>
      <c r="K84" s="443">
        <f t="shared" si="63"/>
        <v>10</v>
      </c>
      <c r="L84" s="457">
        <f t="shared" si="64"/>
        <v>357.70000000000005</v>
      </c>
      <c r="M84" s="518">
        <f t="shared" ref="M84:M85" si="69">(K84*N84)-L84</f>
        <v>6642.3</v>
      </c>
      <c r="N84" s="443">
        <v>700</v>
      </c>
      <c r="O84" s="447" t="s">
        <v>599</v>
      </c>
      <c r="P84" s="449">
        <v>44112</v>
      </c>
      <c r="Q84" s="391"/>
      <c r="R84" s="344" t="s">
        <v>3186</v>
      </c>
      <c r="S84" s="40"/>
      <c r="Y84" s="40"/>
      <c r="Z84" s="40"/>
    </row>
    <row r="85" spans="1:26" s="404" customFormat="1" ht="14.25" customHeight="1">
      <c r="A85" s="466">
        <v>7</v>
      </c>
      <c r="B85" s="444">
        <v>44113</v>
      </c>
      <c r="C85" s="473"/>
      <c r="D85" s="489" t="s">
        <v>3670</v>
      </c>
      <c r="E85" s="472" t="s">
        <v>600</v>
      </c>
      <c r="F85" s="445">
        <v>2064.5</v>
      </c>
      <c r="G85" s="445">
        <v>2020</v>
      </c>
      <c r="H85" s="445">
        <v>2091.5</v>
      </c>
      <c r="I85" s="445" t="s">
        <v>3702</v>
      </c>
      <c r="J85" s="443" t="s">
        <v>3703</v>
      </c>
      <c r="K85" s="443">
        <f t="shared" ref="K85" si="70">H85-F85</f>
        <v>27</v>
      </c>
      <c r="L85" s="457">
        <f t="shared" ref="L85" si="71">(H85*N85)*0.035%</f>
        <v>219.60750000000004</v>
      </c>
      <c r="M85" s="518">
        <f t="shared" si="69"/>
        <v>7880.3924999999999</v>
      </c>
      <c r="N85" s="443">
        <v>300</v>
      </c>
      <c r="O85" s="447" t="s">
        <v>599</v>
      </c>
      <c r="P85" s="481">
        <v>44116</v>
      </c>
      <c r="Q85" s="391"/>
      <c r="R85" s="344" t="s">
        <v>3186</v>
      </c>
      <c r="S85" s="40"/>
      <c r="Y85" s="40"/>
      <c r="Z85" s="40"/>
    </row>
    <row r="86" spans="1:26" s="404" customFormat="1" ht="14.25" customHeight="1">
      <c r="A86" s="522">
        <v>8</v>
      </c>
      <c r="B86" s="523">
        <v>44116</v>
      </c>
      <c r="C86" s="524"/>
      <c r="D86" s="525" t="s">
        <v>3661</v>
      </c>
      <c r="E86" s="516" t="s">
        <v>600</v>
      </c>
      <c r="F86" s="488">
        <v>1457</v>
      </c>
      <c r="G86" s="488">
        <v>1440</v>
      </c>
      <c r="H86" s="488">
        <v>1440</v>
      </c>
      <c r="I86" s="488">
        <v>1490</v>
      </c>
      <c r="J86" s="478" t="s">
        <v>3704</v>
      </c>
      <c r="K86" s="478">
        <f t="shared" ref="K86:K88" si="72">H86-F86</f>
        <v>-17</v>
      </c>
      <c r="L86" s="459">
        <f t="shared" ref="L86:L88" si="73">(H86*N86)*0.035%</f>
        <v>352.80000000000007</v>
      </c>
      <c r="M86" s="526">
        <f t="shared" ref="M86:M88" si="74">(K86*N86)-L86</f>
        <v>-12252.8</v>
      </c>
      <c r="N86" s="478">
        <v>700</v>
      </c>
      <c r="O86" s="439" t="s">
        <v>663</v>
      </c>
      <c r="P86" s="517">
        <v>44116</v>
      </c>
      <c r="Q86" s="391"/>
      <c r="R86" s="344" t="s">
        <v>3186</v>
      </c>
      <c r="S86" s="40"/>
      <c r="Y86" s="40"/>
      <c r="Z86" s="40"/>
    </row>
    <row r="87" spans="1:26" s="404" customFormat="1" ht="14.25" customHeight="1">
      <c r="A87" s="466">
        <v>9</v>
      </c>
      <c r="B87" s="444">
        <v>44116</v>
      </c>
      <c r="C87" s="473"/>
      <c r="D87" s="489" t="s">
        <v>3706</v>
      </c>
      <c r="E87" s="472" t="s">
        <v>600</v>
      </c>
      <c r="F87" s="445">
        <v>161.75</v>
      </c>
      <c r="G87" s="445">
        <v>157.5</v>
      </c>
      <c r="H87" s="445">
        <v>164.25</v>
      </c>
      <c r="I87" s="445">
        <v>168</v>
      </c>
      <c r="J87" s="443" t="s">
        <v>3712</v>
      </c>
      <c r="K87" s="443">
        <f t="shared" si="72"/>
        <v>2.5</v>
      </c>
      <c r="L87" s="457">
        <f t="shared" si="73"/>
        <v>206.95500000000004</v>
      </c>
      <c r="M87" s="518">
        <f t="shared" si="74"/>
        <v>8793.0450000000001</v>
      </c>
      <c r="N87" s="443">
        <v>3600</v>
      </c>
      <c r="O87" s="447" t="s">
        <v>599</v>
      </c>
      <c r="P87" s="481">
        <v>44117</v>
      </c>
      <c r="Q87" s="391"/>
      <c r="R87" s="344" t="s">
        <v>3186</v>
      </c>
      <c r="S87" s="40"/>
      <c r="Y87" s="40"/>
      <c r="Z87" s="40"/>
    </row>
    <row r="88" spans="1:26" s="404" customFormat="1" ht="14.25" customHeight="1">
      <c r="A88" s="466">
        <v>10</v>
      </c>
      <c r="B88" s="444">
        <v>44117</v>
      </c>
      <c r="C88" s="473"/>
      <c r="D88" s="489" t="s">
        <v>3670</v>
      </c>
      <c r="E88" s="472" t="s">
        <v>600</v>
      </c>
      <c r="F88" s="445">
        <v>2067</v>
      </c>
      <c r="G88" s="445">
        <v>2020</v>
      </c>
      <c r="H88" s="445">
        <v>2089</v>
      </c>
      <c r="I88" s="445" t="s">
        <v>3702</v>
      </c>
      <c r="J88" s="443" t="s">
        <v>3719</v>
      </c>
      <c r="K88" s="443">
        <f t="shared" si="72"/>
        <v>22</v>
      </c>
      <c r="L88" s="457">
        <f t="shared" si="73"/>
        <v>219.34500000000003</v>
      </c>
      <c r="M88" s="518">
        <f t="shared" si="74"/>
        <v>6380.6549999999997</v>
      </c>
      <c r="N88" s="443">
        <v>300</v>
      </c>
      <c r="O88" s="447" t="s">
        <v>599</v>
      </c>
      <c r="P88" s="481">
        <v>44119</v>
      </c>
      <c r="Q88" s="391"/>
      <c r="R88" s="344" t="s">
        <v>3186</v>
      </c>
      <c r="S88" s="40"/>
      <c r="Y88" s="40"/>
      <c r="Z88" s="40"/>
    </row>
    <row r="89" spans="1:26" s="404" customFormat="1" ht="13.9" customHeight="1">
      <c r="A89" s="466">
        <v>11</v>
      </c>
      <c r="B89" s="444">
        <v>44118</v>
      </c>
      <c r="C89" s="473"/>
      <c r="D89" s="489" t="s">
        <v>3706</v>
      </c>
      <c r="E89" s="472" t="s">
        <v>600</v>
      </c>
      <c r="F89" s="445">
        <v>160.25</v>
      </c>
      <c r="G89" s="445">
        <v>156</v>
      </c>
      <c r="H89" s="445">
        <v>162.19999999999999</v>
      </c>
      <c r="I89" s="445">
        <v>168</v>
      </c>
      <c r="J89" s="443" t="s">
        <v>3741</v>
      </c>
      <c r="K89" s="443">
        <f t="shared" ref="K89" si="75">H89-F89</f>
        <v>1.9499999999999886</v>
      </c>
      <c r="L89" s="457">
        <f t="shared" ref="L89" si="76">(H89*N89)*0.035%</f>
        <v>204.37200000000004</v>
      </c>
      <c r="M89" s="518">
        <f t="shared" ref="M89" si="77">(K89*N89)-L89</f>
        <v>6815.6279999999588</v>
      </c>
      <c r="N89" s="443">
        <v>3600</v>
      </c>
      <c r="O89" s="447" t="s">
        <v>599</v>
      </c>
      <c r="P89" s="481">
        <v>44119</v>
      </c>
      <c r="Q89" s="391"/>
      <c r="R89" s="344" t="s">
        <v>3186</v>
      </c>
      <c r="S89" s="40"/>
      <c r="Y89" s="40"/>
      <c r="Z89" s="40"/>
    </row>
    <row r="90" spans="1:26" s="404" customFormat="1" ht="13.9" customHeight="1">
      <c r="A90" s="466">
        <v>12</v>
      </c>
      <c r="B90" s="444">
        <v>44119</v>
      </c>
      <c r="C90" s="473"/>
      <c r="D90" s="489" t="s">
        <v>3720</v>
      </c>
      <c r="E90" s="472" t="s">
        <v>3627</v>
      </c>
      <c r="F90" s="445">
        <v>11990</v>
      </c>
      <c r="G90" s="445">
        <v>12120</v>
      </c>
      <c r="H90" s="445">
        <v>11905</v>
      </c>
      <c r="I90" s="445">
        <v>11850</v>
      </c>
      <c r="J90" s="443" t="s">
        <v>3721</v>
      </c>
      <c r="K90" s="443">
        <f>F90-H90</f>
        <v>85</v>
      </c>
      <c r="L90" s="457">
        <f t="shared" ref="L90" si="78">(H90*N90)*0.035%</f>
        <v>312.50625000000002</v>
      </c>
      <c r="M90" s="518">
        <f t="shared" ref="M90" si="79">(K90*N90)-L90</f>
        <v>6062.4937499999996</v>
      </c>
      <c r="N90" s="443">
        <v>75</v>
      </c>
      <c r="O90" s="447" t="s">
        <v>599</v>
      </c>
      <c r="P90" s="449">
        <v>44119</v>
      </c>
      <c r="Q90" s="391"/>
      <c r="R90" s="344" t="s">
        <v>602</v>
      </c>
      <c r="S90" s="40"/>
      <c r="Y90" s="40"/>
      <c r="Z90" s="40"/>
    </row>
    <row r="91" spans="1:26" s="404" customFormat="1" ht="13.9" customHeight="1">
      <c r="A91" s="466">
        <v>13</v>
      </c>
      <c r="B91" s="444">
        <v>44119</v>
      </c>
      <c r="C91" s="473"/>
      <c r="D91" s="489" t="s">
        <v>3724</v>
      </c>
      <c r="E91" s="472" t="s">
        <v>3627</v>
      </c>
      <c r="F91" s="445">
        <v>2002</v>
      </c>
      <c r="G91" s="445">
        <v>2045</v>
      </c>
      <c r="H91" s="445">
        <v>1978</v>
      </c>
      <c r="I91" s="445">
        <v>1940</v>
      </c>
      <c r="J91" s="443" t="s">
        <v>3725</v>
      </c>
      <c r="K91" s="443">
        <f>F91-H91</f>
        <v>24</v>
      </c>
      <c r="L91" s="457">
        <f t="shared" ref="L91:L92" si="80">(H91*N91)*0.035%</f>
        <v>207.69000000000003</v>
      </c>
      <c r="M91" s="518">
        <f t="shared" ref="M91:M92" si="81">(K91*N91)-L91</f>
        <v>6992.31</v>
      </c>
      <c r="N91" s="443">
        <v>300</v>
      </c>
      <c r="O91" s="447" t="s">
        <v>599</v>
      </c>
      <c r="P91" s="449">
        <v>44119</v>
      </c>
      <c r="Q91" s="391"/>
      <c r="R91" s="344" t="s">
        <v>602</v>
      </c>
      <c r="S91" s="40"/>
      <c r="Y91" s="40"/>
      <c r="Z91" s="40"/>
    </row>
    <row r="92" spans="1:26" s="404" customFormat="1" ht="13.9" customHeight="1">
      <c r="A92" s="466">
        <v>14</v>
      </c>
      <c r="B92" s="444">
        <v>44119</v>
      </c>
      <c r="C92" s="473"/>
      <c r="D92" s="489" t="s">
        <v>3722</v>
      </c>
      <c r="E92" s="472" t="s">
        <v>600</v>
      </c>
      <c r="F92" s="445">
        <v>1240.5</v>
      </c>
      <c r="G92" s="445">
        <v>1216</v>
      </c>
      <c r="H92" s="445">
        <v>1255</v>
      </c>
      <c r="I92" s="445" t="s">
        <v>3723</v>
      </c>
      <c r="J92" s="443" t="s">
        <v>3731</v>
      </c>
      <c r="K92" s="443">
        <f t="shared" ref="K92" si="82">H92-F92</f>
        <v>14.5</v>
      </c>
      <c r="L92" s="457">
        <f t="shared" si="80"/>
        <v>241.58750000000003</v>
      </c>
      <c r="M92" s="518">
        <f t="shared" si="81"/>
        <v>7733.4125000000004</v>
      </c>
      <c r="N92" s="443">
        <v>550</v>
      </c>
      <c r="O92" s="447" t="s">
        <v>599</v>
      </c>
      <c r="P92" s="481">
        <v>44120</v>
      </c>
      <c r="Q92" s="391"/>
      <c r="R92" s="344" t="s">
        <v>3186</v>
      </c>
      <c r="S92" s="40"/>
      <c r="Y92" s="40"/>
      <c r="Z92" s="40"/>
    </row>
    <row r="93" spans="1:26" s="404" customFormat="1" ht="13.9" customHeight="1">
      <c r="A93" s="466">
        <v>15</v>
      </c>
      <c r="B93" s="444">
        <v>44119</v>
      </c>
      <c r="C93" s="473"/>
      <c r="D93" s="489" t="s">
        <v>3661</v>
      </c>
      <c r="E93" s="472" t="s">
        <v>600</v>
      </c>
      <c r="F93" s="445">
        <v>1423.5</v>
      </c>
      <c r="G93" s="445">
        <v>1405</v>
      </c>
      <c r="H93" s="445">
        <v>1432.5</v>
      </c>
      <c r="I93" s="445" t="s">
        <v>3726</v>
      </c>
      <c r="J93" s="443" t="s">
        <v>3405</v>
      </c>
      <c r="K93" s="443">
        <f t="shared" ref="K93:K94" si="83">H93-F93</f>
        <v>9</v>
      </c>
      <c r="L93" s="457">
        <f t="shared" ref="L93:L94" si="84">(H93*N93)*0.035%</f>
        <v>350.96250000000003</v>
      </c>
      <c r="M93" s="518">
        <f t="shared" ref="M93:M94" si="85">(K93*N93)-L93</f>
        <v>5949.0375000000004</v>
      </c>
      <c r="N93" s="443">
        <v>700</v>
      </c>
      <c r="O93" s="447" t="s">
        <v>599</v>
      </c>
      <c r="P93" s="481">
        <v>44120</v>
      </c>
      <c r="Q93" s="391"/>
      <c r="R93" s="344" t="s">
        <v>3186</v>
      </c>
      <c r="S93" s="40"/>
      <c r="Y93" s="40"/>
      <c r="Z93" s="40"/>
    </row>
    <row r="94" spans="1:26" s="404" customFormat="1" ht="13.9" customHeight="1">
      <c r="A94" s="466">
        <v>16</v>
      </c>
      <c r="B94" s="444">
        <v>44119</v>
      </c>
      <c r="C94" s="473"/>
      <c r="D94" s="489" t="s">
        <v>3670</v>
      </c>
      <c r="E94" s="472" t="s">
        <v>600</v>
      </c>
      <c r="F94" s="445">
        <v>2080</v>
      </c>
      <c r="G94" s="445">
        <v>2035</v>
      </c>
      <c r="H94" s="445">
        <v>2101.5</v>
      </c>
      <c r="I94" s="445" t="s">
        <v>3729</v>
      </c>
      <c r="J94" s="443" t="s">
        <v>3761</v>
      </c>
      <c r="K94" s="443">
        <f t="shared" si="83"/>
        <v>21.5</v>
      </c>
      <c r="L94" s="457">
        <f t="shared" si="84"/>
        <v>220.65750000000003</v>
      </c>
      <c r="M94" s="518">
        <f t="shared" si="85"/>
        <v>6229.3424999999997</v>
      </c>
      <c r="N94" s="443">
        <v>300</v>
      </c>
      <c r="O94" s="447" t="s">
        <v>599</v>
      </c>
      <c r="P94" s="481">
        <v>44124</v>
      </c>
      <c r="Q94" s="391"/>
      <c r="R94" s="344" t="s">
        <v>3186</v>
      </c>
      <c r="S94" s="40"/>
      <c r="Y94" s="40"/>
      <c r="Z94" s="40"/>
    </row>
    <row r="95" spans="1:26" s="404" customFormat="1" ht="13.9" customHeight="1">
      <c r="A95" s="466">
        <v>17</v>
      </c>
      <c r="B95" s="444">
        <v>44120</v>
      </c>
      <c r="C95" s="473"/>
      <c r="D95" s="489" t="s">
        <v>3720</v>
      </c>
      <c r="E95" s="472" t="s">
        <v>3627</v>
      </c>
      <c r="F95" s="445">
        <v>11745</v>
      </c>
      <c r="G95" s="445">
        <v>11880</v>
      </c>
      <c r="H95" s="445">
        <v>11675</v>
      </c>
      <c r="I95" s="445">
        <v>11600</v>
      </c>
      <c r="J95" s="443" t="s">
        <v>774</v>
      </c>
      <c r="K95" s="443">
        <f>F95-H95</f>
        <v>70</v>
      </c>
      <c r="L95" s="457">
        <f t="shared" ref="L95:L99" si="86">(H95*N95)*0.035%</f>
        <v>306.46875000000006</v>
      </c>
      <c r="M95" s="518">
        <f t="shared" ref="M95:M99" si="87">(K95*N95)-L95</f>
        <v>4943.53125</v>
      </c>
      <c r="N95" s="443">
        <v>75</v>
      </c>
      <c r="O95" s="447" t="s">
        <v>599</v>
      </c>
      <c r="P95" s="449">
        <v>44120</v>
      </c>
      <c r="Q95" s="391"/>
      <c r="R95" s="344" t="s">
        <v>602</v>
      </c>
      <c r="S95" s="40"/>
      <c r="Y95" s="40"/>
      <c r="Z95" s="40"/>
    </row>
    <row r="96" spans="1:26" s="404" customFormat="1" ht="13.9" customHeight="1">
      <c r="A96" s="466">
        <v>18</v>
      </c>
      <c r="B96" s="444">
        <v>44120</v>
      </c>
      <c r="C96" s="473"/>
      <c r="D96" s="489" t="s">
        <v>3732</v>
      </c>
      <c r="E96" s="472" t="s">
        <v>600</v>
      </c>
      <c r="F96" s="445">
        <v>684.5</v>
      </c>
      <c r="G96" s="445">
        <v>672</v>
      </c>
      <c r="H96" s="445">
        <v>692.5</v>
      </c>
      <c r="I96" s="445">
        <v>710</v>
      </c>
      <c r="J96" s="443" t="s">
        <v>3677</v>
      </c>
      <c r="K96" s="443">
        <f t="shared" ref="K96:K97" si="88">H96-F96</f>
        <v>8</v>
      </c>
      <c r="L96" s="457">
        <f t="shared" si="86"/>
        <v>242.37500000000003</v>
      </c>
      <c r="M96" s="518">
        <f t="shared" si="87"/>
        <v>7757.625</v>
      </c>
      <c r="N96" s="443">
        <v>1000</v>
      </c>
      <c r="O96" s="447" t="s">
        <v>599</v>
      </c>
      <c r="P96" s="449">
        <v>44120</v>
      </c>
      <c r="Q96" s="391"/>
      <c r="R96" s="344" t="s">
        <v>3186</v>
      </c>
      <c r="S96" s="40"/>
      <c r="Y96" s="40"/>
      <c r="Z96" s="40"/>
    </row>
    <row r="97" spans="1:26" s="404" customFormat="1" ht="13.9" customHeight="1">
      <c r="A97" s="466">
        <v>19</v>
      </c>
      <c r="B97" s="444">
        <v>44120</v>
      </c>
      <c r="C97" s="473"/>
      <c r="D97" s="489" t="s">
        <v>3733</v>
      </c>
      <c r="E97" s="472" t="s">
        <v>600</v>
      </c>
      <c r="F97" s="445">
        <v>563</v>
      </c>
      <c r="G97" s="445">
        <v>550</v>
      </c>
      <c r="H97" s="445">
        <v>567.5</v>
      </c>
      <c r="I97" s="445">
        <v>580</v>
      </c>
      <c r="J97" s="443" t="s">
        <v>3743</v>
      </c>
      <c r="K97" s="443">
        <f t="shared" si="88"/>
        <v>4.5</v>
      </c>
      <c r="L97" s="457">
        <f t="shared" si="86"/>
        <v>218.48750000000004</v>
      </c>
      <c r="M97" s="518">
        <f t="shared" si="87"/>
        <v>4731.5124999999998</v>
      </c>
      <c r="N97" s="443">
        <v>1100</v>
      </c>
      <c r="O97" s="447" t="s">
        <v>599</v>
      </c>
      <c r="P97" s="481">
        <v>44123</v>
      </c>
      <c r="Q97" s="391"/>
      <c r="R97" s="344" t="s">
        <v>602</v>
      </c>
      <c r="S97" s="40"/>
      <c r="Y97" s="40"/>
      <c r="Z97" s="40"/>
    </row>
    <row r="98" spans="1:26" s="404" customFormat="1" ht="13.9" customHeight="1">
      <c r="A98" s="527">
        <v>20</v>
      </c>
      <c r="B98" s="528">
        <v>44120</v>
      </c>
      <c r="C98" s="529"/>
      <c r="D98" s="530" t="s">
        <v>3735</v>
      </c>
      <c r="E98" s="531" t="s">
        <v>3627</v>
      </c>
      <c r="F98" s="532">
        <v>3230</v>
      </c>
      <c r="G98" s="532">
        <v>3275</v>
      </c>
      <c r="H98" s="532">
        <v>3227.5</v>
      </c>
      <c r="I98" s="532">
        <v>3150</v>
      </c>
      <c r="J98" s="533" t="s">
        <v>3644</v>
      </c>
      <c r="K98" s="533">
        <f>F98-H98</f>
        <v>2.5</v>
      </c>
      <c r="L98" s="534">
        <f t="shared" si="86"/>
        <v>282.40625000000006</v>
      </c>
      <c r="M98" s="535">
        <f t="shared" si="87"/>
        <v>342.59374999999994</v>
      </c>
      <c r="N98" s="533">
        <v>250</v>
      </c>
      <c r="O98" s="536" t="s">
        <v>708</v>
      </c>
      <c r="P98" s="537">
        <v>44123</v>
      </c>
      <c r="Q98" s="391"/>
      <c r="R98" s="344" t="s">
        <v>602</v>
      </c>
      <c r="S98" s="40"/>
      <c r="Y98" s="40"/>
      <c r="Z98" s="40"/>
    </row>
    <row r="99" spans="1:26" s="404" customFormat="1" ht="13.9" customHeight="1">
      <c r="A99" s="522">
        <v>21</v>
      </c>
      <c r="B99" s="523">
        <v>44120</v>
      </c>
      <c r="C99" s="524"/>
      <c r="D99" s="525" t="s">
        <v>3720</v>
      </c>
      <c r="E99" s="516" t="s">
        <v>3627</v>
      </c>
      <c r="F99" s="488">
        <v>11785</v>
      </c>
      <c r="G99" s="488">
        <v>11910</v>
      </c>
      <c r="H99" s="488">
        <v>11910</v>
      </c>
      <c r="I99" s="488">
        <v>11600</v>
      </c>
      <c r="J99" s="478" t="s">
        <v>3760</v>
      </c>
      <c r="K99" s="478">
        <f>F99-H99</f>
        <v>-125</v>
      </c>
      <c r="L99" s="459">
        <f t="shared" si="86"/>
        <v>312.63750000000005</v>
      </c>
      <c r="M99" s="526">
        <f t="shared" si="87"/>
        <v>-9687.6375000000007</v>
      </c>
      <c r="N99" s="478">
        <v>75</v>
      </c>
      <c r="O99" s="439" t="s">
        <v>663</v>
      </c>
      <c r="P99" s="426">
        <v>44124</v>
      </c>
      <c r="Q99" s="391"/>
      <c r="R99" s="344" t="s">
        <v>602</v>
      </c>
      <c r="S99" s="40"/>
      <c r="Y99" s="40"/>
      <c r="Z99" s="40"/>
    </row>
    <row r="100" spans="1:26" s="404" customFormat="1" ht="13.9" customHeight="1">
      <c r="A100" s="522">
        <v>22</v>
      </c>
      <c r="B100" s="523">
        <v>44123</v>
      </c>
      <c r="C100" s="524"/>
      <c r="D100" s="525" t="s">
        <v>3724</v>
      </c>
      <c r="E100" s="516" t="s">
        <v>3627</v>
      </c>
      <c r="F100" s="488">
        <v>2007.5</v>
      </c>
      <c r="G100" s="488">
        <v>2052</v>
      </c>
      <c r="H100" s="488">
        <v>2052</v>
      </c>
      <c r="I100" s="488">
        <v>1940</v>
      </c>
      <c r="J100" s="478" t="s">
        <v>3770</v>
      </c>
      <c r="K100" s="478">
        <f>F100-H100</f>
        <v>-44.5</v>
      </c>
      <c r="L100" s="459">
        <f t="shared" ref="L100" si="89">(H100*N100)*0.035%</f>
        <v>215.46000000000004</v>
      </c>
      <c r="M100" s="526">
        <f t="shared" ref="M100" si="90">(K100*N100)-L100</f>
        <v>-13565.46</v>
      </c>
      <c r="N100" s="478">
        <v>300</v>
      </c>
      <c r="O100" s="439" t="s">
        <v>663</v>
      </c>
      <c r="P100" s="426">
        <v>44125</v>
      </c>
      <c r="Q100" s="391"/>
      <c r="R100" s="344" t="s">
        <v>602</v>
      </c>
      <c r="S100" s="40"/>
      <c r="Y100" s="40"/>
      <c r="Z100" s="40"/>
    </row>
    <row r="101" spans="1:26" s="404" customFormat="1" ht="13.9" customHeight="1">
      <c r="A101" s="546">
        <v>23</v>
      </c>
      <c r="B101" s="547">
        <v>44123</v>
      </c>
      <c r="C101" s="548"/>
      <c r="D101" s="489" t="s">
        <v>3754</v>
      </c>
      <c r="E101" s="472" t="s">
        <v>600</v>
      </c>
      <c r="F101" s="445">
        <v>691</v>
      </c>
      <c r="G101" s="445">
        <v>679</v>
      </c>
      <c r="H101" s="445">
        <v>698.5</v>
      </c>
      <c r="I101" s="443">
        <v>715</v>
      </c>
      <c r="J101" s="443" t="s">
        <v>3769</v>
      </c>
      <c r="K101" s="443">
        <f t="shared" ref="K101" si="91">H101-F101</f>
        <v>7.5</v>
      </c>
      <c r="L101" s="457">
        <f t="shared" ref="L101" si="92">(H101*N101)*0.035%</f>
        <v>244.47500000000002</v>
      </c>
      <c r="M101" s="518">
        <f t="shared" ref="M101" si="93">(K101*N101)-L101</f>
        <v>7255.5249999999996</v>
      </c>
      <c r="N101" s="443">
        <v>1000</v>
      </c>
      <c r="O101" s="447" t="s">
        <v>599</v>
      </c>
      <c r="P101" s="481">
        <v>44124</v>
      </c>
      <c r="Q101" s="391"/>
      <c r="R101" s="344" t="s">
        <v>3186</v>
      </c>
      <c r="S101" s="40"/>
      <c r="Y101" s="40"/>
      <c r="Z101" s="40"/>
    </row>
    <row r="102" spans="1:26" s="404" customFormat="1" ht="13.9" customHeight="1">
      <c r="A102" s="546">
        <v>24</v>
      </c>
      <c r="B102" s="547">
        <v>44123</v>
      </c>
      <c r="C102" s="548"/>
      <c r="D102" s="489" t="s">
        <v>3706</v>
      </c>
      <c r="E102" s="472" t="s">
        <v>600</v>
      </c>
      <c r="F102" s="445">
        <v>159.25</v>
      </c>
      <c r="G102" s="445">
        <v>155</v>
      </c>
      <c r="H102" s="445">
        <v>161.30000000000001</v>
      </c>
      <c r="I102" s="443">
        <v>170</v>
      </c>
      <c r="J102" s="443" t="s">
        <v>3768</v>
      </c>
      <c r="K102" s="443">
        <f t="shared" ref="K102:K103" si="94">H102-F102</f>
        <v>2.0500000000000114</v>
      </c>
      <c r="L102" s="457">
        <f t="shared" ref="L102:L103" si="95">(H102*N102)*0.035%</f>
        <v>203.23800000000003</v>
      </c>
      <c r="M102" s="518">
        <f t="shared" ref="M102:M103" si="96">(K102*N102)-L102</f>
        <v>7176.7620000000406</v>
      </c>
      <c r="N102" s="443">
        <v>3600</v>
      </c>
      <c r="O102" s="447" t="s">
        <v>599</v>
      </c>
      <c r="P102" s="481">
        <v>44124</v>
      </c>
      <c r="Q102" s="391"/>
      <c r="R102" s="344" t="s">
        <v>3186</v>
      </c>
      <c r="S102" s="40"/>
      <c r="Y102" s="40"/>
      <c r="Z102" s="40"/>
    </row>
    <row r="103" spans="1:26" s="404" customFormat="1" ht="13.9" customHeight="1">
      <c r="A103" s="546">
        <v>25</v>
      </c>
      <c r="B103" s="547">
        <v>44123</v>
      </c>
      <c r="C103" s="548"/>
      <c r="D103" s="489" t="s">
        <v>3755</v>
      </c>
      <c r="E103" s="472" t="s">
        <v>3756</v>
      </c>
      <c r="F103" s="445">
        <v>1017</v>
      </c>
      <c r="G103" s="445">
        <v>1000</v>
      </c>
      <c r="H103" s="445">
        <v>1026.5</v>
      </c>
      <c r="I103" s="443">
        <v>1050</v>
      </c>
      <c r="J103" s="443" t="s">
        <v>3762</v>
      </c>
      <c r="K103" s="443">
        <f t="shared" si="94"/>
        <v>9.5</v>
      </c>
      <c r="L103" s="457">
        <f t="shared" si="95"/>
        <v>305.38375000000002</v>
      </c>
      <c r="M103" s="518">
        <f t="shared" si="96"/>
        <v>7769.61625</v>
      </c>
      <c r="N103" s="443">
        <v>850</v>
      </c>
      <c r="O103" s="447" t="s">
        <v>599</v>
      </c>
      <c r="P103" s="481">
        <v>44124</v>
      </c>
      <c r="Q103" s="391"/>
      <c r="R103" s="344" t="s">
        <v>3186</v>
      </c>
      <c r="S103" s="40"/>
      <c r="Y103" s="40"/>
      <c r="Z103" s="40"/>
    </row>
    <row r="104" spans="1:26" s="404" customFormat="1" ht="13.9" customHeight="1">
      <c r="A104" s="546">
        <v>26</v>
      </c>
      <c r="B104" s="547">
        <v>44124</v>
      </c>
      <c r="C104" s="548"/>
      <c r="D104" s="489" t="s">
        <v>3766</v>
      </c>
      <c r="E104" s="472" t="s">
        <v>600</v>
      </c>
      <c r="F104" s="445">
        <v>158.55000000000001</v>
      </c>
      <c r="G104" s="445">
        <v>154</v>
      </c>
      <c r="H104" s="445">
        <v>160.80000000000001</v>
      </c>
      <c r="I104" s="443">
        <v>168</v>
      </c>
      <c r="J104" s="443" t="s">
        <v>3786</v>
      </c>
      <c r="K104" s="443">
        <f t="shared" ref="K104" si="97">H104-F104</f>
        <v>2.25</v>
      </c>
      <c r="L104" s="457">
        <f t="shared" ref="L104" si="98">(H104*N104)*0.035%</f>
        <v>202.60800000000003</v>
      </c>
      <c r="M104" s="518">
        <f t="shared" ref="M104" si="99">(K104*N104)-L104</f>
        <v>7897.3919999999998</v>
      </c>
      <c r="N104" s="443">
        <v>3600</v>
      </c>
      <c r="O104" s="447" t="s">
        <v>599</v>
      </c>
      <c r="P104" s="481">
        <v>44126</v>
      </c>
      <c r="Q104" s="391"/>
      <c r="R104" s="344" t="s">
        <v>3186</v>
      </c>
      <c r="S104" s="40"/>
      <c r="Y104" s="40"/>
      <c r="Z104" s="40"/>
    </row>
    <row r="105" spans="1:26" s="404" customFormat="1" ht="13.9" customHeight="1">
      <c r="A105" s="546">
        <v>27</v>
      </c>
      <c r="B105" s="547">
        <v>44125</v>
      </c>
      <c r="C105" s="548"/>
      <c r="D105" s="489" t="s">
        <v>3720</v>
      </c>
      <c r="E105" s="472" t="s">
        <v>3627</v>
      </c>
      <c r="F105" s="445">
        <v>11990</v>
      </c>
      <c r="G105" s="445">
        <v>12100</v>
      </c>
      <c r="H105" s="445">
        <v>11925</v>
      </c>
      <c r="I105" s="443">
        <v>11800</v>
      </c>
      <c r="J105" s="443" t="s">
        <v>3773</v>
      </c>
      <c r="K105" s="443">
        <f>F105-H105</f>
        <v>65</v>
      </c>
      <c r="L105" s="457">
        <f t="shared" ref="L105:L108" si="100">(H105*N105)*0.035%</f>
        <v>313.03125000000006</v>
      </c>
      <c r="M105" s="518">
        <f t="shared" ref="M105:M108" si="101">(K105*N105)-L105</f>
        <v>4561.96875</v>
      </c>
      <c r="N105" s="443">
        <v>75</v>
      </c>
      <c r="O105" s="447" t="s">
        <v>599</v>
      </c>
      <c r="P105" s="449">
        <v>44125</v>
      </c>
      <c r="Q105" s="391"/>
      <c r="R105" s="344" t="s">
        <v>602</v>
      </c>
      <c r="S105" s="40"/>
      <c r="Y105" s="40"/>
      <c r="Z105" s="40"/>
    </row>
    <row r="106" spans="1:26" s="404" customFormat="1" ht="13.9" customHeight="1">
      <c r="A106" s="522">
        <v>28</v>
      </c>
      <c r="B106" s="523">
        <v>44125</v>
      </c>
      <c r="C106" s="524"/>
      <c r="D106" s="525" t="s">
        <v>3755</v>
      </c>
      <c r="E106" s="516" t="s">
        <v>600</v>
      </c>
      <c r="F106" s="488">
        <v>1011</v>
      </c>
      <c r="G106" s="488">
        <v>994</v>
      </c>
      <c r="H106" s="488">
        <v>994</v>
      </c>
      <c r="I106" s="488">
        <v>1040</v>
      </c>
      <c r="J106" s="478" t="s">
        <v>3704</v>
      </c>
      <c r="K106" s="478">
        <f t="shared" ref="K106:K107" si="102">H106-F106</f>
        <v>-17</v>
      </c>
      <c r="L106" s="459">
        <f t="shared" si="100"/>
        <v>295.71500000000003</v>
      </c>
      <c r="M106" s="526">
        <f t="shared" si="101"/>
        <v>-14745.715</v>
      </c>
      <c r="N106" s="478">
        <v>850</v>
      </c>
      <c r="O106" s="439" t="s">
        <v>663</v>
      </c>
      <c r="P106" s="517">
        <v>44125</v>
      </c>
      <c r="Q106" s="391"/>
      <c r="R106" s="344" t="s">
        <v>3186</v>
      </c>
      <c r="S106" s="40"/>
      <c r="Y106" s="40"/>
      <c r="Z106" s="40"/>
    </row>
    <row r="107" spans="1:26" s="404" customFormat="1" ht="13.9" customHeight="1">
      <c r="A107" s="546">
        <v>29</v>
      </c>
      <c r="B107" s="547">
        <v>44125</v>
      </c>
      <c r="C107" s="548"/>
      <c r="D107" s="489" t="s">
        <v>3780</v>
      </c>
      <c r="E107" s="472" t="s">
        <v>600</v>
      </c>
      <c r="F107" s="445">
        <v>559.5</v>
      </c>
      <c r="G107" s="445">
        <v>548</v>
      </c>
      <c r="H107" s="445">
        <v>566</v>
      </c>
      <c r="I107" s="443">
        <v>580</v>
      </c>
      <c r="J107" s="443" t="s">
        <v>3779</v>
      </c>
      <c r="K107" s="443">
        <f t="shared" si="102"/>
        <v>6.5</v>
      </c>
      <c r="L107" s="457">
        <f t="shared" si="100"/>
        <v>217.91000000000003</v>
      </c>
      <c r="M107" s="518">
        <f t="shared" si="101"/>
        <v>6932.09</v>
      </c>
      <c r="N107" s="443">
        <v>1100</v>
      </c>
      <c r="O107" s="447" t="s">
        <v>599</v>
      </c>
      <c r="P107" s="481">
        <v>44126</v>
      </c>
      <c r="Q107" s="391"/>
      <c r="R107" s="344" t="s">
        <v>602</v>
      </c>
      <c r="S107" s="40"/>
      <c r="Y107" s="40"/>
      <c r="Z107" s="40"/>
    </row>
    <row r="108" spans="1:26" s="404" customFormat="1" ht="13.9" customHeight="1">
      <c r="A108" s="546">
        <v>30</v>
      </c>
      <c r="B108" s="547">
        <v>44125</v>
      </c>
      <c r="C108" s="548"/>
      <c r="D108" s="489" t="s">
        <v>3781</v>
      </c>
      <c r="E108" s="472" t="s">
        <v>3627</v>
      </c>
      <c r="F108" s="445">
        <v>419</v>
      </c>
      <c r="G108" s="445">
        <v>429</v>
      </c>
      <c r="H108" s="445">
        <v>413.5</v>
      </c>
      <c r="I108" s="443">
        <v>400</v>
      </c>
      <c r="J108" s="443" t="s">
        <v>3643</v>
      </c>
      <c r="K108" s="443">
        <f>F108-H108</f>
        <v>5.5</v>
      </c>
      <c r="L108" s="457">
        <f t="shared" si="100"/>
        <v>198.99687500000002</v>
      </c>
      <c r="M108" s="518">
        <f t="shared" si="101"/>
        <v>7363.5031250000002</v>
      </c>
      <c r="N108" s="443">
        <v>1375</v>
      </c>
      <c r="O108" s="447" t="s">
        <v>599</v>
      </c>
      <c r="P108" s="481">
        <v>44126</v>
      </c>
      <c r="Q108" s="391"/>
      <c r="R108" s="344" t="s">
        <v>602</v>
      </c>
      <c r="S108" s="40"/>
      <c r="Y108" s="40"/>
      <c r="Z108" s="40"/>
    </row>
    <row r="109" spans="1:26" s="404" customFormat="1" ht="13.9" customHeight="1">
      <c r="A109" s="522">
        <v>31</v>
      </c>
      <c r="B109" s="523">
        <v>44126</v>
      </c>
      <c r="C109" s="524"/>
      <c r="D109" s="525" t="s">
        <v>3784</v>
      </c>
      <c r="E109" s="516" t="s">
        <v>600</v>
      </c>
      <c r="F109" s="488">
        <v>15975</v>
      </c>
      <c r="G109" s="488">
        <v>15740</v>
      </c>
      <c r="H109" s="488">
        <v>15835</v>
      </c>
      <c r="I109" s="488" t="s">
        <v>3785</v>
      </c>
      <c r="J109" s="478" t="s">
        <v>3810</v>
      </c>
      <c r="K109" s="478">
        <f t="shared" ref="K109:K110" si="103">H109-F109</f>
        <v>-140</v>
      </c>
      <c r="L109" s="459">
        <f t="shared" ref="L109:L110" si="104">(H109*N109)*0.035%</f>
        <v>277.11250000000007</v>
      </c>
      <c r="M109" s="526">
        <f t="shared" ref="M109:M110" si="105">(K109*N109)-L109</f>
        <v>-7277.1125000000002</v>
      </c>
      <c r="N109" s="478">
        <v>50</v>
      </c>
      <c r="O109" s="439" t="s">
        <v>663</v>
      </c>
      <c r="P109" s="517">
        <v>44127</v>
      </c>
      <c r="Q109" s="391"/>
      <c r="R109" s="344" t="s">
        <v>602</v>
      </c>
      <c r="S109" s="40"/>
      <c r="Y109" s="40"/>
      <c r="Z109" s="40"/>
    </row>
    <row r="110" spans="1:26" s="404" customFormat="1" ht="13.9" customHeight="1">
      <c r="A110" s="546">
        <v>32</v>
      </c>
      <c r="B110" s="547">
        <v>44126</v>
      </c>
      <c r="C110" s="548"/>
      <c r="D110" s="489" t="s">
        <v>3754</v>
      </c>
      <c r="E110" s="472" t="s">
        <v>600</v>
      </c>
      <c r="F110" s="445">
        <v>706</v>
      </c>
      <c r="G110" s="445">
        <v>694</v>
      </c>
      <c r="H110" s="445">
        <v>715.5</v>
      </c>
      <c r="I110" s="443">
        <v>725</v>
      </c>
      <c r="J110" s="443" t="s">
        <v>3811</v>
      </c>
      <c r="K110" s="443">
        <f t="shared" si="103"/>
        <v>9.5</v>
      </c>
      <c r="L110" s="457">
        <f t="shared" si="104"/>
        <v>250.42500000000004</v>
      </c>
      <c r="M110" s="518">
        <f t="shared" si="105"/>
        <v>9249.5750000000007</v>
      </c>
      <c r="N110" s="443">
        <v>1000</v>
      </c>
      <c r="O110" s="447" t="s">
        <v>599</v>
      </c>
      <c r="P110" s="481">
        <v>44127</v>
      </c>
      <c r="Q110" s="391"/>
      <c r="R110" s="344" t="s">
        <v>3186</v>
      </c>
      <c r="S110" s="40"/>
      <c r="Y110" s="40"/>
      <c r="Z110" s="40"/>
    </row>
    <row r="111" spans="1:26" s="404" customFormat="1" ht="13.9" customHeight="1">
      <c r="A111" s="521">
        <v>33</v>
      </c>
      <c r="B111" s="519">
        <v>44126</v>
      </c>
      <c r="C111" s="520"/>
      <c r="D111" s="509" t="s">
        <v>3732</v>
      </c>
      <c r="E111" s="510" t="s">
        <v>3627</v>
      </c>
      <c r="F111" s="456" t="s">
        <v>3790</v>
      </c>
      <c r="G111" s="456">
        <v>739</v>
      </c>
      <c r="H111" s="456"/>
      <c r="I111" s="511">
        <v>704</v>
      </c>
      <c r="J111" s="511" t="s">
        <v>601</v>
      </c>
      <c r="K111" s="511"/>
      <c r="L111" s="511"/>
      <c r="M111" s="511"/>
      <c r="N111" s="511"/>
      <c r="O111" s="511"/>
      <c r="P111" s="511"/>
      <c r="Q111" s="391"/>
      <c r="R111" s="344" t="s">
        <v>602</v>
      </c>
      <c r="S111" s="40"/>
      <c r="Y111" s="40"/>
      <c r="Z111" s="40"/>
    </row>
    <row r="112" spans="1:26" s="404" customFormat="1" ht="13.9" customHeight="1">
      <c r="A112" s="521">
        <v>34</v>
      </c>
      <c r="B112" s="519">
        <v>44127</v>
      </c>
      <c r="C112" s="520"/>
      <c r="D112" s="509" t="s">
        <v>3807</v>
      </c>
      <c r="E112" s="510" t="s">
        <v>3627</v>
      </c>
      <c r="F112" s="456" t="s">
        <v>3808</v>
      </c>
      <c r="G112" s="456">
        <v>1258</v>
      </c>
      <c r="H112" s="456"/>
      <c r="I112" s="511">
        <v>1210</v>
      </c>
      <c r="J112" s="511" t="s">
        <v>601</v>
      </c>
      <c r="K112" s="511"/>
      <c r="L112" s="511"/>
      <c r="M112" s="511"/>
      <c r="N112" s="511"/>
      <c r="O112" s="511"/>
      <c r="P112" s="511"/>
      <c r="Q112" s="391"/>
      <c r="R112" s="344" t="s">
        <v>602</v>
      </c>
      <c r="S112" s="40"/>
      <c r="Y112" s="40"/>
      <c r="Z112" s="40"/>
    </row>
    <row r="113" spans="1:34" s="404" customFormat="1" ht="13.9" customHeight="1">
      <c r="A113" s="521">
        <v>35</v>
      </c>
      <c r="B113" s="519">
        <v>44127</v>
      </c>
      <c r="C113" s="520"/>
      <c r="D113" s="509" t="s">
        <v>3733</v>
      </c>
      <c r="E113" s="510" t="s">
        <v>600</v>
      </c>
      <c r="F113" s="456" t="s">
        <v>3809</v>
      </c>
      <c r="G113" s="456">
        <v>554</v>
      </c>
      <c r="H113" s="456"/>
      <c r="I113" s="511">
        <v>585</v>
      </c>
      <c r="J113" s="511" t="s">
        <v>601</v>
      </c>
      <c r="K113" s="511"/>
      <c r="L113" s="511"/>
      <c r="M113" s="511"/>
      <c r="N113" s="511"/>
      <c r="O113" s="511"/>
      <c r="P113" s="511"/>
      <c r="Q113" s="391"/>
      <c r="R113" s="344" t="s">
        <v>602</v>
      </c>
      <c r="S113" s="40"/>
      <c r="Y113" s="40"/>
      <c r="Z113" s="40"/>
    </row>
    <row r="114" spans="1:34" s="404" customFormat="1" ht="13.9" customHeight="1">
      <c r="A114" s="521"/>
      <c r="B114" s="519"/>
      <c r="C114" s="520"/>
      <c r="D114" s="509"/>
      <c r="E114" s="510"/>
      <c r="F114" s="456"/>
      <c r="G114" s="456"/>
      <c r="H114" s="456"/>
      <c r="I114" s="377"/>
      <c r="J114" s="377"/>
      <c r="K114" s="377"/>
      <c r="L114" s="377"/>
      <c r="M114" s="377"/>
      <c r="N114" s="377"/>
      <c r="O114" s="377"/>
      <c r="P114" s="377"/>
      <c r="Q114" s="391"/>
      <c r="R114" s="344"/>
      <c r="S114" s="40"/>
      <c r="Y114" s="40"/>
      <c r="Z114" s="40"/>
    </row>
    <row r="115" spans="1:34" s="9" customFormat="1" ht="15">
      <c r="A115" s="378"/>
      <c r="B115" s="379"/>
      <c r="C115" s="379"/>
      <c r="D115" s="380"/>
      <c r="E115" s="378"/>
      <c r="F115" s="386"/>
      <c r="G115" s="378"/>
      <c r="H115" s="378"/>
      <c r="I115" s="378"/>
      <c r="J115" s="379"/>
      <c r="K115" s="79"/>
      <c r="L115" s="378"/>
      <c r="M115" s="378"/>
      <c r="N115" s="378"/>
      <c r="O115" s="387"/>
      <c r="P115" s="4"/>
      <c r="Q115" s="4"/>
      <c r="R115" s="93"/>
      <c r="S115" s="6"/>
      <c r="Y115" s="6"/>
      <c r="Z115" s="6"/>
    </row>
    <row r="116" spans="1:34" s="6" customFormat="1">
      <c r="A116" s="44"/>
      <c r="B116" s="45"/>
      <c r="C116" s="46"/>
      <c r="D116" s="47"/>
      <c r="E116" s="48"/>
      <c r="F116" s="49"/>
      <c r="G116" s="49"/>
      <c r="H116" s="49"/>
      <c r="I116" s="49"/>
      <c r="J116" s="17"/>
      <c r="K116" s="91"/>
      <c r="L116" s="91"/>
      <c r="M116" s="17"/>
      <c r="N116" s="16"/>
      <c r="O116" s="92"/>
      <c r="P116" s="5"/>
      <c r="Q116" s="4"/>
      <c r="R116" s="17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5">
      <c r="A117" s="50" t="s">
        <v>616</v>
      </c>
      <c r="B117" s="50"/>
      <c r="C117" s="50"/>
      <c r="D117" s="50"/>
      <c r="E117" s="51"/>
      <c r="F117" s="49"/>
      <c r="G117" s="49"/>
      <c r="H117" s="49"/>
      <c r="I117" s="49"/>
      <c r="J117" s="53"/>
      <c r="K117" s="12"/>
      <c r="L117" s="12"/>
      <c r="M117" s="12"/>
      <c r="N117" s="11"/>
      <c r="O117" s="53"/>
      <c r="P117" s="5"/>
      <c r="Q117" s="4"/>
      <c r="R117" s="17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38.25">
      <c r="A118" s="21" t="s">
        <v>16</v>
      </c>
      <c r="B118" s="21" t="s">
        <v>575</v>
      </c>
      <c r="C118" s="21"/>
      <c r="D118" s="22" t="s">
        <v>588</v>
      </c>
      <c r="E118" s="21" t="s">
        <v>589</v>
      </c>
      <c r="F118" s="21" t="s">
        <v>590</v>
      </c>
      <c r="G118" s="52" t="s">
        <v>609</v>
      </c>
      <c r="H118" s="21" t="s">
        <v>592</v>
      </c>
      <c r="I118" s="21" t="s">
        <v>593</v>
      </c>
      <c r="J118" s="20" t="s">
        <v>594</v>
      </c>
      <c r="K118" s="20" t="s">
        <v>617</v>
      </c>
      <c r="L118" s="63" t="s">
        <v>3630</v>
      </c>
      <c r="M118" s="77" t="s">
        <v>611</v>
      </c>
      <c r="N118" s="21" t="s">
        <v>612</v>
      </c>
      <c r="O118" s="21" t="s">
        <v>597</v>
      </c>
      <c r="P118" s="22" t="s">
        <v>598</v>
      </c>
      <c r="Q118" s="4"/>
      <c r="R118" s="17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40" customFormat="1" ht="14.25">
      <c r="A119" s="470">
        <v>1</v>
      </c>
      <c r="B119" s="486">
        <v>44103</v>
      </c>
      <c r="C119" s="486"/>
      <c r="D119" s="487" t="s">
        <v>3652</v>
      </c>
      <c r="E119" s="488" t="s">
        <v>600</v>
      </c>
      <c r="F119" s="488">
        <v>57</v>
      </c>
      <c r="G119" s="484"/>
      <c r="H119" s="484">
        <v>0</v>
      </c>
      <c r="I119" s="488">
        <v>120</v>
      </c>
      <c r="J119" s="478" t="s">
        <v>3666</v>
      </c>
      <c r="K119" s="478">
        <f t="shared" ref="K119" si="106">H119-F119</f>
        <v>-57</v>
      </c>
      <c r="L119" s="478">
        <v>100</v>
      </c>
      <c r="M119" s="478">
        <f t="shared" ref="M119" si="107">(K119*N119)-100</f>
        <v>-4375</v>
      </c>
      <c r="N119" s="478">
        <v>75</v>
      </c>
      <c r="O119" s="439" t="s">
        <v>663</v>
      </c>
      <c r="P119" s="426">
        <v>44105</v>
      </c>
      <c r="Q119" s="391"/>
      <c r="R119" s="344" t="s">
        <v>3186</v>
      </c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4" customFormat="1" ht="14.25" customHeight="1">
      <c r="A120" s="466">
        <v>2</v>
      </c>
      <c r="B120" s="444">
        <v>44109</v>
      </c>
      <c r="C120" s="473"/>
      <c r="D120" s="489" t="s">
        <v>3671</v>
      </c>
      <c r="E120" s="472" t="s">
        <v>600</v>
      </c>
      <c r="F120" s="445">
        <v>76.5</v>
      </c>
      <c r="G120" s="445">
        <v>35</v>
      </c>
      <c r="H120" s="445">
        <v>91</v>
      </c>
      <c r="I120" s="445">
        <v>150</v>
      </c>
      <c r="J120" s="443" t="s">
        <v>3684</v>
      </c>
      <c r="K120" s="443">
        <f t="shared" ref="K120" si="108">H120-F120</f>
        <v>14.5</v>
      </c>
      <c r="L120" s="457">
        <v>100</v>
      </c>
      <c r="M120" s="443">
        <f t="shared" ref="M120" si="109">(K120*N120)-100</f>
        <v>987.5</v>
      </c>
      <c r="N120" s="443">
        <v>75</v>
      </c>
      <c r="O120" s="447" t="s">
        <v>599</v>
      </c>
      <c r="P120" s="449">
        <v>44109</v>
      </c>
      <c r="Q120" s="391"/>
      <c r="R120" s="344" t="s">
        <v>3186</v>
      </c>
      <c r="S120" s="40"/>
      <c r="Y120" s="40"/>
      <c r="Z120" s="40"/>
    </row>
    <row r="121" spans="1:34" s="404" customFormat="1" ht="14.25" customHeight="1">
      <c r="A121" s="466">
        <v>3</v>
      </c>
      <c r="B121" s="444">
        <v>44111</v>
      </c>
      <c r="C121" s="473"/>
      <c r="D121" s="489" t="s">
        <v>3683</v>
      </c>
      <c r="E121" s="472" t="s">
        <v>600</v>
      </c>
      <c r="F121" s="445">
        <v>49</v>
      </c>
      <c r="G121" s="445"/>
      <c r="H121" s="445">
        <v>62</v>
      </c>
      <c r="I121" s="445">
        <v>100</v>
      </c>
      <c r="J121" s="443" t="s">
        <v>3685</v>
      </c>
      <c r="K121" s="443">
        <f t="shared" ref="K121:K122" si="110">H121-F121</f>
        <v>13</v>
      </c>
      <c r="L121" s="457">
        <v>100</v>
      </c>
      <c r="M121" s="443">
        <f t="shared" ref="M121:M122" si="111">(K121*N121)-100</f>
        <v>875</v>
      </c>
      <c r="N121" s="443">
        <v>75</v>
      </c>
      <c r="O121" s="447" t="s">
        <v>599</v>
      </c>
      <c r="P121" s="449">
        <v>44111</v>
      </c>
      <c r="Q121" s="391"/>
      <c r="R121" s="344" t="s">
        <v>3186</v>
      </c>
      <c r="S121" s="40"/>
      <c r="Y121" s="40"/>
      <c r="Z121" s="40"/>
    </row>
    <row r="122" spans="1:34" s="40" customFormat="1" ht="14.25">
      <c r="A122" s="470">
        <v>4</v>
      </c>
      <c r="B122" s="486">
        <v>44111</v>
      </c>
      <c r="C122" s="486"/>
      <c r="D122" s="487" t="s">
        <v>3683</v>
      </c>
      <c r="E122" s="488" t="s">
        <v>600</v>
      </c>
      <c r="F122" s="488">
        <v>40</v>
      </c>
      <c r="G122" s="484"/>
      <c r="H122" s="484">
        <v>0</v>
      </c>
      <c r="I122" s="488">
        <v>80</v>
      </c>
      <c r="J122" s="478" t="s">
        <v>3689</v>
      </c>
      <c r="K122" s="478">
        <f t="shared" si="110"/>
        <v>-40</v>
      </c>
      <c r="L122" s="478">
        <v>100</v>
      </c>
      <c r="M122" s="478">
        <f t="shared" si="111"/>
        <v>-3100</v>
      </c>
      <c r="N122" s="478">
        <v>75</v>
      </c>
      <c r="O122" s="439" t="s">
        <v>663</v>
      </c>
      <c r="P122" s="426">
        <v>44112</v>
      </c>
      <c r="Q122" s="391"/>
      <c r="R122" s="344" t="s">
        <v>3186</v>
      </c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s="40" customFormat="1" ht="14.25">
      <c r="A123" s="466">
        <v>5</v>
      </c>
      <c r="B123" s="444">
        <v>44118</v>
      </c>
      <c r="C123" s="473"/>
      <c r="D123" s="489" t="s">
        <v>3715</v>
      </c>
      <c r="E123" s="472" t="s">
        <v>600</v>
      </c>
      <c r="F123" s="445">
        <v>46</v>
      </c>
      <c r="G123" s="445"/>
      <c r="H123" s="445">
        <v>55</v>
      </c>
      <c r="I123" s="445">
        <v>90</v>
      </c>
      <c r="J123" s="443" t="s">
        <v>3405</v>
      </c>
      <c r="K123" s="443">
        <f t="shared" ref="K123:K124" si="112">H123-F123</f>
        <v>9</v>
      </c>
      <c r="L123" s="457">
        <v>100</v>
      </c>
      <c r="M123" s="443">
        <f t="shared" ref="M123:M124" si="113">(K123*N123)-100</f>
        <v>575</v>
      </c>
      <c r="N123" s="443">
        <v>75</v>
      </c>
      <c r="O123" s="447" t="s">
        <v>599</v>
      </c>
      <c r="P123" s="481">
        <v>44119</v>
      </c>
      <c r="Q123" s="391"/>
      <c r="R123" s="344" t="s">
        <v>3186</v>
      </c>
      <c r="Z123" s="404"/>
      <c r="AA123" s="404"/>
      <c r="AB123" s="404"/>
      <c r="AC123" s="404"/>
      <c r="AD123" s="404"/>
      <c r="AE123" s="404"/>
      <c r="AF123" s="404"/>
      <c r="AG123" s="404"/>
      <c r="AH123" s="404"/>
    </row>
    <row r="124" spans="1:34" s="40" customFormat="1" ht="14.25">
      <c r="A124" s="470">
        <v>6</v>
      </c>
      <c r="B124" s="486">
        <v>44120</v>
      </c>
      <c r="C124" s="486"/>
      <c r="D124" s="487" t="s">
        <v>3736</v>
      </c>
      <c r="E124" s="488" t="s">
        <v>600</v>
      </c>
      <c r="F124" s="488">
        <v>230</v>
      </c>
      <c r="G124" s="484"/>
      <c r="H124" s="484">
        <v>0</v>
      </c>
      <c r="I124" s="488" t="s">
        <v>3737</v>
      </c>
      <c r="J124" s="478" t="s">
        <v>3803</v>
      </c>
      <c r="K124" s="478">
        <f t="shared" si="112"/>
        <v>-230</v>
      </c>
      <c r="L124" s="478">
        <v>100</v>
      </c>
      <c r="M124" s="478">
        <f t="shared" si="113"/>
        <v>-5850</v>
      </c>
      <c r="N124" s="478">
        <v>25</v>
      </c>
      <c r="O124" s="439" t="s">
        <v>663</v>
      </c>
      <c r="P124" s="426">
        <v>44126</v>
      </c>
      <c r="Q124" s="391"/>
      <c r="R124" s="344" t="s">
        <v>602</v>
      </c>
      <c r="Z124" s="404"/>
      <c r="AA124" s="404"/>
      <c r="AB124" s="404"/>
      <c r="AC124" s="404"/>
      <c r="AD124" s="404"/>
      <c r="AE124" s="404"/>
      <c r="AF124" s="404"/>
      <c r="AG124" s="404"/>
      <c r="AH124" s="404"/>
    </row>
    <row r="125" spans="1:34" s="40" customFormat="1" ht="14.25">
      <c r="A125" s="470">
        <v>7</v>
      </c>
      <c r="B125" s="486">
        <v>44120</v>
      </c>
      <c r="C125" s="486"/>
      <c r="D125" s="487" t="s">
        <v>3738</v>
      </c>
      <c r="E125" s="488" t="s">
        <v>600</v>
      </c>
      <c r="F125" s="488">
        <v>92</v>
      </c>
      <c r="G125" s="484">
        <v>48</v>
      </c>
      <c r="H125" s="484">
        <v>48</v>
      </c>
      <c r="I125" s="488">
        <v>180</v>
      </c>
      <c r="J125" s="478" t="s">
        <v>3744</v>
      </c>
      <c r="K125" s="478">
        <f t="shared" ref="K125" si="114">H125-F125</f>
        <v>-44</v>
      </c>
      <c r="L125" s="478">
        <v>100</v>
      </c>
      <c r="M125" s="478">
        <f t="shared" ref="M125" si="115">(K125*N125)-100</f>
        <v>-3400</v>
      </c>
      <c r="N125" s="478">
        <v>75</v>
      </c>
      <c r="O125" s="439" t="s">
        <v>663</v>
      </c>
      <c r="P125" s="426">
        <v>44123</v>
      </c>
      <c r="Q125" s="391"/>
      <c r="R125" s="344" t="s">
        <v>3186</v>
      </c>
      <c r="Z125" s="404"/>
      <c r="AA125" s="404"/>
      <c r="AB125" s="404"/>
      <c r="AC125" s="404"/>
      <c r="AD125" s="404"/>
      <c r="AE125" s="404"/>
      <c r="AF125" s="404"/>
      <c r="AG125" s="404"/>
      <c r="AH125" s="404"/>
    </row>
    <row r="126" spans="1:34" s="40" customFormat="1" ht="14.25">
      <c r="A126" s="470">
        <v>8</v>
      </c>
      <c r="B126" s="486">
        <v>44123</v>
      </c>
      <c r="C126" s="486"/>
      <c r="D126" s="487" t="s">
        <v>3747</v>
      </c>
      <c r="E126" s="488" t="s">
        <v>600</v>
      </c>
      <c r="F126" s="488">
        <v>2.6</v>
      </c>
      <c r="G126" s="484">
        <v>1.3</v>
      </c>
      <c r="H126" s="484">
        <v>1.3</v>
      </c>
      <c r="I126" s="488">
        <v>5</v>
      </c>
      <c r="J126" s="478" t="s">
        <v>3757</v>
      </c>
      <c r="K126" s="478">
        <f t="shared" ref="K126" si="116">H126-F126</f>
        <v>-1.3</v>
      </c>
      <c r="L126" s="478">
        <v>100</v>
      </c>
      <c r="M126" s="478">
        <f t="shared" ref="M126" si="117">(K126*N126)-100</f>
        <v>-4577.2</v>
      </c>
      <c r="N126" s="478">
        <v>3444</v>
      </c>
      <c r="O126" s="439" t="s">
        <v>663</v>
      </c>
      <c r="P126" s="426">
        <v>44123</v>
      </c>
      <c r="Q126" s="391"/>
      <c r="R126" s="344" t="s">
        <v>602</v>
      </c>
      <c r="Z126" s="404"/>
      <c r="AA126" s="404"/>
      <c r="AB126" s="404"/>
      <c r="AC126" s="404"/>
      <c r="AD126" s="404"/>
      <c r="AE126" s="404"/>
      <c r="AF126" s="404"/>
      <c r="AG126" s="404"/>
      <c r="AH126" s="404"/>
    </row>
    <row r="127" spans="1:34" s="40" customFormat="1" ht="14.25">
      <c r="A127" s="470">
        <v>9</v>
      </c>
      <c r="B127" s="486">
        <v>44123</v>
      </c>
      <c r="C127" s="486"/>
      <c r="D127" s="487" t="s">
        <v>3748</v>
      </c>
      <c r="E127" s="488" t="s">
        <v>600</v>
      </c>
      <c r="F127" s="488">
        <v>1.25</v>
      </c>
      <c r="G127" s="484">
        <v>0.5</v>
      </c>
      <c r="H127" s="484">
        <v>0.5</v>
      </c>
      <c r="I127" s="488" t="s">
        <v>3749</v>
      </c>
      <c r="J127" s="478" t="s">
        <v>3772</v>
      </c>
      <c r="K127" s="478">
        <f t="shared" ref="K127:K128" si="118">H127-F127</f>
        <v>-0.75</v>
      </c>
      <c r="L127" s="478">
        <v>100</v>
      </c>
      <c r="M127" s="478">
        <f t="shared" ref="M127:M128" si="119">(K127*N127)-100</f>
        <v>-4600</v>
      </c>
      <c r="N127" s="478">
        <v>6000</v>
      </c>
      <c r="O127" s="439" t="s">
        <v>663</v>
      </c>
      <c r="P127" s="426">
        <v>44125</v>
      </c>
      <c r="Q127" s="391"/>
      <c r="R127" s="344" t="s">
        <v>3186</v>
      </c>
      <c r="Z127" s="404"/>
      <c r="AA127" s="404"/>
      <c r="AB127" s="404"/>
      <c r="AC127" s="404"/>
      <c r="AD127" s="404"/>
      <c r="AE127" s="404"/>
      <c r="AF127" s="404"/>
      <c r="AG127" s="404"/>
      <c r="AH127" s="404"/>
    </row>
    <row r="128" spans="1:34" s="40" customFormat="1" ht="14.25">
      <c r="A128" s="470">
        <v>10</v>
      </c>
      <c r="B128" s="486">
        <v>44124</v>
      </c>
      <c r="C128" s="486"/>
      <c r="D128" s="487" t="s">
        <v>3763</v>
      </c>
      <c r="E128" s="488" t="s">
        <v>600</v>
      </c>
      <c r="F128" s="488">
        <v>49</v>
      </c>
      <c r="G128" s="484">
        <v>14</v>
      </c>
      <c r="H128" s="484">
        <v>14</v>
      </c>
      <c r="I128" s="488" t="s">
        <v>3764</v>
      </c>
      <c r="J128" s="478" t="s">
        <v>3771</v>
      </c>
      <c r="K128" s="478">
        <f t="shared" si="118"/>
        <v>-35</v>
      </c>
      <c r="L128" s="478">
        <v>100</v>
      </c>
      <c r="M128" s="478">
        <f t="shared" si="119"/>
        <v>-2725</v>
      </c>
      <c r="N128" s="478">
        <v>75</v>
      </c>
      <c r="O128" s="439" t="s">
        <v>663</v>
      </c>
      <c r="P128" s="426">
        <v>44125</v>
      </c>
      <c r="Q128" s="391"/>
      <c r="R128" s="344" t="s">
        <v>602</v>
      </c>
      <c r="Z128" s="404"/>
      <c r="AA128" s="404"/>
      <c r="AB128" s="404"/>
      <c r="AC128" s="404"/>
      <c r="AD128" s="404"/>
      <c r="AE128" s="404"/>
      <c r="AF128" s="404"/>
      <c r="AG128" s="404"/>
      <c r="AH128" s="404"/>
    </row>
    <row r="129" spans="1:34" s="40" customFormat="1" ht="14.25">
      <c r="A129" s="553">
        <v>11</v>
      </c>
      <c r="B129" s="554">
        <v>44125</v>
      </c>
      <c r="C129" s="554"/>
      <c r="D129" s="451" t="s">
        <v>3782</v>
      </c>
      <c r="E129" s="452" t="s">
        <v>600</v>
      </c>
      <c r="F129" s="452" t="s">
        <v>3783</v>
      </c>
      <c r="G129" s="555">
        <v>9</v>
      </c>
      <c r="H129" s="555"/>
      <c r="I129" s="452">
        <v>30</v>
      </c>
      <c r="J129" s="556" t="s">
        <v>601</v>
      </c>
      <c r="K129" s="556"/>
      <c r="L129" s="556"/>
      <c r="M129" s="556"/>
      <c r="N129" s="556"/>
      <c r="O129" s="557"/>
      <c r="P129" s="558"/>
      <c r="Q129" s="391"/>
      <c r="R129" s="344" t="s">
        <v>602</v>
      </c>
      <c r="Z129" s="404"/>
      <c r="AA129" s="404"/>
      <c r="AB129" s="404"/>
      <c r="AC129" s="404"/>
      <c r="AD129" s="404"/>
      <c r="AE129" s="404"/>
      <c r="AF129" s="404"/>
      <c r="AG129" s="404"/>
      <c r="AH129" s="404"/>
    </row>
    <row r="130" spans="1:34" s="40" customFormat="1" ht="14.25">
      <c r="A130" s="553"/>
      <c r="B130" s="554"/>
      <c r="C130" s="554"/>
      <c r="D130" s="451"/>
      <c r="E130" s="452"/>
      <c r="F130" s="452"/>
      <c r="G130" s="555"/>
      <c r="H130" s="555"/>
      <c r="I130" s="452"/>
      <c r="J130" s="377"/>
      <c r="K130" s="377"/>
      <c r="L130" s="377"/>
      <c r="M130" s="377"/>
      <c r="N130" s="377"/>
      <c r="O130" s="377"/>
      <c r="P130" s="377"/>
      <c r="Q130" s="391"/>
      <c r="R130" s="344"/>
      <c r="Z130" s="404"/>
      <c r="AA130" s="404"/>
      <c r="AB130" s="404"/>
      <c r="AC130" s="404"/>
      <c r="AD130" s="404"/>
      <c r="AE130" s="404"/>
      <c r="AF130" s="404"/>
      <c r="AG130" s="404"/>
      <c r="AH130" s="404"/>
    </row>
    <row r="131" spans="1:34" s="40" customFormat="1" ht="14.25">
      <c r="A131" s="36"/>
      <c r="B131" s="491"/>
      <c r="C131" s="491"/>
      <c r="D131" s="492"/>
      <c r="E131" s="493"/>
      <c r="F131" s="493"/>
      <c r="G131" s="494"/>
      <c r="H131" s="494"/>
      <c r="I131" s="493"/>
      <c r="J131" s="477"/>
      <c r="K131" s="477"/>
      <c r="L131" s="477"/>
      <c r="M131" s="477"/>
      <c r="N131" s="477"/>
      <c r="O131" s="477"/>
      <c r="P131" s="477"/>
      <c r="Q131" s="391"/>
      <c r="R131" s="344"/>
      <c r="Z131" s="404"/>
      <c r="AA131" s="404"/>
      <c r="AB131" s="404"/>
      <c r="AC131" s="404"/>
      <c r="AD131" s="404"/>
      <c r="AE131" s="404"/>
      <c r="AF131" s="404"/>
      <c r="AG131" s="404"/>
      <c r="AH131" s="404"/>
    </row>
    <row r="132" spans="1:34" s="40" customFormat="1" ht="14.25">
      <c r="A132" s="36"/>
      <c r="B132" s="491"/>
      <c r="C132" s="491"/>
      <c r="D132" s="492"/>
      <c r="E132" s="493"/>
      <c r="F132" s="493"/>
      <c r="G132" s="494"/>
      <c r="H132" s="494"/>
      <c r="I132" s="493"/>
      <c r="J132" s="477"/>
      <c r="K132" s="477"/>
      <c r="L132" s="477"/>
      <c r="M132" s="477"/>
      <c r="N132" s="477"/>
      <c r="O132" s="477"/>
      <c r="P132" s="477"/>
      <c r="Q132" s="391"/>
      <c r="R132" s="344"/>
      <c r="Z132" s="404"/>
      <c r="AA132" s="404"/>
      <c r="AB132" s="404"/>
      <c r="AC132" s="404"/>
      <c r="AD132" s="404"/>
      <c r="AE132" s="404"/>
      <c r="AF132" s="404"/>
      <c r="AG132" s="404"/>
      <c r="AH132" s="404"/>
    </row>
    <row r="133" spans="1:34" s="40" customFormat="1" ht="14.25">
      <c r="A133" s="36"/>
      <c r="B133" s="491"/>
      <c r="C133" s="491"/>
      <c r="D133" s="492"/>
      <c r="E133" s="493"/>
      <c r="F133" s="493"/>
      <c r="G133" s="494"/>
      <c r="H133" s="494"/>
      <c r="I133" s="493"/>
      <c r="J133" s="477"/>
      <c r="K133" s="477"/>
      <c r="L133" s="477"/>
      <c r="M133" s="477"/>
      <c r="N133" s="477"/>
      <c r="O133" s="477"/>
      <c r="P133" s="477"/>
      <c r="Q133" s="391"/>
      <c r="R133" s="344"/>
      <c r="Z133" s="404"/>
      <c r="AA133" s="404"/>
      <c r="AB133" s="404"/>
      <c r="AC133" s="404"/>
      <c r="AD133" s="404"/>
      <c r="AE133" s="404"/>
      <c r="AF133" s="404"/>
      <c r="AG133" s="404"/>
      <c r="AH133" s="404"/>
    </row>
    <row r="134" spans="1:34" s="40" customFormat="1" ht="14.25">
      <c r="A134" s="36"/>
      <c r="B134" s="491"/>
      <c r="C134" s="491"/>
      <c r="D134" s="492"/>
      <c r="E134" s="493"/>
      <c r="F134" s="493"/>
      <c r="G134" s="494"/>
      <c r="H134" s="494"/>
      <c r="I134" s="493"/>
      <c r="J134" s="477"/>
      <c r="K134" s="477"/>
      <c r="L134" s="477"/>
      <c r="M134" s="477"/>
      <c r="N134" s="477"/>
      <c r="O134" s="477"/>
      <c r="P134" s="477"/>
      <c r="Q134" s="391"/>
      <c r="R134" s="344"/>
      <c r="Z134" s="404"/>
      <c r="AA134" s="404"/>
      <c r="AB134" s="404"/>
      <c r="AC134" s="404"/>
      <c r="AD134" s="404"/>
      <c r="AE134" s="404"/>
      <c r="AF134" s="404"/>
      <c r="AG134" s="404"/>
      <c r="AH134" s="404"/>
    </row>
    <row r="135" spans="1:34" s="40" customFormat="1" ht="14.25">
      <c r="A135" s="36"/>
      <c r="B135" s="491"/>
      <c r="C135" s="491"/>
      <c r="D135" s="492"/>
      <c r="E135" s="493"/>
      <c r="F135" s="493"/>
      <c r="G135" s="494"/>
      <c r="H135" s="494"/>
      <c r="I135" s="493"/>
      <c r="J135" s="477"/>
      <c r="K135" s="477"/>
      <c r="L135" s="477"/>
      <c r="M135" s="477"/>
      <c r="N135" s="477"/>
      <c r="O135" s="477"/>
      <c r="P135" s="477"/>
      <c r="Q135" s="391"/>
      <c r="R135" s="344"/>
      <c r="Z135" s="404"/>
      <c r="AA135" s="404"/>
      <c r="AB135" s="404"/>
      <c r="AC135" s="404"/>
      <c r="AD135" s="404"/>
      <c r="AE135" s="404"/>
      <c r="AF135" s="404"/>
      <c r="AG135" s="404"/>
      <c r="AH135" s="404"/>
    </row>
    <row r="136" spans="1:34" s="40" customFormat="1" ht="14.25">
      <c r="A136" s="36"/>
      <c r="B136" s="491"/>
      <c r="C136" s="491"/>
      <c r="D136" s="492"/>
      <c r="E136" s="493"/>
      <c r="F136" s="493"/>
      <c r="G136" s="494"/>
      <c r="H136" s="494"/>
      <c r="I136" s="493"/>
      <c r="J136" s="477"/>
      <c r="K136" s="477"/>
      <c r="L136" s="477"/>
      <c r="M136" s="477"/>
      <c r="N136" s="477"/>
      <c r="O136" s="477"/>
      <c r="P136" s="477"/>
      <c r="Q136" s="391"/>
      <c r="R136" s="344"/>
      <c r="Z136" s="404"/>
      <c r="AA136" s="404"/>
      <c r="AB136" s="404"/>
      <c r="AC136" s="404"/>
      <c r="AD136" s="404"/>
      <c r="AE136" s="404"/>
      <c r="AF136" s="404"/>
      <c r="AG136" s="404"/>
      <c r="AH136" s="404"/>
    </row>
    <row r="137" spans="1:34" s="40" customFormat="1" ht="14.25">
      <c r="A137" s="36"/>
      <c r="B137" s="491"/>
      <c r="C137" s="491"/>
      <c r="D137" s="492"/>
      <c r="E137" s="493"/>
      <c r="F137" s="493"/>
      <c r="G137" s="494"/>
      <c r="H137" s="494"/>
      <c r="I137" s="493"/>
      <c r="J137" s="477"/>
      <c r="K137" s="477"/>
      <c r="L137" s="477"/>
      <c r="M137" s="477"/>
      <c r="N137" s="477"/>
      <c r="O137" s="477"/>
      <c r="P137" s="477"/>
      <c r="Q137" s="391"/>
      <c r="R137" s="344"/>
      <c r="Z137" s="404"/>
      <c r="AA137" s="404"/>
      <c r="AB137" s="404"/>
      <c r="AC137" s="404"/>
      <c r="AD137" s="404"/>
      <c r="AE137" s="404"/>
      <c r="AF137" s="404"/>
      <c r="AG137" s="404"/>
      <c r="AH137" s="404"/>
    </row>
    <row r="138" spans="1:34" s="40" customFormat="1" ht="14.25">
      <c r="A138" s="36"/>
      <c r="B138" s="491"/>
      <c r="C138" s="491"/>
      <c r="D138" s="492"/>
      <c r="E138" s="493"/>
      <c r="F138" s="493"/>
      <c r="G138" s="494"/>
      <c r="H138" s="494"/>
      <c r="I138" s="493"/>
      <c r="J138" s="477"/>
      <c r="K138" s="477"/>
      <c r="L138" s="477"/>
      <c r="M138" s="477"/>
      <c r="N138" s="477"/>
      <c r="O138" s="477"/>
      <c r="P138" s="477"/>
      <c r="Q138" s="391"/>
      <c r="R138" s="344"/>
      <c r="Z138" s="404"/>
      <c r="AA138" s="404"/>
      <c r="AB138" s="404"/>
      <c r="AC138" s="404"/>
      <c r="AD138" s="404"/>
      <c r="AE138" s="404"/>
      <c r="AF138" s="404"/>
      <c r="AG138" s="404"/>
      <c r="AH138" s="404"/>
    </row>
    <row r="139" spans="1:34" s="40" customFormat="1" ht="14.25">
      <c r="A139" s="36"/>
      <c r="B139" s="491"/>
      <c r="C139" s="491"/>
      <c r="D139" s="492"/>
      <c r="E139" s="493"/>
      <c r="F139" s="493"/>
      <c r="G139" s="494"/>
      <c r="H139" s="494"/>
      <c r="I139" s="493"/>
      <c r="J139" s="477"/>
      <c r="K139" s="477"/>
      <c r="L139" s="477"/>
      <c r="M139" s="477"/>
      <c r="N139" s="477"/>
      <c r="O139" s="477"/>
      <c r="P139" s="477"/>
      <c r="Q139" s="391"/>
      <c r="R139" s="344"/>
      <c r="Z139" s="404"/>
      <c r="AA139" s="404"/>
      <c r="AB139" s="404"/>
      <c r="AC139" s="404"/>
      <c r="AD139" s="404"/>
      <c r="AE139" s="404"/>
      <c r="AF139" s="404"/>
      <c r="AG139" s="404"/>
      <c r="AH139" s="404"/>
    </row>
    <row r="140" spans="1:34" s="40" customFormat="1" ht="14.25">
      <c r="A140" s="36"/>
      <c r="B140" s="491"/>
      <c r="C140" s="491"/>
      <c r="D140" s="492"/>
      <c r="E140" s="493"/>
      <c r="F140" s="493"/>
      <c r="G140" s="494"/>
      <c r="H140" s="494"/>
      <c r="I140" s="493"/>
      <c r="J140" s="477"/>
      <c r="K140" s="477"/>
      <c r="L140" s="477"/>
      <c r="M140" s="477"/>
      <c r="N140" s="477"/>
      <c r="O140" s="477"/>
      <c r="P140" s="477"/>
      <c r="Q140" s="391"/>
      <c r="R140" s="344"/>
      <c r="Z140" s="404"/>
      <c r="AA140" s="404"/>
      <c r="AB140" s="404"/>
      <c r="AC140" s="404"/>
      <c r="AD140" s="404"/>
      <c r="AE140" s="404"/>
      <c r="AF140" s="404"/>
      <c r="AG140" s="404"/>
      <c r="AH140" s="404"/>
    </row>
    <row r="141" spans="1:34" s="40" customFormat="1" ht="14.25">
      <c r="A141" s="36"/>
      <c r="B141" s="491"/>
      <c r="C141" s="491"/>
      <c r="D141" s="492"/>
      <c r="E141" s="493"/>
      <c r="F141" s="493"/>
      <c r="G141" s="494"/>
      <c r="H141" s="494"/>
      <c r="I141" s="493"/>
      <c r="J141" s="477"/>
      <c r="K141" s="477"/>
      <c r="L141" s="477"/>
      <c r="M141" s="477"/>
      <c r="N141" s="477"/>
      <c r="O141" s="477"/>
      <c r="P141" s="477"/>
      <c r="Q141" s="391"/>
      <c r="R141" s="344"/>
      <c r="Z141" s="404"/>
      <c r="AA141" s="404"/>
      <c r="AB141" s="404"/>
      <c r="AC141" s="404"/>
      <c r="AD141" s="404"/>
      <c r="AE141" s="404"/>
      <c r="AF141" s="404"/>
      <c r="AG141" s="404"/>
      <c r="AH141" s="404"/>
    </row>
    <row r="142" spans="1:34" s="40" customFormat="1" ht="14.25">
      <c r="A142" s="36"/>
      <c r="B142" s="491"/>
      <c r="C142" s="491"/>
      <c r="D142" s="492"/>
      <c r="E142" s="493"/>
      <c r="F142" s="493"/>
      <c r="G142" s="494"/>
      <c r="H142" s="494"/>
      <c r="I142" s="493"/>
      <c r="J142" s="477"/>
      <c r="K142" s="477"/>
      <c r="L142" s="477"/>
      <c r="M142" s="477"/>
      <c r="N142" s="477"/>
      <c r="O142" s="495"/>
      <c r="P142" s="477"/>
      <c r="Q142" s="391"/>
      <c r="R142" s="344"/>
      <c r="Z142" s="404"/>
      <c r="AA142" s="404"/>
      <c r="AB142" s="404"/>
      <c r="AC142" s="404"/>
      <c r="AD142" s="404"/>
      <c r="AE142" s="404"/>
      <c r="AF142" s="404"/>
      <c r="AG142" s="404"/>
      <c r="AH142" s="404"/>
    </row>
    <row r="143" spans="1:34" s="40" customFormat="1" ht="14.25">
      <c r="A143" s="378"/>
      <c r="B143" s="379"/>
      <c r="C143" s="379"/>
      <c r="D143" s="380"/>
      <c r="E143" s="378"/>
      <c r="F143" s="405"/>
      <c r="G143" s="378"/>
      <c r="H143" s="378"/>
      <c r="I143" s="378"/>
      <c r="J143" s="379"/>
      <c r="K143" s="406"/>
      <c r="L143" s="378"/>
      <c r="M143" s="378"/>
      <c r="N143" s="378"/>
      <c r="O143" s="407"/>
      <c r="P143" s="391"/>
      <c r="Q143" s="391"/>
      <c r="R143" s="344"/>
      <c r="Z143" s="404"/>
      <c r="AA143" s="404"/>
      <c r="AB143" s="404"/>
      <c r="AC143" s="404"/>
      <c r="AD143" s="404"/>
      <c r="AE143" s="404"/>
      <c r="AF143" s="404"/>
      <c r="AG143" s="404"/>
      <c r="AH143" s="404"/>
    </row>
    <row r="144" spans="1:34" ht="15">
      <c r="A144" s="100" t="s">
        <v>618</v>
      </c>
      <c r="B144" s="101"/>
      <c r="C144" s="101"/>
      <c r="D144" s="102"/>
      <c r="E144" s="34"/>
      <c r="F144" s="32"/>
      <c r="G144" s="32"/>
      <c r="H144" s="73"/>
      <c r="I144" s="120"/>
      <c r="J144" s="121"/>
      <c r="K144" s="17"/>
      <c r="L144" s="17"/>
      <c r="M144" s="17"/>
      <c r="N144" s="11"/>
      <c r="O144" s="53"/>
      <c r="Q144" s="9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9" ht="38.25">
      <c r="A145" s="20" t="s">
        <v>16</v>
      </c>
      <c r="B145" s="21" t="s">
        <v>575</v>
      </c>
      <c r="C145" s="21"/>
      <c r="D145" s="22" t="s">
        <v>588</v>
      </c>
      <c r="E145" s="21" t="s">
        <v>589</v>
      </c>
      <c r="F145" s="21" t="s">
        <v>590</v>
      </c>
      <c r="G145" s="21" t="s">
        <v>591</v>
      </c>
      <c r="H145" s="21" t="s">
        <v>592</v>
      </c>
      <c r="I145" s="21" t="s">
        <v>593</v>
      </c>
      <c r="J145" s="20" t="s">
        <v>594</v>
      </c>
      <c r="K145" s="62" t="s">
        <v>610</v>
      </c>
      <c r="L145" s="465" t="s">
        <v>3630</v>
      </c>
      <c r="M145" s="63" t="s">
        <v>3629</v>
      </c>
      <c r="N145" s="21" t="s">
        <v>597</v>
      </c>
      <c r="O145" s="78" t="s">
        <v>598</v>
      </c>
      <c r="P145" s="98"/>
      <c r="Q145" s="11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9" s="404" customFormat="1" ht="14.25">
      <c r="A146" s="479"/>
      <c r="B146" s="454"/>
      <c r="C146" s="454"/>
      <c r="D146" s="455"/>
      <c r="E146" s="456"/>
      <c r="F146" s="456"/>
      <c r="G146" s="424"/>
      <c r="H146" s="424"/>
      <c r="I146" s="456"/>
      <c r="J146" s="511"/>
      <c r="K146" s="511"/>
      <c r="L146" s="512"/>
      <c r="M146" s="496"/>
      <c r="N146" s="417"/>
      <c r="O146" s="504"/>
      <c r="P146" s="99"/>
      <c r="Q146" s="513"/>
      <c r="R146" s="31"/>
      <c r="S146" s="505"/>
      <c r="T146" s="505"/>
      <c r="U146" s="505"/>
      <c r="V146" s="505"/>
      <c r="W146" s="505"/>
      <c r="X146" s="505"/>
      <c r="Y146" s="505"/>
      <c r="Z146" s="505"/>
    </row>
    <row r="147" spans="1:29" s="8" customFormat="1">
      <c r="A147" s="392"/>
      <c r="B147" s="393"/>
      <c r="C147" s="394"/>
      <c r="D147" s="395"/>
      <c r="E147" s="396"/>
      <c r="F147" s="396"/>
      <c r="G147" s="397"/>
      <c r="H147" s="397"/>
      <c r="I147" s="396"/>
      <c r="J147" s="398"/>
      <c r="K147" s="399"/>
      <c r="L147" s="400"/>
      <c r="M147" s="401"/>
      <c r="N147" s="402"/>
      <c r="O147" s="403"/>
      <c r="P147" s="124"/>
      <c r="Q147"/>
      <c r="R147" s="95"/>
      <c r="T147" s="57"/>
      <c r="U147" s="57"/>
      <c r="V147" s="57"/>
      <c r="W147" s="57"/>
      <c r="X147" s="57"/>
      <c r="Y147" s="57"/>
      <c r="Z147" s="57"/>
    </row>
    <row r="148" spans="1:29">
      <c r="A148" s="23" t="s">
        <v>603</v>
      </c>
      <c r="B148" s="23"/>
      <c r="C148" s="23"/>
      <c r="D148" s="23"/>
      <c r="E148" s="5"/>
      <c r="F148" s="30" t="s">
        <v>605</v>
      </c>
      <c r="G148" s="82"/>
      <c r="H148" s="82"/>
      <c r="I148" s="38"/>
      <c r="J148" s="85"/>
      <c r="K148" s="83"/>
      <c r="L148" s="84"/>
      <c r="M148" s="85"/>
      <c r="N148" s="86"/>
      <c r="O148" s="125"/>
      <c r="P148" s="11"/>
      <c r="Q148" s="16"/>
      <c r="R148" s="97"/>
      <c r="S148" s="16"/>
      <c r="T148" s="16"/>
      <c r="U148" s="16"/>
      <c r="V148" s="16"/>
      <c r="W148" s="16"/>
      <c r="X148" s="16"/>
      <c r="Y148" s="16"/>
    </row>
    <row r="149" spans="1:29">
      <c r="A149" s="29" t="s">
        <v>604</v>
      </c>
      <c r="B149" s="23"/>
      <c r="C149" s="23"/>
      <c r="D149" s="23"/>
      <c r="E149" s="32"/>
      <c r="F149" s="30" t="s">
        <v>607</v>
      </c>
      <c r="G149" s="12"/>
      <c r="H149" s="12"/>
      <c r="I149" s="12"/>
      <c r="J149" s="53"/>
      <c r="K149" s="12"/>
      <c r="L149" s="12"/>
      <c r="M149" s="12"/>
      <c r="N149" s="11"/>
      <c r="O149" s="53"/>
      <c r="Q149" s="7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9">
      <c r="A150" s="29"/>
      <c r="B150" s="23"/>
      <c r="C150" s="23"/>
      <c r="D150" s="23"/>
      <c r="E150" s="32"/>
      <c r="F150" s="30"/>
      <c r="G150" s="12"/>
      <c r="H150" s="12"/>
      <c r="I150" s="12"/>
      <c r="J150" s="53"/>
      <c r="K150" s="12"/>
      <c r="L150" s="12"/>
      <c r="M150" s="12"/>
      <c r="N150" s="11"/>
      <c r="O150" s="53"/>
      <c r="Q150" s="7"/>
      <c r="R150" s="82"/>
      <c r="S150" s="16"/>
      <c r="T150" s="16"/>
      <c r="U150" s="16"/>
      <c r="V150" s="16"/>
      <c r="W150" s="16"/>
      <c r="X150" s="16"/>
      <c r="Y150" s="16"/>
      <c r="Z150" s="16"/>
    </row>
    <row r="151" spans="1:29" ht="15">
      <c r="A151" s="11"/>
      <c r="B151" s="33" t="s">
        <v>3641</v>
      </c>
      <c r="C151" s="33"/>
      <c r="D151" s="33"/>
      <c r="E151" s="33"/>
      <c r="F151" s="34"/>
      <c r="G151" s="32"/>
      <c r="H151" s="32"/>
      <c r="I151" s="73"/>
      <c r="J151" s="74"/>
      <c r="K151" s="75"/>
      <c r="L151" s="464"/>
      <c r="M151" s="12"/>
      <c r="N151" s="11"/>
      <c r="O151" s="53"/>
      <c r="Q151" s="7"/>
      <c r="R151" s="82"/>
      <c r="S151" s="16"/>
      <c r="T151" s="16"/>
      <c r="U151" s="16"/>
      <c r="V151" s="16"/>
      <c r="W151" s="16"/>
      <c r="X151" s="16"/>
      <c r="Y151" s="16"/>
      <c r="Z151" s="16"/>
    </row>
    <row r="152" spans="1:29" ht="38.25">
      <c r="A152" s="20" t="s">
        <v>16</v>
      </c>
      <c r="B152" s="21" t="s">
        <v>575</v>
      </c>
      <c r="C152" s="21"/>
      <c r="D152" s="22" t="s">
        <v>588</v>
      </c>
      <c r="E152" s="21" t="s">
        <v>589</v>
      </c>
      <c r="F152" s="21" t="s">
        <v>590</v>
      </c>
      <c r="G152" s="21" t="s">
        <v>609</v>
      </c>
      <c r="H152" s="21" t="s">
        <v>592</v>
      </c>
      <c r="I152" s="21" t="s">
        <v>593</v>
      </c>
      <c r="J152" s="76" t="s">
        <v>594</v>
      </c>
      <c r="K152" s="62" t="s">
        <v>610</v>
      </c>
      <c r="L152" s="77" t="s">
        <v>611</v>
      </c>
      <c r="M152" s="21" t="s">
        <v>612</v>
      </c>
      <c r="N152" s="465" t="s">
        <v>3630</v>
      </c>
      <c r="O152" s="63" t="s">
        <v>3629</v>
      </c>
      <c r="P152" s="21" t="s">
        <v>597</v>
      </c>
      <c r="Q152" s="78" t="s">
        <v>598</v>
      </c>
      <c r="R152" s="82"/>
      <c r="S152" s="16"/>
      <c r="T152" s="16"/>
      <c r="U152" s="16"/>
      <c r="V152" s="16"/>
      <c r="W152" s="16"/>
      <c r="X152" s="16"/>
      <c r="Y152" s="16"/>
      <c r="Z152" s="16"/>
    </row>
    <row r="153" spans="1:29" ht="14.25">
      <c r="A153" s="466">
        <v>1</v>
      </c>
      <c r="B153" s="444">
        <v>44105</v>
      </c>
      <c r="C153" s="467"/>
      <c r="D153" s="480" t="s">
        <v>93</v>
      </c>
      <c r="E153" s="468" t="s">
        <v>3627</v>
      </c>
      <c r="F153" s="507">
        <v>158</v>
      </c>
      <c r="G153" s="471">
        <v>163</v>
      </c>
      <c r="H153" s="468">
        <v>155.5</v>
      </c>
      <c r="I153" s="469">
        <v>148</v>
      </c>
      <c r="J153" s="443" t="s">
        <v>3644</v>
      </c>
      <c r="K153" s="443">
        <f>F153-H153</f>
        <v>2.5</v>
      </c>
      <c r="L153" s="457"/>
      <c r="M153" s="472"/>
      <c r="N153" s="457">
        <f t="shared" ref="N153:N154" si="120">(H153*-0.07)/100</f>
        <v>-0.10885000000000002</v>
      </c>
      <c r="O153" s="446">
        <f t="shared" ref="O153:O154" si="121">(K153+N153)/F153</f>
        <v>1.5133860759493672E-2</v>
      </c>
      <c r="P153" s="447" t="s">
        <v>599</v>
      </c>
      <c r="Q153" s="449">
        <v>44105</v>
      </c>
      <c r="R153" s="506" t="s">
        <v>3186</v>
      </c>
      <c r="S153" s="495"/>
      <c r="T153" s="16"/>
      <c r="U153" s="505"/>
      <c r="V153" s="505"/>
      <c r="W153" s="505"/>
      <c r="X153" s="505"/>
      <c r="Y153" s="505"/>
      <c r="Z153" s="505"/>
      <c r="AA153" s="404"/>
      <c r="AB153" s="404"/>
      <c r="AC153" s="404"/>
    </row>
    <row r="154" spans="1:29" ht="14.25">
      <c r="A154" s="466">
        <v>2</v>
      </c>
      <c r="B154" s="444">
        <v>44105</v>
      </c>
      <c r="C154" s="467"/>
      <c r="D154" s="480" t="s">
        <v>122</v>
      </c>
      <c r="E154" s="468" t="s">
        <v>600</v>
      </c>
      <c r="F154" s="507">
        <v>394</v>
      </c>
      <c r="G154" s="471">
        <v>385</v>
      </c>
      <c r="H154" s="468">
        <v>398.5</v>
      </c>
      <c r="I154" s="469" t="s">
        <v>3659</v>
      </c>
      <c r="J154" s="443" t="s">
        <v>3667</v>
      </c>
      <c r="K154" s="443">
        <f>H154-F154</f>
        <v>4.5</v>
      </c>
      <c r="L154" s="457"/>
      <c r="M154" s="472"/>
      <c r="N154" s="457">
        <f t="shared" si="120"/>
        <v>-0.27895000000000003</v>
      </c>
      <c r="O154" s="446">
        <f t="shared" si="121"/>
        <v>1.0713324873096447E-2</v>
      </c>
      <c r="P154" s="447" t="s">
        <v>599</v>
      </c>
      <c r="Q154" s="449">
        <v>44105</v>
      </c>
      <c r="R154" s="506" t="s">
        <v>3186</v>
      </c>
      <c r="S154" s="495"/>
      <c r="T154" s="16"/>
      <c r="U154" s="505"/>
      <c r="V154" s="505"/>
      <c r="W154" s="505"/>
      <c r="X154" s="505"/>
      <c r="Y154" s="505"/>
      <c r="Z154" s="505"/>
      <c r="AA154" s="404"/>
      <c r="AB154" s="404"/>
      <c r="AC154" s="404"/>
    </row>
    <row r="155" spans="1:29" s="404" customFormat="1" ht="14.25">
      <c r="A155" s="482">
        <v>3</v>
      </c>
      <c r="B155" s="438">
        <v>44109</v>
      </c>
      <c r="C155" s="441"/>
      <c r="D155" s="483" t="s">
        <v>93</v>
      </c>
      <c r="E155" s="442" t="s">
        <v>3627</v>
      </c>
      <c r="F155" s="515">
        <v>158</v>
      </c>
      <c r="G155" s="484">
        <v>163</v>
      </c>
      <c r="H155" s="442">
        <v>159.75</v>
      </c>
      <c r="I155" s="485">
        <v>148</v>
      </c>
      <c r="J155" s="478" t="s">
        <v>3673</v>
      </c>
      <c r="K155" s="478">
        <f>F155-H155</f>
        <v>-1.75</v>
      </c>
      <c r="L155" s="459"/>
      <c r="M155" s="516"/>
      <c r="N155" s="459">
        <f t="shared" ref="N155" si="122">(H155*-0.07)/100</f>
        <v>-0.11182500000000001</v>
      </c>
      <c r="O155" s="425">
        <f t="shared" ref="O155" si="123">(K155+N155)/F155</f>
        <v>-1.178370253164557E-2</v>
      </c>
      <c r="P155" s="439" t="s">
        <v>663</v>
      </c>
      <c r="Q155" s="517">
        <v>44109</v>
      </c>
      <c r="R155" s="503" t="s">
        <v>3186</v>
      </c>
      <c r="S155" s="505"/>
      <c r="T155" s="505"/>
      <c r="U155" s="505"/>
      <c r="V155" s="505"/>
      <c r="W155" s="505"/>
      <c r="X155" s="505"/>
      <c r="Y155" s="505"/>
      <c r="Z155" s="505"/>
    </row>
    <row r="156" spans="1:29" s="404" customFormat="1" ht="14.25">
      <c r="A156" s="383"/>
      <c r="B156" s="408"/>
      <c r="C156" s="415"/>
      <c r="D156" s="448"/>
      <c r="E156" s="416"/>
      <c r="F156" s="511"/>
      <c r="G156" s="456"/>
      <c r="H156" s="416"/>
      <c r="I156" s="411"/>
      <c r="J156" s="511"/>
      <c r="K156" s="511"/>
      <c r="L156" s="512"/>
      <c r="M156" s="510"/>
      <c r="N156" s="512"/>
      <c r="O156" s="496"/>
      <c r="P156" s="417"/>
      <c r="Q156" s="474"/>
      <c r="R156" s="503"/>
      <c r="S156" s="505"/>
      <c r="T156" s="505"/>
      <c r="U156" s="505"/>
      <c r="V156" s="505"/>
      <c r="W156" s="505"/>
      <c r="X156" s="505"/>
      <c r="Y156" s="505"/>
      <c r="Z156" s="505"/>
    </row>
    <row r="157" spans="1:29" s="404" customFormat="1" ht="14.25">
      <c r="A157" s="383"/>
      <c r="B157" s="408"/>
      <c r="C157" s="415"/>
      <c r="D157" s="448"/>
      <c r="E157" s="416"/>
      <c r="F157" s="511"/>
      <c r="G157" s="456"/>
      <c r="H157" s="416"/>
      <c r="I157" s="411"/>
      <c r="J157" s="511"/>
      <c r="K157" s="511"/>
      <c r="L157" s="512"/>
      <c r="M157" s="510"/>
      <c r="N157" s="512"/>
      <c r="O157" s="496"/>
      <c r="P157" s="417"/>
      <c r="Q157" s="474"/>
      <c r="R157" s="503"/>
      <c r="S157" s="505"/>
      <c r="T157" s="505"/>
      <c r="U157" s="505"/>
      <c r="V157" s="505"/>
      <c r="W157" s="505"/>
      <c r="X157" s="505"/>
      <c r="Y157" s="505"/>
      <c r="Z157" s="505"/>
    </row>
    <row r="158" spans="1:29" s="404" customFormat="1" ht="14.25">
      <c r="A158" s="383"/>
      <c r="B158" s="408"/>
      <c r="C158" s="415"/>
      <c r="D158" s="448"/>
      <c r="E158" s="416"/>
      <c r="F158" s="498"/>
      <c r="G158" s="424"/>
      <c r="H158" s="416"/>
      <c r="I158" s="411"/>
      <c r="J158" s="511"/>
      <c r="K158" s="500"/>
      <c r="L158" s="512"/>
      <c r="M158" s="510"/>
      <c r="N158" s="512"/>
      <c r="O158" s="496"/>
      <c r="P158" s="502"/>
      <c r="Q158" s="474"/>
      <c r="R158" s="503"/>
      <c r="S158" s="505"/>
      <c r="T158" s="505"/>
      <c r="U158" s="505"/>
      <c r="V158" s="505"/>
      <c r="W158" s="505"/>
      <c r="X158" s="505"/>
      <c r="Y158" s="505"/>
      <c r="Z158" s="505"/>
    </row>
    <row r="159" spans="1:29" s="404" customFormat="1" ht="14.25">
      <c r="A159" s="383"/>
      <c r="B159" s="408"/>
      <c r="C159" s="415"/>
      <c r="D159" s="448"/>
      <c r="E159" s="416"/>
      <c r="F159" s="498"/>
      <c r="G159" s="424"/>
      <c r="H159" s="416"/>
      <c r="I159" s="411"/>
      <c r="J159" s="500"/>
      <c r="K159" s="500"/>
      <c r="L159" s="500"/>
      <c r="M159" s="500"/>
      <c r="N159" s="501"/>
      <c r="O159" s="514"/>
      <c r="P159" s="502"/>
      <c r="Q159" s="474"/>
      <c r="R159" s="503"/>
      <c r="S159" s="505"/>
      <c r="T159" s="505"/>
      <c r="U159" s="505"/>
      <c r="V159" s="505"/>
      <c r="W159" s="505"/>
      <c r="X159" s="505"/>
      <c r="Y159" s="505"/>
      <c r="Z159" s="505"/>
    </row>
    <row r="160" spans="1:29" s="404" customFormat="1" ht="14.25">
      <c r="A160" s="383"/>
      <c r="B160" s="408"/>
      <c r="C160" s="415"/>
      <c r="D160" s="448"/>
      <c r="E160" s="416"/>
      <c r="F160" s="511"/>
      <c r="G160" s="456"/>
      <c r="H160" s="416"/>
      <c r="I160" s="411"/>
      <c r="J160" s="511"/>
      <c r="K160" s="511"/>
      <c r="L160" s="512"/>
      <c r="M160" s="510"/>
      <c r="N160" s="512"/>
      <c r="O160" s="496"/>
      <c r="P160" s="417"/>
      <c r="Q160" s="474"/>
      <c r="R160" s="506"/>
      <c r="S160" s="495"/>
      <c r="T160" s="505"/>
      <c r="U160" s="505"/>
      <c r="V160" s="505"/>
      <c r="W160" s="505"/>
      <c r="X160" s="505"/>
      <c r="Y160" s="505"/>
      <c r="Z160" s="505"/>
    </row>
    <row r="161" spans="1:26" s="404" customFormat="1" ht="14.25">
      <c r="A161" s="383"/>
      <c r="B161" s="408"/>
      <c r="C161" s="415"/>
      <c r="D161" s="448"/>
      <c r="E161" s="416"/>
      <c r="F161" s="498"/>
      <c r="G161" s="424"/>
      <c r="H161" s="416"/>
      <c r="I161" s="411"/>
      <c r="J161" s="500"/>
      <c r="K161" s="500"/>
      <c r="L161" s="500"/>
      <c r="M161" s="500"/>
      <c r="N161" s="501"/>
      <c r="O161" s="514"/>
      <c r="P161" s="502"/>
      <c r="Q161" s="474"/>
      <c r="R161" s="506"/>
      <c r="S161" s="495"/>
      <c r="T161" s="505"/>
      <c r="U161" s="505"/>
      <c r="V161" s="505"/>
      <c r="W161" s="505"/>
      <c r="X161" s="505"/>
      <c r="Y161" s="505"/>
      <c r="Z161" s="505"/>
    </row>
    <row r="162" spans="1:26" s="404" customFormat="1" ht="14.25">
      <c r="A162" s="383"/>
      <c r="B162" s="408"/>
      <c r="C162" s="415"/>
      <c r="D162" s="448"/>
      <c r="E162" s="416"/>
      <c r="F162" s="498"/>
      <c r="G162" s="424"/>
      <c r="H162" s="416"/>
      <c r="I162" s="411"/>
      <c r="J162" s="500"/>
      <c r="K162" s="500"/>
      <c r="L162" s="500"/>
      <c r="M162" s="500"/>
      <c r="N162" s="501"/>
      <c r="O162" s="514"/>
      <c r="P162" s="502"/>
      <c r="Q162" s="474"/>
      <c r="R162" s="506"/>
      <c r="S162" s="495"/>
      <c r="T162" s="505"/>
      <c r="U162" s="505"/>
      <c r="V162" s="505"/>
      <c r="W162" s="505"/>
      <c r="X162" s="505"/>
      <c r="Y162" s="505"/>
      <c r="Z162" s="505"/>
    </row>
    <row r="163" spans="1:26" s="404" customFormat="1" ht="14.25">
      <c r="A163" s="383"/>
      <c r="B163" s="408"/>
      <c r="C163" s="415"/>
      <c r="D163" s="448"/>
      <c r="E163" s="416"/>
      <c r="F163" s="498"/>
      <c r="G163" s="424"/>
      <c r="H163" s="416"/>
      <c r="I163" s="411"/>
      <c r="J163" s="511"/>
      <c r="K163" s="500"/>
      <c r="L163" s="512"/>
      <c r="M163" s="510"/>
      <c r="N163" s="512"/>
      <c r="O163" s="496"/>
      <c r="P163" s="417"/>
      <c r="Q163" s="474"/>
      <c r="R163" s="506"/>
      <c r="S163" s="495"/>
      <c r="T163" s="505"/>
      <c r="U163" s="505"/>
      <c r="V163" s="505"/>
      <c r="W163" s="505"/>
      <c r="X163" s="505"/>
      <c r="Y163" s="505"/>
      <c r="Z163" s="505"/>
    </row>
    <row r="164" spans="1:26" s="404" customFormat="1" ht="14.25">
      <c r="A164" s="383"/>
      <c r="B164" s="408"/>
      <c r="C164" s="415"/>
      <c r="D164" s="448"/>
      <c r="E164" s="416"/>
      <c r="F164" s="511"/>
      <c r="G164" s="456"/>
      <c r="H164" s="416"/>
      <c r="I164" s="411"/>
      <c r="J164" s="511"/>
      <c r="K164" s="511"/>
      <c r="L164" s="512"/>
      <c r="M164" s="510"/>
      <c r="N164" s="512"/>
      <c r="O164" s="496"/>
      <c r="P164" s="417"/>
      <c r="Q164" s="474"/>
      <c r="R164" s="506"/>
      <c r="S164" s="495"/>
      <c r="T164" s="505"/>
      <c r="U164" s="505"/>
      <c r="V164" s="505"/>
      <c r="W164" s="505"/>
      <c r="X164" s="505"/>
      <c r="Y164" s="505"/>
      <c r="Z164" s="505"/>
    </row>
    <row r="165" spans="1:26" s="404" customFormat="1" ht="14.25">
      <c r="A165" s="383"/>
      <c r="B165" s="408"/>
      <c r="C165" s="415"/>
      <c r="D165" s="448"/>
      <c r="E165" s="416"/>
      <c r="F165" s="498"/>
      <c r="G165" s="424"/>
      <c r="H165" s="416"/>
      <c r="I165" s="411"/>
      <c r="J165" s="500"/>
      <c r="K165" s="500"/>
      <c r="L165" s="500"/>
      <c r="M165" s="500"/>
      <c r="N165" s="501"/>
      <c r="O165" s="514"/>
      <c r="P165" s="502"/>
      <c r="Q165" s="474"/>
      <c r="R165" s="506"/>
      <c r="S165" s="495"/>
      <c r="T165" s="505"/>
      <c r="U165" s="505"/>
      <c r="V165" s="505"/>
      <c r="W165" s="505"/>
      <c r="X165" s="505"/>
      <c r="Y165" s="505"/>
      <c r="Z165" s="505"/>
    </row>
    <row r="166" spans="1:26" s="404" customFormat="1" ht="14.25">
      <c r="A166" s="383"/>
      <c r="B166" s="408"/>
      <c r="C166" s="415"/>
      <c r="D166" s="448"/>
      <c r="E166" s="416"/>
      <c r="F166" s="498"/>
      <c r="G166" s="424"/>
      <c r="H166" s="416"/>
      <c r="I166" s="411"/>
      <c r="J166" s="500"/>
      <c r="K166" s="500"/>
      <c r="L166" s="500"/>
      <c r="M166" s="500"/>
      <c r="N166" s="501"/>
      <c r="O166" s="514"/>
      <c r="P166" s="502"/>
      <c r="Q166" s="474"/>
      <c r="R166" s="506"/>
      <c r="S166" s="495"/>
      <c r="T166" s="505"/>
      <c r="U166" s="505"/>
      <c r="V166" s="505"/>
      <c r="W166" s="505"/>
      <c r="X166" s="505"/>
      <c r="Y166" s="505"/>
      <c r="Z166" s="505"/>
    </row>
    <row r="167" spans="1:26" s="404" customFormat="1" ht="14.25">
      <c r="A167" s="383"/>
      <c r="B167" s="408"/>
      <c r="C167" s="415"/>
      <c r="D167" s="448"/>
      <c r="E167" s="416"/>
      <c r="F167" s="498"/>
      <c r="G167" s="424"/>
      <c r="H167" s="416"/>
      <c r="I167" s="411"/>
      <c r="J167" s="500"/>
      <c r="K167" s="500"/>
      <c r="L167" s="500"/>
      <c r="M167" s="500"/>
      <c r="N167" s="501"/>
      <c r="O167" s="514"/>
      <c r="P167" s="502"/>
      <c r="Q167" s="474"/>
      <c r="R167" s="506"/>
      <c r="S167" s="495"/>
      <c r="T167" s="505"/>
      <c r="U167" s="505"/>
      <c r="V167" s="505"/>
      <c r="W167" s="505"/>
      <c r="X167" s="505"/>
      <c r="Y167" s="505"/>
      <c r="Z167" s="505"/>
    </row>
    <row r="168" spans="1:26" s="404" customFormat="1" ht="14.25">
      <c r="A168" s="383"/>
      <c r="B168" s="408"/>
      <c r="C168" s="415"/>
      <c r="D168" s="448"/>
      <c r="E168" s="416"/>
      <c r="F168" s="498"/>
      <c r="G168" s="424"/>
      <c r="H168" s="416"/>
      <c r="I168" s="411"/>
      <c r="J168" s="511"/>
      <c r="K168" s="511"/>
      <c r="L168" s="512"/>
      <c r="M168" s="510"/>
      <c r="N168" s="512"/>
      <c r="O168" s="496"/>
      <c r="P168" s="417"/>
      <c r="Q168" s="474"/>
      <c r="R168" s="506"/>
      <c r="S168" s="495"/>
      <c r="T168" s="505"/>
      <c r="U168" s="505"/>
      <c r="V168" s="505"/>
      <c r="W168" s="505"/>
      <c r="X168" s="505"/>
      <c r="Y168" s="505"/>
      <c r="Z168" s="505"/>
    </row>
    <row r="169" spans="1:26" s="404" customFormat="1" ht="14.25">
      <c r="A169" s="383"/>
      <c r="B169" s="408"/>
      <c r="C169" s="415"/>
      <c r="D169" s="448"/>
      <c r="E169" s="416"/>
      <c r="F169" s="498"/>
      <c r="G169" s="424"/>
      <c r="H169" s="416"/>
      <c r="I169" s="411"/>
      <c r="J169" s="511"/>
      <c r="K169" s="511"/>
      <c r="L169" s="512"/>
      <c r="M169" s="510"/>
      <c r="N169" s="512"/>
      <c r="O169" s="496"/>
      <c r="P169" s="417"/>
      <c r="Q169" s="474"/>
      <c r="R169" s="506"/>
      <c r="S169" s="495"/>
      <c r="T169" s="505"/>
      <c r="U169" s="505"/>
      <c r="V169" s="505"/>
      <c r="W169" s="505"/>
      <c r="X169" s="505"/>
      <c r="Y169" s="505"/>
      <c r="Z169" s="505"/>
    </row>
    <row r="170" spans="1:26" s="404" customFormat="1" ht="14.25">
      <c r="A170" s="383"/>
      <c r="B170" s="408"/>
      <c r="C170" s="415"/>
      <c r="D170" s="448"/>
      <c r="E170" s="416"/>
      <c r="F170" s="498"/>
      <c r="G170" s="424"/>
      <c r="H170" s="416"/>
      <c r="I170" s="411"/>
      <c r="J170" s="500"/>
      <c r="K170" s="500"/>
      <c r="L170" s="500"/>
      <c r="M170" s="500"/>
      <c r="N170" s="501"/>
      <c r="O170" s="514"/>
      <c r="P170" s="502"/>
      <c r="Q170" s="474"/>
      <c r="R170" s="506"/>
      <c r="S170" s="495"/>
      <c r="T170" s="505"/>
      <c r="U170" s="505"/>
      <c r="V170" s="505"/>
      <c r="W170" s="505"/>
      <c r="X170" s="505"/>
      <c r="Y170" s="505"/>
      <c r="Z170" s="505"/>
    </row>
    <row r="171" spans="1:26" s="404" customFormat="1" ht="14.25">
      <c r="A171" s="383"/>
      <c r="B171" s="408"/>
      <c r="C171" s="415"/>
      <c r="D171" s="448"/>
      <c r="E171" s="416"/>
      <c r="F171" s="498"/>
      <c r="G171" s="424"/>
      <c r="H171" s="416"/>
      <c r="I171" s="411"/>
      <c r="J171" s="500"/>
      <c r="K171" s="500"/>
      <c r="L171" s="500"/>
      <c r="M171" s="500"/>
      <c r="N171" s="501"/>
      <c r="O171" s="514"/>
      <c r="P171" s="502"/>
      <c r="Q171" s="474"/>
      <c r="R171" s="506"/>
      <c r="S171" s="495"/>
      <c r="T171" s="505"/>
      <c r="U171" s="505"/>
      <c r="V171" s="505"/>
      <c r="W171" s="505"/>
      <c r="X171" s="505"/>
      <c r="Y171" s="505"/>
      <c r="Z171" s="505"/>
    </row>
    <row r="172" spans="1:26" ht="14.25">
      <c r="A172" s="383"/>
      <c r="B172" s="408"/>
      <c r="C172" s="415"/>
      <c r="D172" s="448"/>
      <c r="E172" s="416"/>
      <c r="F172" s="498"/>
      <c r="G172" s="424"/>
      <c r="H172" s="416"/>
      <c r="I172" s="411"/>
      <c r="J172" s="377"/>
      <c r="K172" s="377"/>
      <c r="L172" s="377"/>
      <c r="M172" s="377"/>
      <c r="N172" s="499"/>
      <c r="O172" s="496"/>
      <c r="P172" s="418"/>
      <c r="Q172" s="504"/>
      <c r="R172" s="142"/>
      <c r="S172" s="16"/>
      <c r="T172" s="16"/>
      <c r="U172" s="16"/>
      <c r="V172" s="16"/>
      <c r="W172" s="16"/>
      <c r="X172" s="16"/>
      <c r="Y172" s="16"/>
      <c r="Z172" s="16"/>
    </row>
    <row r="173" spans="1:26" ht="14.25">
      <c r="A173" s="383"/>
      <c r="B173" s="408"/>
      <c r="C173" s="415"/>
      <c r="D173" s="448"/>
      <c r="E173" s="416"/>
      <c r="F173" s="498"/>
      <c r="G173" s="424"/>
      <c r="H173" s="416"/>
      <c r="I173" s="411"/>
      <c r="J173" s="377"/>
      <c r="K173" s="377"/>
      <c r="L173" s="377"/>
      <c r="M173" s="377"/>
      <c r="N173" s="499"/>
      <c r="O173" s="496"/>
      <c r="P173" s="418"/>
      <c r="Q173" s="504"/>
      <c r="R173" s="142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9"/>
      <c r="B174" s="23"/>
      <c r="C174" s="23"/>
      <c r="D174" s="23"/>
      <c r="E174" s="32"/>
      <c r="F174" s="30"/>
      <c r="G174" s="12"/>
      <c r="H174" s="12"/>
      <c r="I174" s="12"/>
      <c r="J174" s="53"/>
      <c r="K174" s="12"/>
      <c r="L174" s="12"/>
      <c r="M174" s="12"/>
      <c r="N174" s="11"/>
      <c r="O174" s="53"/>
      <c r="P174" s="7"/>
      <c r="Q174" s="11"/>
      <c r="R174" s="142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9"/>
      <c r="B175" s="23"/>
      <c r="C175" s="23"/>
      <c r="D175" s="23"/>
      <c r="E175" s="32"/>
      <c r="F175" s="30"/>
      <c r="G175" s="41"/>
      <c r="H175" s="42"/>
      <c r="I175" s="82"/>
      <c r="J175" s="17"/>
      <c r="K175" s="83"/>
      <c r="L175" s="84"/>
      <c r="M175" s="85"/>
      <c r="N175" s="86"/>
      <c r="O175" s="87"/>
      <c r="P175" s="11"/>
      <c r="Q175" s="16"/>
      <c r="R175" s="142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37"/>
      <c r="B176" s="45"/>
      <c r="C176" s="103"/>
      <c r="D176" s="6"/>
      <c r="E176" s="38"/>
      <c r="F176" s="82"/>
      <c r="G176" s="41"/>
      <c r="H176" s="42"/>
      <c r="I176" s="82"/>
      <c r="J176" s="17"/>
      <c r="K176" s="83"/>
      <c r="L176" s="84"/>
      <c r="M176" s="85"/>
      <c r="N176" s="86"/>
      <c r="O176" s="87"/>
      <c r="P176" s="11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 ht="15">
      <c r="A177" s="5"/>
      <c r="B177" s="104" t="s">
        <v>619</v>
      </c>
      <c r="C177" s="104"/>
      <c r="D177" s="104"/>
      <c r="E177" s="104"/>
      <c r="F177" s="17"/>
      <c r="G177" s="17"/>
      <c r="H177" s="105"/>
      <c r="I177" s="17"/>
      <c r="J177" s="74"/>
      <c r="K177" s="75"/>
      <c r="L177" s="17"/>
      <c r="M177" s="17"/>
      <c r="N177" s="16"/>
      <c r="O177" s="99"/>
      <c r="P177" s="11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 ht="38.25">
      <c r="A178" s="20" t="s">
        <v>16</v>
      </c>
      <c r="B178" s="21" t="s">
        <v>575</v>
      </c>
      <c r="C178" s="21"/>
      <c r="D178" s="22" t="s">
        <v>588</v>
      </c>
      <c r="E178" s="21" t="s">
        <v>589</v>
      </c>
      <c r="F178" s="21" t="s">
        <v>590</v>
      </c>
      <c r="G178" s="21" t="s">
        <v>620</v>
      </c>
      <c r="H178" s="21" t="s">
        <v>621</v>
      </c>
      <c r="I178" s="21" t="s">
        <v>593</v>
      </c>
      <c r="J178" s="61" t="s">
        <v>594</v>
      </c>
      <c r="K178" s="21" t="s">
        <v>595</v>
      </c>
      <c r="L178" s="21" t="s">
        <v>596</v>
      </c>
      <c r="M178" s="21" t="s">
        <v>597</v>
      </c>
      <c r="N178" s="22" t="s">
        <v>598</v>
      </c>
      <c r="O178" s="99"/>
      <c r="P178" s="11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1</v>
      </c>
      <c r="B179" s="106">
        <v>41579</v>
      </c>
      <c r="C179" s="106"/>
      <c r="D179" s="107" t="s">
        <v>622</v>
      </c>
      <c r="E179" s="108" t="s">
        <v>623</v>
      </c>
      <c r="F179" s="109">
        <v>82</v>
      </c>
      <c r="G179" s="108" t="s">
        <v>624</v>
      </c>
      <c r="H179" s="108">
        <v>100</v>
      </c>
      <c r="I179" s="126">
        <v>100</v>
      </c>
      <c r="J179" s="127" t="s">
        <v>625</v>
      </c>
      <c r="K179" s="128">
        <f t="shared" ref="K179:K210" si="124">H179-F179</f>
        <v>18</v>
      </c>
      <c r="L179" s="129">
        <f t="shared" ref="L179:L210" si="125">K179/F179</f>
        <v>0.21951219512195122</v>
      </c>
      <c r="M179" s="130" t="s">
        <v>599</v>
      </c>
      <c r="N179" s="131">
        <v>42657</v>
      </c>
      <c r="O179" s="53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2</v>
      </c>
      <c r="B180" s="106">
        <v>41794</v>
      </c>
      <c r="C180" s="106"/>
      <c r="D180" s="107" t="s">
        <v>626</v>
      </c>
      <c r="E180" s="108" t="s">
        <v>600</v>
      </c>
      <c r="F180" s="109">
        <v>257</v>
      </c>
      <c r="G180" s="108" t="s">
        <v>624</v>
      </c>
      <c r="H180" s="108">
        <v>300</v>
      </c>
      <c r="I180" s="126">
        <v>300</v>
      </c>
      <c r="J180" s="127" t="s">
        <v>625</v>
      </c>
      <c r="K180" s="128">
        <f t="shared" si="124"/>
        <v>43</v>
      </c>
      <c r="L180" s="129">
        <f t="shared" si="125"/>
        <v>0.16731517509727625</v>
      </c>
      <c r="M180" s="130" t="s">
        <v>599</v>
      </c>
      <c r="N180" s="131">
        <v>41822</v>
      </c>
      <c r="O180" s="53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3</v>
      </c>
      <c r="B181" s="106">
        <v>41828</v>
      </c>
      <c r="C181" s="106"/>
      <c r="D181" s="107" t="s">
        <v>627</v>
      </c>
      <c r="E181" s="108" t="s">
        <v>600</v>
      </c>
      <c r="F181" s="109">
        <v>393</v>
      </c>
      <c r="G181" s="108" t="s">
        <v>624</v>
      </c>
      <c r="H181" s="108">
        <v>468</v>
      </c>
      <c r="I181" s="126">
        <v>468</v>
      </c>
      <c r="J181" s="127" t="s">
        <v>625</v>
      </c>
      <c r="K181" s="128">
        <f t="shared" si="124"/>
        <v>75</v>
      </c>
      <c r="L181" s="129">
        <f t="shared" si="125"/>
        <v>0.19083969465648856</v>
      </c>
      <c r="M181" s="130" t="s">
        <v>599</v>
      </c>
      <c r="N181" s="131">
        <v>41863</v>
      </c>
      <c r="O181" s="53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</v>
      </c>
      <c r="B182" s="106">
        <v>41857</v>
      </c>
      <c r="C182" s="106"/>
      <c r="D182" s="107" t="s">
        <v>628</v>
      </c>
      <c r="E182" s="108" t="s">
        <v>600</v>
      </c>
      <c r="F182" s="109">
        <v>205</v>
      </c>
      <c r="G182" s="108" t="s">
        <v>624</v>
      </c>
      <c r="H182" s="108">
        <v>275</v>
      </c>
      <c r="I182" s="126">
        <v>250</v>
      </c>
      <c r="J182" s="127" t="s">
        <v>625</v>
      </c>
      <c r="K182" s="128">
        <f t="shared" si="124"/>
        <v>70</v>
      </c>
      <c r="L182" s="129">
        <f t="shared" si="125"/>
        <v>0.34146341463414637</v>
      </c>
      <c r="M182" s="130" t="s">
        <v>599</v>
      </c>
      <c r="N182" s="131">
        <v>41962</v>
      </c>
      <c r="O182" s="53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5</v>
      </c>
      <c r="B183" s="106">
        <v>41886</v>
      </c>
      <c r="C183" s="106"/>
      <c r="D183" s="107" t="s">
        <v>629</v>
      </c>
      <c r="E183" s="108" t="s">
        <v>600</v>
      </c>
      <c r="F183" s="109">
        <v>162</v>
      </c>
      <c r="G183" s="108" t="s">
        <v>624</v>
      </c>
      <c r="H183" s="108">
        <v>190</v>
      </c>
      <c r="I183" s="126">
        <v>190</v>
      </c>
      <c r="J183" s="127" t="s">
        <v>625</v>
      </c>
      <c r="K183" s="128">
        <f t="shared" si="124"/>
        <v>28</v>
      </c>
      <c r="L183" s="129">
        <f t="shared" si="125"/>
        <v>0.1728395061728395</v>
      </c>
      <c r="M183" s="130" t="s">
        <v>599</v>
      </c>
      <c r="N183" s="131">
        <v>42006</v>
      </c>
      <c r="O183" s="53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6</v>
      </c>
      <c r="B184" s="106">
        <v>41886</v>
      </c>
      <c r="C184" s="106"/>
      <c r="D184" s="107" t="s">
        <v>630</v>
      </c>
      <c r="E184" s="108" t="s">
        <v>600</v>
      </c>
      <c r="F184" s="109">
        <v>75</v>
      </c>
      <c r="G184" s="108" t="s">
        <v>624</v>
      </c>
      <c r="H184" s="108">
        <v>91.5</v>
      </c>
      <c r="I184" s="126" t="s">
        <v>631</v>
      </c>
      <c r="J184" s="127" t="s">
        <v>632</v>
      </c>
      <c r="K184" s="128">
        <f t="shared" si="124"/>
        <v>16.5</v>
      </c>
      <c r="L184" s="129">
        <f t="shared" si="125"/>
        <v>0.22</v>
      </c>
      <c r="M184" s="130" t="s">
        <v>599</v>
      </c>
      <c r="N184" s="131">
        <v>41954</v>
      </c>
      <c r="O184" s="53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7</v>
      </c>
      <c r="B185" s="106">
        <v>41913</v>
      </c>
      <c r="C185" s="106"/>
      <c r="D185" s="107" t="s">
        <v>633</v>
      </c>
      <c r="E185" s="108" t="s">
        <v>600</v>
      </c>
      <c r="F185" s="109">
        <v>850</v>
      </c>
      <c r="G185" s="108" t="s">
        <v>624</v>
      </c>
      <c r="H185" s="108">
        <v>982.5</v>
      </c>
      <c r="I185" s="126">
        <v>1050</v>
      </c>
      <c r="J185" s="127" t="s">
        <v>634</v>
      </c>
      <c r="K185" s="128">
        <f t="shared" si="124"/>
        <v>132.5</v>
      </c>
      <c r="L185" s="129">
        <f t="shared" si="125"/>
        <v>0.15588235294117647</v>
      </c>
      <c r="M185" s="130" t="s">
        <v>599</v>
      </c>
      <c r="N185" s="131">
        <v>42039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8</v>
      </c>
      <c r="B186" s="106">
        <v>41913</v>
      </c>
      <c r="C186" s="106"/>
      <c r="D186" s="107" t="s">
        <v>635</v>
      </c>
      <c r="E186" s="108" t="s">
        <v>600</v>
      </c>
      <c r="F186" s="109">
        <v>475</v>
      </c>
      <c r="G186" s="108" t="s">
        <v>624</v>
      </c>
      <c r="H186" s="108">
        <v>515</v>
      </c>
      <c r="I186" s="126">
        <v>600</v>
      </c>
      <c r="J186" s="127" t="s">
        <v>636</v>
      </c>
      <c r="K186" s="128">
        <f t="shared" si="124"/>
        <v>40</v>
      </c>
      <c r="L186" s="129">
        <f t="shared" si="125"/>
        <v>8.4210526315789472E-2</v>
      </c>
      <c r="M186" s="130" t="s">
        <v>599</v>
      </c>
      <c r="N186" s="131">
        <v>41939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9</v>
      </c>
      <c r="B187" s="106">
        <v>41913</v>
      </c>
      <c r="C187" s="106"/>
      <c r="D187" s="107" t="s">
        <v>637</v>
      </c>
      <c r="E187" s="108" t="s">
        <v>600</v>
      </c>
      <c r="F187" s="109">
        <v>86</v>
      </c>
      <c r="G187" s="108" t="s">
        <v>624</v>
      </c>
      <c r="H187" s="108">
        <v>99</v>
      </c>
      <c r="I187" s="126">
        <v>140</v>
      </c>
      <c r="J187" s="127" t="s">
        <v>638</v>
      </c>
      <c r="K187" s="128">
        <f t="shared" si="124"/>
        <v>13</v>
      </c>
      <c r="L187" s="129">
        <f t="shared" si="125"/>
        <v>0.15116279069767441</v>
      </c>
      <c r="M187" s="130" t="s">
        <v>599</v>
      </c>
      <c r="N187" s="131">
        <v>41939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10</v>
      </c>
      <c r="B188" s="106">
        <v>41926</v>
      </c>
      <c r="C188" s="106"/>
      <c r="D188" s="107" t="s">
        <v>639</v>
      </c>
      <c r="E188" s="108" t="s">
        <v>600</v>
      </c>
      <c r="F188" s="109">
        <v>496.6</v>
      </c>
      <c r="G188" s="108" t="s">
        <v>624</v>
      </c>
      <c r="H188" s="108">
        <v>621</v>
      </c>
      <c r="I188" s="126">
        <v>580</v>
      </c>
      <c r="J188" s="127" t="s">
        <v>625</v>
      </c>
      <c r="K188" s="128">
        <f t="shared" si="124"/>
        <v>124.39999999999998</v>
      </c>
      <c r="L188" s="129">
        <f t="shared" si="125"/>
        <v>0.25050342327829234</v>
      </c>
      <c r="M188" s="130" t="s">
        <v>599</v>
      </c>
      <c r="N188" s="131">
        <v>42605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11</v>
      </c>
      <c r="B189" s="106">
        <v>41926</v>
      </c>
      <c r="C189" s="106"/>
      <c r="D189" s="107" t="s">
        <v>640</v>
      </c>
      <c r="E189" s="108" t="s">
        <v>600</v>
      </c>
      <c r="F189" s="109">
        <v>2481.9</v>
      </c>
      <c r="G189" s="108" t="s">
        <v>624</v>
      </c>
      <c r="H189" s="108">
        <v>2840</v>
      </c>
      <c r="I189" s="126">
        <v>2870</v>
      </c>
      <c r="J189" s="127" t="s">
        <v>641</v>
      </c>
      <c r="K189" s="128">
        <f t="shared" si="124"/>
        <v>358.09999999999991</v>
      </c>
      <c r="L189" s="129">
        <f t="shared" si="125"/>
        <v>0.14428462065353154</v>
      </c>
      <c r="M189" s="130" t="s">
        <v>599</v>
      </c>
      <c r="N189" s="131">
        <v>42017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12</v>
      </c>
      <c r="B190" s="106">
        <v>41928</v>
      </c>
      <c r="C190" s="106"/>
      <c r="D190" s="107" t="s">
        <v>642</v>
      </c>
      <c r="E190" s="108" t="s">
        <v>600</v>
      </c>
      <c r="F190" s="109">
        <v>84.5</v>
      </c>
      <c r="G190" s="108" t="s">
        <v>624</v>
      </c>
      <c r="H190" s="108">
        <v>93</v>
      </c>
      <c r="I190" s="126">
        <v>110</v>
      </c>
      <c r="J190" s="127" t="s">
        <v>643</v>
      </c>
      <c r="K190" s="128">
        <f t="shared" si="124"/>
        <v>8.5</v>
      </c>
      <c r="L190" s="129">
        <f t="shared" si="125"/>
        <v>0.10059171597633136</v>
      </c>
      <c r="M190" s="130" t="s">
        <v>599</v>
      </c>
      <c r="N190" s="131">
        <v>41939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13</v>
      </c>
      <c r="B191" s="106">
        <v>41928</v>
      </c>
      <c r="C191" s="106"/>
      <c r="D191" s="107" t="s">
        <v>644</v>
      </c>
      <c r="E191" s="108" t="s">
        <v>600</v>
      </c>
      <c r="F191" s="109">
        <v>401</v>
      </c>
      <c r="G191" s="108" t="s">
        <v>624</v>
      </c>
      <c r="H191" s="108">
        <v>428</v>
      </c>
      <c r="I191" s="126">
        <v>450</v>
      </c>
      <c r="J191" s="127" t="s">
        <v>645</v>
      </c>
      <c r="K191" s="128">
        <f t="shared" si="124"/>
        <v>27</v>
      </c>
      <c r="L191" s="129">
        <f t="shared" si="125"/>
        <v>6.7331670822942641E-2</v>
      </c>
      <c r="M191" s="130" t="s">
        <v>599</v>
      </c>
      <c r="N191" s="131">
        <v>42020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14</v>
      </c>
      <c r="B192" s="106">
        <v>41928</v>
      </c>
      <c r="C192" s="106"/>
      <c r="D192" s="107" t="s">
        <v>646</v>
      </c>
      <c r="E192" s="108" t="s">
        <v>600</v>
      </c>
      <c r="F192" s="109">
        <v>101</v>
      </c>
      <c r="G192" s="108" t="s">
        <v>624</v>
      </c>
      <c r="H192" s="108">
        <v>112</v>
      </c>
      <c r="I192" s="126">
        <v>120</v>
      </c>
      <c r="J192" s="127" t="s">
        <v>647</v>
      </c>
      <c r="K192" s="128">
        <f t="shared" si="124"/>
        <v>11</v>
      </c>
      <c r="L192" s="129">
        <f t="shared" si="125"/>
        <v>0.10891089108910891</v>
      </c>
      <c r="M192" s="130" t="s">
        <v>599</v>
      </c>
      <c r="N192" s="131">
        <v>41939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15</v>
      </c>
      <c r="B193" s="106">
        <v>41954</v>
      </c>
      <c r="C193" s="106"/>
      <c r="D193" s="107" t="s">
        <v>648</v>
      </c>
      <c r="E193" s="108" t="s">
        <v>600</v>
      </c>
      <c r="F193" s="109">
        <v>59</v>
      </c>
      <c r="G193" s="108" t="s">
        <v>624</v>
      </c>
      <c r="H193" s="108">
        <v>76</v>
      </c>
      <c r="I193" s="126">
        <v>76</v>
      </c>
      <c r="J193" s="127" t="s">
        <v>625</v>
      </c>
      <c r="K193" s="128">
        <f t="shared" si="124"/>
        <v>17</v>
      </c>
      <c r="L193" s="129">
        <f t="shared" si="125"/>
        <v>0.28813559322033899</v>
      </c>
      <c r="M193" s="130" t="s">
        <v>599</v>
      </c>
      <c r="N193" s="131">
        <v>43032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16</v>
      </c>
      <c r="B194" s="106">
        <v>41954</v>
      </c>
      <c r="C194" s="106"/>
      <c r="D194" s="107" t="s">
        <v>637</v>
      </c>
      <c r="E194" s="108" t="s">
        <v>600</v>
      </c>
      <c r="F194" s="109">
        <v>99</v>
      </c>
      <c r="G194" s="108" t="s">
        <v>624</v>
      </c>
      <c r="H194" s="108">
        <v>120</v>
      </c>
      <c r="I194" s="126">
        <v>120</v>
      </c>
      <c r="J194" s="127" t="s">
        <v>649</v>
      </c>
      <c r="K194" s="128">
        <f t="shared" si="124"/>
        <v>21</v>
      </c>
      <c r="L194" s="129">
        <f t="shared" si="125"/>
        <v>0.21212121212121213</v>
      </c>
      <c r="M194" s="130" t="s">
        <v>599</v>
      </c>
      <c r="N194" s="131">
        <v>41960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17</v>
      </c>
      <c r="B195" s="106">
        <v>41956</v>
      </c>
      <c r="C195" s="106"/>
      <c r="D195" s="107" t="s">
        <v>650</v>
      </c>
      <c r="E195" s="108" t="s">
        <v>600</v>
      </c>
      <c r="F195" s="109">
        <v>22</v>
      </c>
      <c r="G195" s="108" t="s">
        <v>624</v>
      </c>
      <c r="H195" s="108">
        <v>33.549999999999997</v>
      </c>
      <c r="I195" s="126">
        <v>32</v>
      </c>
      <c r="J195" s="127" t="s">
        <v>651</v>
      </c>
      <c r="K195" s="128">
        <f t="shared" si="124"/>
        <v>11.549999999999997</v>
      </c>
      <c r="L195" s="129">
        <f t="shared" si="125"/>
        <v>0.52499999999999991</v>
      </c>
      <c r="M195" s="130" t="s">
        <v>599</v>
      </c>
      <c r="N195" s="131">
        <v>42188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18</v>
      </c>
      <c r="B196" s="106">
        <v>41976</v>
      </c>
      <c r="C196" s="106"/>
      <c r="D196" s="107" t="s">
        <v>652</v>
      </c>
      <c r="E196" s="108" t="s">
        <v>600</v>
      </c>
      <c r="F196" s="109">
        <v>440</v>
      </c>
      <c r="G196" s="108" t="s">
        <v>624</v>
      </c>
      <c r="H196" s="108">
        <v>520</v>
      </c>
      <c r="I196" s="126">
        <v>520</v>
      </c>
      <c r="J196" s="127" t="s">
        <v>653</v>
      </c>
      <c r="K196" s="128">
        <f t="shared" si="124"/>
        <v>80</v>
      </c>
      <c r="L196" s="129">
        <f t="shared" si="125"/>
        <v>0.18181818181818182</v>
      </c>
      <c r="M196" s="130" t="s">
        <v>599</v>
      </c>
      <c r="N196" s="131">
        <v>42208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19</v>
      </c>
      <c r="B197" s="106">
        <v>41976</v>
      </c>
      <c r="C197" s="106"/>
      <c r="D197" s="107" t="s">
        <v>654</v>
      </c>
      <c r="E197" s="108" t="s">
        <v>600</v>
      </c>
      <c r="F197" s="109">
        <v>360</v>
      </c>
      <c r="G197" s="108" t="s">
        <v>624</v>
      </c>
      <c r="H197" s="108">
        <v>427</v>
      </c>
      <c r="I197" s="126">
        <v>425</v>
      </c>
      <c r="J197" s="127" t="s">
        <v>655</v>
      </c>
      <c r="K197" s="128">
        <f t="shared" si="124"/>
        <v>67</v>
      </c>
      <c r="L197" s="129">
        <f t="shared" si="125"/>
        <v>0.18611111111111112</v>
      </c>
      <c r="M197" s="130" t="s">
        <v>599</v>
      </c>
      <c r="N197" s="131">
        <v>42058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20</v>
      </c>
      <c r="B198" s="106">
        <v>42012</v>
      </c>
      <c r="C198" s="106"/>
      <c r="D198" s="107" t="s">
        <v>656</v>
      </c>
      <c r="E198" s="108" t="s">
        <v>600</v>
      </c>
      <c r="F198" s="109">
        <v>360</v>
      </c>
      <c r="G198" s="108" t="s">
        <v>624</v>
      </c>
      <c r="H198" s="108">
        <v>455</v>
      </c>
      <c r="I198" s="126">
        <v>420</v>
      </c>
      <c r="J198" s="127" t="s">
        <v>657</v>
      </c>
      <c r="K198" s="128">
        <f t="shared" si="124"/>
        <v>95</v>
      </c>
      <c r="L198" s="129">
        <f t="shared" si="125"/>
        <v>0.2638888888888889</v>
      </c>
      <c r="M198" s="130" t="s">
        <v>599</v>
      </c>
      <c r="N198" s="131">
        <v>42024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21</v>
      </c>
      <c r="B199" s="106">
        <v>42012</v>
      </c>
      <c r="C199" s="106"/>
      <c r="D199" s="107" t="s">
        <v>658</v>
      </c>
      <c r="E199" s="108" t="s">
        <v>600</v>
      </c>
      <c r="F199" s="109">
        <v>130</v>
      </c>
      <c r="G199" s="108"/>
      <c r="H199" s="108">
        <v>175.5</v>
      </c>
      <c r="I199" s="126">
        <v>165</v>
      </c>
      <c r="J199" s="127" t="s">
        <v>659</v>
      </c>
      <c r="K199" s="128">
        <f t="shared" si="124"/>
        <v>45.5</v>
      </c>
      <c r="L199" s="129">
        <f t="shared" si="125"/>
        <v>0.35</v>
      </c>
      <c r="M199" s="130" t="s">
        <v>599</v>
      </c>
      <c r="N199" s="131">
        <v>43088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22</v>
      </c>
      <c r="B200" s="106">
        <v>42040</v>
      </c>
      <c r="C200" s="106"/>
      <c r="D200" s="107" t="s">
        <v>390</v>
      </c>
      <c r="E200" s="108" t="s">
        <v>623</v>
      </c>
      <c r="F200" s="109">
        <v>98</v>
      </c>
      <c r="G200" s="108"/>
      <c r="H200" s="108">
        <v>120</v>
      </c>
      <c r="I200" s="126">
        <v>120</v>
      </c>
      <c r="J200" s="127" t="s">
        <v>625</v>
      </c>
      <c r="K200" s="128">
        <f t="shared" si="124"/>
        <v>22</v>
      </c>
      <c r="L200" s="129">
        <f t="shared" si="125"/>
        <v>0.22448979591836735</v>
      </c>
      <c r="M200" s="130" t="s">
        <v>599</v>
      </c>
      <c r="N200" s="131">
        <v>42753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23</v>
      </c>
      <c r="B201" s="106">
        <v>42040</v>
      </c>
      <c r="C201" s="106"/>
      <c r="D201" s="107" t="s">
        <v>660</v>
      </c>
      <c r="E201" s="108" t="s">
        <v>623</v>
      </c>
      <c r="F201" s="109">
        <v>196</v>
      </c>
      <c r="G201" s="108"/>
      <c r="H201" s="108">
        <v>262</v>
      </c>
      <c r="I201" s="126">
        <v>255</v>
      </c>
      <c r="J201" s="127" t="s">
        <v>625</v>
      </c>
      <c r="K201" s="128">
        <f t="shared" si="124"/>
        <v>66</v>
      </c>
      <c r="L201" s="129">
        <f t="shared" si="125"/>
        <v>0.33673469387755101</v>
      </c>
      <c r="M201" s="130" t="s">
        <v>599</v>
      </c>
      <c r="N201" s="131">
        <v>42599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24</v>
      </c>
      <c r="B202" s="110">
        <v>42067</v>
      </c>
      <c r="C202" s="110"/>
      <c r="D202" s="111" t="s">
        <v>389</v>
      </c>
      <c r="E202" s="112" t="s">
        <v>623</v>
      </c>
      <c r="F202" s="113">
        <v>235</v>
      </c>
      <c r="G202" s="113"/>
      <c r="H202" s="114">
        <v>77</v>
      </c>
      <c r="I202" s="132" t="s">
        <v>661</v>
      </c>
      <c r="J202" s="133" t="s">
        <v>662</v>
      </c>
      <c r="K202" s="134">
        <f t="shared" si="124"/>
        <v>-158</v>
      </c>
      <c r="L202" s="135">
        <f t="shared" si="125"/>
        <v>-0.67234042553191486</v>
      </c>
      <c r="M202" s="136" t="s">
        <v>663</v>
      </c>
      <c r="N202" s="137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25</v>
      </c>
      <c r="B203" s="106">
        <v>42067</v>
      </c>
      <c r="C203" s="106"/>
      <c r="D203" s="107" t="s">
        <v>481</v>
      </c>
      <c r="E203" s="108" t="s">
        <v>623</v>
      </c>
      <c r="F203" s="109">
        <v>185</v>
      </c>
      <c r="G203" s="108"/>
      <c r="H203" s="108">
        <v>224</v>
      </c>
      <c r="I203" s="126" t="s">
        <v>664</v>
      </c>
      <c r="J203" s="127" t="s">
        <v>625</v>
      </c>
      <c r="K203" s="128">
        <f t="shared" si="124"/>
        <v>39</v>
      </c>
      <c r="L203" s="129">
        <f t="shared" si="125"/>
        <v>0.21081081081081082</v>
      </c>
      <c r="M203" s="130" t="s">
        <v>599</v>
      </c>
      <c r="N203" s="131">
        <v>42647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64">
        <v>26</v>
      </c>
      <c r="B204" s="115">
        <v>42090</v>
      </c>
      <c r="C204" s="115"/>
      <c r="D204" s="116" t="s">
        <v>665</v>
      </c>
      <c r="E204" s="117" t="s">
        <v>623</v>
      </c>
      <c r="F204" s="118">
        <v>49.5</v>
      </c>
      <c r="G204" s="119"/>
      <c r="H204" s="119">
        <v>15.85</v>
      </c>
      <c r="I204" s="119">
        <v>67</v>
      </c>
      <c r="J204" s="138" t="s">
        <v>666</v>
      </c>
      <c r="K204" s="119">
        <f t="shared" si="124"/>
        <v>-33.65</v>
      </c>
      <c r="L204" s="139">
        <f t="shared" si="125"/>
        <v>-0.67979797979797973</v>
      </c>
      <c r="M204" s="136" t="s">
        <v>663</v>
      </c>
      <c r="N204" s="140">
        <v>43627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27</v>
      </c>
      <c r="B205" s="106">
        <v>42093</v>
      </c>
      <c r="C205" s="106"/>
      <c r="D205" s="107" t="s">
        <v>667</v>
      </c>
      <c r="E205" s="108" t="s">
        <v>623</v>
      </c>
      <c r="F205" s="109">
        <v>183.5</v>
      </c>
      <c r="G205" s="108"/>
      <c r="H205" s="108">
        <v>219</v>
      </c>
      <c r="I205" s="126">
        <v>218</v>
      </c>
      <c r="J205" s="127" t="s">
        <v>668</v>
      </c>
      <c r="K205" s="128">
        <f t="shared" si="124"/>
        <v>35.5</v>
      </c>
      <c r="L205" s="129">
        <f t="shared" si="125"/>
        <v>0.19346049046321526</v>
      </c>
      <c r="M205" s="130" t="s">
        <v>599</v>
      </c>
      <c r="N205" s="131">
        <v>42103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28</v>
      </c>
      <c r="B206" s="106">
        <v>42114</v>
      </c>
      <c r="C206" s="106"/>
      <c r="D206" s="107" t="s">
        <v>669</v>
      </c>
      <c r="E206" s="108" t="s">
        <v>623</v>
      </c>
      <c r="F206" s="109">
        <f>(227+237)/2</f>
        <v>232</v>
      </c>
      <c r="G206" s="108"/>
      <c r="H206" s="108">
        <v>298</v>
      </c>
      <c r="I206" s="126">
        <v>298</v>
      </c>
      <c r="J206" s="127" t="s">
        <v>625</v>
      </c>
      <c r="K206" s="128">
        <f t="shared" si="124"/>
        <v>66</v>
      </c>
      <c r="L206" s="129">
        <f t="shared" si="125"/>
        <v>0.28448275862068967</v>
      </c>
      <c r="M206" s="130" t="s">
        <v>599</v>
      </c>
      <c r="N206" s="131">
        <v>42823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29</v>
      </c>
      <c r="B207" s="106">
        <v>42128</v>
      </c>
      <c r="C207" s="106"/>
      <c r="D207" s="107" t="s">
        <v>670</v>
      </c>
      <c r="E207" s="108" t="s">
        <v>600</v>
      </c>
      <c r="F207" s="109">
        <v>385</v>
      </c>
      <c r="G207" s="108"/>
      <c r="H207" s="108">
        <f>212.5+331</f>
        <v>543.5</v>
      </c>
      <c r="I207" s="126">
        <v>510</v>
      </c>
      <c r="J207" s="127" t="s">
        <v>671</v>
      </c>
      <c r="K207" s="128">
        <f t="shared" si="124"/>
        <v>158.5</v>
      </c>
      <c r="L207" s="129">
        <f t="shared" si="125"/>
        <v>0.41168831168831171</v>
      </c>
      <c r="M207" s="130" t="s">
        <v>599</v>
      </c>
      <c r="N207" s="131">
        <v>42235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30</v>
      </c>
      <c r="B208" s="106">
        <v>42128</v>
      </c>
      <c r="C208" s="106"/>
      <c r="D208" s="107" t="s">
        <v>672</v>
      </c>
      <c r="E208" s="108" t="s">
        <v>600</v>
      </c>
      <c r="F208" s="109">
        <v>115.5</v>
      </c>
      <c r="G208" s="108"/>
      <c r="H208" s="108">
        <v>146</v>
      </c>
      <c r="I208" s="126">
        <v>142</v>
      </c>
      <c r="J208" s="127" t="s">
        <v>673</v>
      </c>
      <c r="K208" s="128">
        <f t="shared" si="124"/>
        <v>30.5</v>
      </c>
      <c r="L208" s="129">
        <f t="shared" si="125"/>
        <v>0.26406926406926406</v>
      </c>
      <c r="M208" s="130" t="s">
        <v>599</v>
      </c>
      <c r="N208" s="131">
        <v>42202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31</v>
      </c>
      <c r="B209" s="106">
        <v>42151</v>
      </c>
      <c r="C209" s="106"/>
      <c r="D209" s="107" t="s">
        <v>674</v>
      </c>
      <c r="E209" s="108" t="s">
        <v>600</v>
      </c>
      <c r="F209" s="109">
        <v>237.5</v>
      </c>
      <c r="G209" s="108"/>
      <c r="H209" s="108">
        <v>279.5</v>
      </c>
      <c r="I209" s="126">
        <v>278</v>
      </c>
      <c r="J209" s="127" t="s">
        <v>625</v>
      </c>
      <c r="K209" s="128">
        <f t="shared" si="124"/>
        <v>42</v>
      </c>
      <c r="L209" s="129">
        <f t="shared" si="125"/>
        <v>0.17684210526315788</v>
      </c>
      <c r="M209" s="130" t="s">
        <v>599</v>
      </c>
      <c r="N209" s="131">
        <v>42222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32</v>
      </c>
      <c r="B210" s="106">
        <v>42174</v>
      </c>
      <c r="C210" s="106"/>
      <c r="D210" s="107" t="s">
        <v>644</v>
      </c>
      <c r="E210" s="108" t="s">
        <v>623</v>
      </c>
      <c r="F210" s="109">
        <v>340</v>
      </c>
      <c r="G210" s="108"/>
      <c r="H210" s="108">
        <v>448</v>
      </c>
      <c r="I210" s="126">
        <v>448</v>
      </c>
      <c r="J210" s="127" t="s">
        <v>625</v>
      </c>
      <c r="K210" s="128">
        <f t="shared" si="124"/>
        <v>108</v>
      </c>
      <c r="L210" s="129">
        <f t="shared" si="125"/>
        <v>0.31764705882352939</v>
      </c>
      <c r="M210" s="130" t="s">
        <v>599</v>
      </c>
      <c r="N210" s="131">
        <v>43018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33</v>
      </c>
      <c r="B211" s="106">
        <v>42191</v>
      </c>
      <c r="C211" s="106"/>
      <c r="D211" s="107" t="s">
        <v>675</v>
      </c>
      <c r="E211" s="108" t="s">
        <v>623</v>
      </c>
      <c r="F211" s="109">
        <v>390</v>
      </c>
      <c r="G211" s="108"/>
      <c r="H211" s="108">
        <v>460</v>
      </c>
      <c r="I211" s="126">
        <v>460</v>
      </c>
      <c r="J211" s="127" t="s">
        <v>625</v>
      </c>
      <c r="K211" s="128">
        <f t="shared" ref="K211:K231" si="126">H211-F211</f>
        <v>70</v>
      </c>
      <c r="L211" s="129">
        <f t="shared" ref="L211:L231" si="127">K211/F211</f>
        <v>0.17948717948717949</v>
      </c>
      <c r="M211" s="130" t="s">
        <v>599</v>
      </c>
      <c r="N211" s="131">
        <v>42478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34</v>
      </c>
      <c r="B212" s="110">
        <v>42195</v>
      </c>
      <c r="C212" s="110"/>
      <c r="D212" s="111" t="s">
        <v>676</v>
      </c>
      <c r="E212" s="112" t="s">
        <v>623</v>
      </c>
      <c r="F212" s="113">
        <v>122.5</v>
      </c>
      <c r="G212" s="113"/>
      <c r="H212" s="114">
        <v>61</v>
      </c>
      <c r="I212" s="132">
        <v>172</v>
      </c>
      <c r="J212" s="133" t="s">
        <v>677</v>
      </c>
      <c r="K212" s="134">
        <f t="shared" si="126"/>
        <v>-61.5</v>
      </c>
      <c r="L212" s="135">
        <f t="shared" si="127"/>
        <v>-0.50204081632653064</v>
      </c>
      <c r="M212" s="136" t="s">
        <v>663</v>
      </c>
      <c r="N212" s="137">
        <v>43333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35</v>
      </c>
      <c r="B213" s="106">
        <v>42219</v>
      </c>
      <c r="C213" s="106"/>
      <c r="D213" s="107" t="s">
        <v>678</v>
      </c>
      <c r="E213" s="108" t="s">
        <v>623</v>
      </c>
      <c r="F213" s="109">
        <v>297.5</v>
      </c>
      <c r="G213" s="108"/>
      <c r="H213" s="108">
        <v>350</v>
      </c>
      <c r="I213" s="126">
        <v>360</v>
      </c>
      <c r="J213" s="127" t="s">
        <v>679</v>
      </c>
      <c r="K213" s="128">
        <f t="shared" si="126"/>
        <v>52.5</v>
      </c>
      <c r="L213" s="129">
        <f t="shared" si="127"/>
        <v>0.17647058823529413</v>
      </c>
      <c r="M213" s="130" t="s">
        <v>599</v>
      </c>
      <c r="N213" s="131">
        <v>42232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36</v>
      </c>
      <c r="B214" s="106">
        <v>42219</v>
      </c>
      <c r="C214" s="106"/>
      <c r="D214" s="107" t="s">
        <v>680</v>
      </c>
      <c r="E214" s="108" t="s">
        <v>623</v>
      </c>
      <c r="F214" s="109">
        <v>115.5</v>
      </c>
      <c r="G214" s="108"/>
      <c r="H214" s="108">
        <v>149</v>
      </c>
      <c r="I214" s="126">
        <v>140</v>
      </c>
      <c r="J214" s="141" t="s">
        <v>681</v>
      </c>
      <c r="K214" s="128">
        <f t="shared" si="126"/>
        <v>33.5</v>
      </c>
      <c r="L214" s="129">
        <f t="shared" si="127"/>
        <v>0.29004329004329005</v>
      </c>
      <c r="M214" s="130" t="s">
        <v>599</v>
      </c>
      <c r="N214" s="131">
        <v>42740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37</v>
      </c>
      <c r="B215" s="106">
        <v>42251</v>
      </c>
      <c r="C215" s="106"/>
      <c r="D215" s="107" t="s">
        <v>674</v>
      </c>
      <c r="E215" s="108" t="s">
        <v>623</v>
      </c>
      <c r="F215" s="109">
        <v>226</v>
      </c>
      <c r="G215" s="108"/>
      <c r="H215" s="108">
        <v>292</v>
      </c>
      <c r="I215" s="126">
        <v>292</v>
      </c>
      <c r="J215" s="127" t="s">
        <v>682</v>
      </c>
      <c r="K215" s="128">
        <f t="shared" si="126"/>
        <v>66</v>
      </c>
      <c r="L215" s="129">
        <f t="shared" si="127"/>
        <v>0.29203539823008851</v>
      </c>
      <c r="M215" s="130" t="s">
        <v>599</v>
      </c>
      <c r="N215" s="131">
        <v>42286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38</v>
      </c>
      <c r="B216" s="106">
        <v>42254</v>
      </c>
      <c r="C216" s="106"/>
      <c r="D216" s="107" t="s">
        <v>669</v>
      </c>
      <c r="E216" s="108" t="s">
        <v>623</v>
      </c>
      <c r="F216" s="109">
        <v>232.5</v>
      </c>
      <c r="G216" s="108"/>
      <c r="H216" s="108">
        <v>312.5</v>
      </c>
      <c r="I216" s="126">
        <v>310</v>
      </c>
      <c r="J216" s="127" t="s">
        <v>625</v>
      </c>
      <c r="K216" s="128">
        <f t="shared" si="126"/>
        <v>80</v>
      </c>
      <c r="L216" s="129">
        <f t="shared" si="127"/>
        <v>0.34408602150537637</v>
      </c>
      <c r="M216" s="130" t="s">
        <v>599</v>
      </c>
      <c r="N216" s="131">
        <v>42823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39</v>
      </c>
      <c r="B217" s="106">
        <v>42268</v>
      </c>
      <c r="C217" s="106"/>
      <c r="D217" s="107" t="s">
        <v>683</v>
      </c>
      <c r="E217" s="108" t="s">
        <v>623</v>
      </c>
      <c r="F217" s="109">
        <v>196.5</v>
      </c>
      <c r="G217" s="108"/>
      <c r="H217" s="108">
        <v>238</v>
      </c>
      <c r="I217" s="126">
        <v>238</v>
      </c>
      <c r="J217" s="127" t="s">
        <v>682</v>
      </c>
      <c r="K217" s="128">
        <f t="shared" si="126"/>
        <v>41.5</v>
      </c>
      <c r="L217" s="129">
        <f t="shared" si="127"/>
        <v>0.21119592875318066</v>
      </c>
      <c r="M217" s="130" t="s">
        <v>599</v>
      </c>
      <c r="N217" s="131">
        <v>42291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40</v>
      </c>
      <c r="B218" s="106">
        <v>42271</v>
      </c>
      <c r="C218" s="106"/>
      <c r="D218" s="107" t="s">
        <v>622</v>
      </c>
      <c r="E218" s="108" t="s">
        <v>623</v>
      </c>
      <c r="F218" s="109">
        <v>65</v>
      </c>
      <c r="G218" s="108"/>
      <c r="H218" s="108">
        <v>82</v>
      </c>
      <c r="I218" s="126">
        <v>82</v>
      </c>
      <c r="J218" s="127" t="s">
        <v>682</v>
      </c>
      <c r="K218" s="128">
        <f t="shared" si="126"/>
        <v>17</v>
      </c>
      <c r="L218" s="129">
        <f t="shared" si="127"/>
        <v>0.26153846153846155</v>
      </c>
      <c r="M218" s="130" t="s">
        <v>599</v>
      </c>
      <c r="N218" s="131">
        <v>42578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41</v>
      </c>
      <c r="B219" s="106">
        <v>42291</v>
      </c>
      <c r="C219" s="106"/>
      <c r="D219" s="107" t="s">
        <v>684</v>
      </c>
      <c r="E219" s="108" t="s">
        <v>623</v>
      </c>
      <c r="F219" s="109">
        <v>144</v>
      </c>
      <c r="G219" s="108"/>
      <c r="H219" s="108">
        <v>182.5</v>
      </c>
      <c r="I219" s="126">
        <v>181</v>
      </c>
      <c r="J219" s="127" t="s">
        <v>682</v>
      </c>
      <c r="K219" s="128">
        <f t="shared" si="126"/>
        <v>38.5</v>
      </c>
      <c r="L219" s="129">
        <f t="shared" si="127"/>
        <v>0.2673611111111111</v>
      </c>
      <c r="M219" s="130" t="s">
        <v>599</v>
      </c>
      <c r="N219" s="131">
        <v>42817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42</v>
      </c>
      <c r="B220" s="106">
        <v>42291</v>
      </c>
      <c r="C220" s="106"/>
      <c r="D220" s="107" t="s">
        <v>685</v>
      </c>
      <c r="E220" s="108" t="s">
        <v>623</v>
      </c>
      <c r="F220" s="109">
        <v>264</v>
      </c>
      <c r="G220" s="108"/>
      <c r="H220" s="108">
        <v>311</v>
      </c>
      <c r="I220" s="126">
        <v>311</v>
      </c>
      <c r="J220" s="127" t="s">
        <v>682</v>
      </c>
      <c r="K220" s="128">
        <f t="shared" si="126"/>
        <v>47</v>
      </c>
      <c r="L220" s="129">
        <f t="shared" si="127"/>
        <v>0.17803030303030304</v>
      </c>
      <c r="M220" s="130" t="s">
        <v>599</v>
      </c>
      <c r="N220" s="131">
        <v>42604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43</v>
      </c>
      <c r="B221" s="106">
        <v>42318</v>
      </c>
      <c r="C221" s="106"/>
      <c r="D221" s="107" t="s">
        <v>686</v>
      </c>
      <c r="E221" s="108" t="s">
        <v>600</v>
      </c>
      <c r="F221" s="109">
        <v>549.5</v>
      </c>
      <c r="G221" s="108"/>
      <c r="H221" s="108">
        <v>630</v>
      </c>
      <c r="I221" s="126">
        <v>630</v>
      </c>
      <c r="J221" s="127" t="s">
        <v>682</v>
      </c>
      <c r="K221" s="128">
        <f t="shared" si="126"/>
        <v>80.5</v>
      </c>
      <c r="L221" s="129">
        <f t="shared" si="127"/>
        <v>0.1464968152866242</v>
      </c>
      <c r="M221" s="130" t="s">
        <v>599</v>
      </c>
      <c r="N221" s="131">
        <v>42419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44</v>
      </c>
      <c r="B222" s="106">
        <v>42342</v>
      </c>
      <c r="C222" s="106"/>
      <c r="D222" s="107" t="s">
        <v>687</v>
      </c>
      <c r="E222" s="108" t="s">
        <v>623</v>
      </c>
      <c r="F222" s="109">
        <v>1027.5</v>
      </c>
      <c r="G222" s="108"/>
      <c r="H222" s="108">
        <v>1315</v>
      </c>
      <c r="I222" s="126">
        <v>1250</v>
      </c>
      <c r="J222" s="127" t="s">
        <v>682</v>
      </c>
      <c r="K222" s="128">
        <f t="shared" si="126"/>
        <v>287.5</v>
      </c>
      <c r="L222" s="129">
        <f t="shared" si="127"/>
        <v>0.27980535279805352</v>
      </c>
      <c r="M222" s="130" t="s">
        <v>599</v>
      </c>
      <c r="N222" s="131">
        <v>43244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45</v>
      </c>
      <c r="B223" s="106">
        <v>42367</v>
      </c>
      <c r="C223" s="106"/>
      <c r="D223" s="107" t="s">
        <v>688</v>
      </c>
      <c r="E223" s="108" t="s">
        <v>623</v>
      </c>
      <c r="F223" s="109">
        <v>465</v>
      </c>
      <c r="G223" s="108"/>
      <c r="H223" s="108">
        <v>540</v>
      </c>
      <c r="I223" s="126">
        <v>540</v>
      </c>
      <c r="J223" s="127" t="s">
        <v>682</v>
      </c>
      <c r="K223" s="128">
        <f t="shared" si="126"/>
        <v>75</v>
      </c>
      <c r="L223" s="129">
        <f t="shared" si="127"/>
        <v>0.16129032258064516</v>
      </c>
      <c r="M223" s="130" t="s">
        <v>599</v>
      </c>
      <c r="N223" s="131">
        <v>42530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46</v>
      </c>
      <c r="B224" s="106">
        <v>42380</v>
      </c>
      <c r="C224" s="106"/>
      <c r="D224" s="107" t="s">
        <v>390</v>
      </c>
      <c r="E224" s="108" t="s">
        <v>600</v>
      </c>
      <c r="F224" s="109">
        <v>81</v>
      </c>
      <c r="G224" s="108"/>
      <c r="H224" s="108">
        <v>110</v>
      </c>
      <c r="I224" s="126">
        <v>110</v>
      </c>
      <c r="J224" s="127" t="s">
        <v>682</v>
      </c>
      <c r="K224" s="128">
        <f t="shared" si="126"/>
        <v>29</v>
      </c>
      <c r="L224" s="129">
        <f t="shared" si="127"/>
        <v>0.35802469135802467</v>
      </c>
      <c r="M224" s="130" t="s">
        <v>599</v>
      </c>
      <c r="N224" s="131">
        <v>42745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47</v>
      </c>
      <c r="B225" s="106">
        <v>42382</v>
      </c>
      <c r="C225" s="106"/>
      <c r="D225" s="107" t="s">
        <v>689</v>
      </c>
      <c r="E225" s="108" t="s">
        <v>600</v>
      </c>
      <c r="F225" s="109">
        <v>417.5</v>
      </c>
      <c r="G225" s="108"/>
      <c r="H225" s="108">
        <v>547</v>
      </c>
      <c r="I225" s="126">
        <v>535</v>
      </c>
      <c r="J225" s="127" t="s">
        <v>682</v>
      </c>
      <c r="K225" s="128">
        <f t="shared" si="126"/>
        <v>129.5</v>
      </c>
      <c r="L225" s="129">
        <f t="shared" si="127"/>
        <v>0.31017964071856285</v>
      </c>
      <c r="M225" s="130" t="s">
        <v>599</v>
      </c>
      <c r="N225" s="131">
        <v>42578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48</v>
      </c>
      <c r="B226" s="106">
        <v>42408</v>
      </c>
      <c r="C226" s="106"/>
      <c r="D226" s="107" t="s">
        <v>690</v>
      </c>
      <c r="E226" s="108" t="s">
        <v>623</v>
      </c>
      <c r="F226" s="109">
        <v>650</v>
      </c>
      <c r="G226" s="108"/>
      <c r="H226" s="108">
        <v>800</v>
      </c>
      <c r="I226" s="126">
        <v>800</v>
      </c>
      <c r="J226" s="127" t="s">
        <v>682</v>
      </c>
      <c r="K226" s="128">
        <f t="shared" si="126"/>
        <v>150</v>
      </c>
      <c r="L226" s="129">
        <f t="shared" si="127"/>
        <v>0.23076923076923078</v>
      </c>
      <c r="M226" s="130" t="s">
        <v>599</v>
      </c>
      <c r="N226" s="131">
        <v>43154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49</v>
      </c>
      <c r="B227" s="106">
        <v>42433</v>
      </c>
      <c r="C227" s="106"/>
      <c r="D227" s="107" t="s">
        <v>197</v>
      </c>
      <c r="E227" s="108" t="s">
        <v>623</v>
      </c>
      <c r="F227" s="109">
        <v>437.5</v>
      </c>
      <c r="G227" s="108"/>
      <c r="H227" s="108">
        <v>504.5</v>
      </c>
      <c r="I227" s="126">
        <v>522</v>
      </c>
      <c r="J227" s="127" t="s">
        <v>691</v>
      </c>
      <c r="K227" s="128">
        <f t="shared" si="126"/>
        <v>67</v>
      </c>
      <c r="L227" s="129">
        <f t="shared" si="127"/>
        <v>0.15314285714285714</v>
      </c>
      <c r="M227" s="130" t="s">
        <v>599</v>
      </c>
      <c r="N227" s="131">
        <v>42480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50</v>
      </c>
      <c r="B228" s="106">
        <v>42438</v>
      </c>
      <c r="C228" s="106"/>
      <c r="D228" s="107" t="s">
        <v>692</v>
      </c>
      <c r="E228" s="108" t="s">
        <v>623</v>
      </c>
      <c r="F228" s="109">
        <v>189.5</v>
      </c>
      <c r="G228" s="108"/>
      <c r="H228" s="108">
        <v>218</v>
      </c>
      <c r="I228" s="126">
        <v>218</v>
      </c>
      <c r="J228" s="127" t="s">
        <v>682</v>
      </c>
      <c r="K228" s="128">
        <f t="shared" si="126"/>
        <v>28.5</v>
      </c>
      <c r="L228" s="129">
        <f t="shared" si="127"/>
        <v>0.15039577836411611</v>
      </c>
      <c r="M228" s="130" t="s">
        <v>599</v>
      </c>
      <c r="N228" s="131">
        <v>43034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4">
        <v>51</v>
      </c>
      <c r="B229" s="115">
        <v>42471</v>
      </c>
      <c r="C229" s="115"/>
      <c r="D229" s="116" t="s">
        <v>693</v>
      </c>
      <c r="E229" s="117" t="s">
        <v>623</v>
      </c>
      <c r="F229" s="118">
        <v>36.5</v>
      </c>
      <c r="G229" s="119"/>
      <c r="H229" s="119">
        <v>15.85</v>
      </c>
      <c r="I229" s="119">
        <v>60</v>
      </c>
      <c r="J229" s="138" t="s">
        <v>694</v>
      </c>
      <c r="K229" s="134">
        <f t="shared" si="126"/>
        <v>-20.65</v>
      </c>
      <c r="L229" s="168">
        <f t="shared" si="127"/>
        <v>-0.5657534246575342</v>
      </c>
      <c r="M229" s="136" t="s">
        <v>663</v>
      </c>
      <c r="N229" s="169">
        <v>43627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52</v>
      </c>
      <c r="B230" s="106">
        <v>42472</v>
      </c>
      <c r="C230" s="106"/>
      <c r="D230" s="107" t="s">
        <v>695</v>
      </c>
      <c r="E230" s="108" t="s">
        <v>623</v>
      </c>
      <c r="F230" s="109">
        <v>93</v>
      </c>
      <c r="G230" s="108"/>
      <c r="H230" s="108">
        <v>149</v>
      </c>
      <c r="I230" s="126">
        <v>140</v>
      </c>
      <c r="J230" s="141" t="s">
        <v>696</v>
      </c>
      <c r="K230" s="128">
        <f t="shared" si="126"/>
        <v>56</v>
      </c>
      <c r="L230" s="129">
        <f t="shared" si="127"/>
        <v>0.60215053763440862</v>
      </c>
      <c r="M230" s="130" t="s">
        <v>599</v>
      </c>
      <c r="N230" s="131">
        <v>42740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53</v>
      </c>
      <c r="B231" s="106">
        <v>42472</v>
      </c>
      <c r="C231" s="106"/>
      <c r="D231" s="107" t="s">
        <v>697</v>
      </c>
      <c r="E231" s="108" t="s">
        <v>623</v>
      </c>
      <c r="F231" s="109">
        <v>130</v>
      </c>
      <c r="G231" s="108"/>
      <c r="H231" s="108">
        <v>150</v>
      </c>
      <c r="I231" s="126" t="s">
        <v>698</v>
      </c>
      <c r="J231" s="127" t="s">
        <v>682</v>
      </c>
      <c r="K231" s="128">
        <f t="shared" si="126"/>
        <v>20</v>
      </c>
      <c r="L231" s="129">
        <f t="shared" si="127"/>
        <v>0.15384615384615385</v>
      </c>
      <c r="M231" s="130" t="s">
        <v>599</v>
      </c>
      <c r="N231" s="131">
        <v>42564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54</v>
      </c>
      <c r="B232" s="106">
        <v>42473</v>
      </c>
      <c r="C232" s="106"/>
      <c r="D232" s="107" t="s">
        <v>354</v>
      </c>
      <c r="E232" s="108" t="s">
        <v>623</v>
      </c>
      <c r="F232" s="109">
        <v>196</v>
      </c>
      <c r="G232" s="108"/>
      <c r="H232" s="108">
        <v>299</v>
      </c>
      <c r="I232" s="126">
        <v>299</v>
      </c>
      <c r="J232" s="127" t="s">
        <v>682</v>
      </c>
      <c r="K232" s="128">
        <v>103</v>
      </c>
      <c r="L232" s="129">
        <v>0.52551020408163296</v>
      </c>
      <c r="M232" s="130" t="s">
        <v>599</v>
      </c>
      <c r="N232" s="131">
        <v>42620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55</v>
      </c>
      <c r="B233" s="106">
        <v>42473</v>
      </c>
      <c r="C233" s="106"/>
      <c r="D233" s="107" t="s">
        <v>756</v>
      </c>
      <c r="E233" s="108" t="s">
        <v>623</v>
      </c>
      <c r="F233" s="109">
        <v>88</v>
      </c>
      <c r="G233" s="108"/>
      <c r="H233" s="108">
        <v>103</v>
      </c>
      <c r="I233" s="126">
        <v>103</v>
      </c>
      <c r="J233" s="127" t="s">
        <v>682</v>
      </c>
      <c r="K233" s="128">
        <v>15</v>
      </c>
      <c r="L233" s="129">
        <v>0.170454545454545</v>
      </c>
      <c r="M233" s="130" t="s">
        <v>599</v>
      </c>
      <c r="N233" s="131">
        <v>42530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56</v>
      </c>
      <c r="B234" s="106">
        <v>42492</v>
      </c>
      <c r="C234" s="106"/>
      <c r="D234" s="107" t="s">
        <v>699</v>
      </c>
      <c r="E234" s="108" t="s">
        <v>623</v>
      </c>
      <c r="F234" s="109">
        <v>127.5</v>
      </c>
      <c r="G234" s="108"/>
      <c r="H234" s="108">
        <v>148</v>
      </c>
      <c r="I234" s="126" t="s">
        <v>700</v>
      </c>
      <c r="J234" s="127" t="s">
        <v>682</v>
      </c>
      <c r="K234" s="128">
        <f>H234-F234</f>
        <v>20.5</v>
      </c>
      <c r="L234" s="129">
        <f>K234/F234</f>
        <v>0.16078431372549021</v>
      </c>
      <c r="M234" s="130" t="s">
        <v>599</v>
      </c>
      <c r="N234" s="131">
        <v>42564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57</v>
      </c>
      <c r="B235" s="106">
        <v>42493</v>
      </c>
      <c r="C235" s="106"/>
      <c r="D235" s="107" t="s">
        <v>701</v>
      </c>
      <c r="E235" s="108" t="s">
        <v>623</v>
      </c>
      <c r="F235" s="109">
        <v>675</v>
      </c>
      <c r="G235" s="108"/>
      <c r="H235" s="108">
        <v>815</v>
      </c>
      <c r="I235" s="126" t="s">
        <v>702</v>
      </c>
      <c r="J235" s="127" t="s">
        <v>682</v>
      </c>
      <c r="K235" s="128">
        <f>H235-F235</f>
        <v>140</v>
      </c>
      <c r="L235" s="129">
        <f>K235/F235</f>
        <v>0.2074074074074074</v>
      </c>
      <c r="M235" s="130" t="s">
        <v>599</v>
      </c>
      <c r="N235" s="131">
        <v>43154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58</v>
      </c>
      <c r="B236" s="110">
        <v>42522</v>
      </c>
      <c r="C236" s="110"/>
      <c r="D236" s="111" t="s">
        <v>757</v>
      </c>
      <c r="E236" s="112" t="s">
        <v>623</v>
      </c>
      <c r="F236" s="113">
        <v>500</v>
      </c>
      <c r="G236" s="113"/>
      <c r="H236" s="114">
        <v>232.5</v>
      </c>
      <c r="I236" s="132" t="s">
        <v>758</v>
      </c>
      <c r="J236" s="133" t="s">
        <v>759</v>
      </c>
      <c r="K236" s="134">
        <f>H236-F236</f>
        <v>-267.5</v>
      </c>
      <c r="L236" s="135">
        <f>K236/F236</f>
        <v>-0.53500000000000003</v>
      </c>
      <c r="M236" s="136" t="s">
        <v>663</v>
      </c>
      <c r="N236" s="137">
        <v>43735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59</v>
      </c>
      <c r="B237" s="106">
        <v>42527</v>
      </c>
      <c r="C237" s="106"/>
      <c r="D237" s="107" t="s">
        <v>703</v>
      </c>
      <c r="E237" s="108" t="s">
        <v>623</v>
      </c>
      <c r="F237" s="109">
        <v>110</v>
      </c>
      <c r="G237" s="108"/>
      <c r="H237" s="108">
        <v>126.5</v>
      </c>
      <c r="I237" s="126">
        <v>125</v>
      </c>
      <c r="J237" s="127" t="s">
        <v>632</v>
      </c>
      <c r="K237" s="128">
        <f>H237-F237</f>
        <v>16.5</v>
      </c>
      <c r="L237" s="129">
        <f>K237/F237</f>
        <v>0.15</v>
      </c>
      <c r="M237" s="130" t="s">
        <v>599</v>
      </c>
      <c r="N237" s="131">
        <v>42552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60</v>
      </c>
      <c r="B238" s="106">
        <v>42538</v>
      </c>
      <c r="C238" s="106"/>
      <c r="D238" s="107" t="s">
        <v>704</v>
      </c>
      <c r="E238" s="108" t="s">
        <v>623</v>
      </c>
      <c r="F238" s="109">
        <v>44</v>
      </c>
      <c r="G238" s="108"/>
      <c r="H238" s="108">
        <v>69.5</v>
      </c>
      <c r="I238" s="126">
        <v>69.5</v>
      </c>
      <c r="J238" s="127" t="s">
        <v>705</v>
      </c>
      <c r="K238" s="128">
        <f>H238-F238</f>
        <v>25.5</v>
      </c>
      <c r="L238" s="129">
        <f>K238/F238</f>
        <v>0.57954545454545459</v>
      </c>
      <c r="M238" s="130" t="s">
        <v>599</v>
      </c>
      <c r="N238" s="131">
        <v>42977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61</v>
      </c>
      <c r="B239" s="106">
        <v>42549</v>
      </c>
      <c r="C239" s="106"/>
      <c r="D239" s="148" t="s">
        <v>760</v>
      </c>
      <c r="E239" s="108" t="s">
        <v>623</v>
      </c>
      <c r="F239" s="109">
        <v>262.5</v>
      </c>
      <c r="G239" s="108"/>
      <c r="H239" s="108">
        <v>340</v>
      </c>
      <c r="I239" s="126">
        <v>333</v>
      </c>
      <c r="J239" s="127" t="s">
        <v>761</v>
      </c>
      <c r="K239" s="128">
        <v>77.5</v>
      </c>
      <c r="L239" s="129">
        <v>0.29523809523809502</v>
      </c>
      <c r="M239" s="130" t="s">
        <v>599</v>
      </c>
      <c r="N239" s="131">
        <v>43017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62</v>
      </c>
      <c r="B240" s="106">
        <v>42549</v>
      </c>
      <c r="C240" s="106"/>
      <c r="D240" s="148" t="s">
        <v>762</v>
      </c>
      <c r="E240" s="108" t="s">
        <v>623</v>
      </c>
      <c r="F240" s="109">
        <v>840</v>
      </c>
      <c r="G240" s="108"/>
      <c r="H240" s="108">
        <v>1230</v>
      </c>
      <c r="I240" s="126">
        <v>1230</v>
      </c>
      <c r="J240" s="127" t="s">
        <v>682</v>
      </c>
      <c r="K240" s="128">
        <v>390</v>
      </c>
      <c r="L240" s="129">
        <v>0.46428571428571402</v>
      </c>
      <c r="M240" s="130" t="s">
        <v>599</v>
      </c>
      <c r="N240" s="131">
        <v>42649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5">
        <v>63</v>
      </c>
      <c r="B241" s="143">
        <v>42556</v>
      </c>
      <c r="C241" s="143"/>
      <c r="D241" s="144" t="s">
        <v>706</v>
      </c>
      <c r="E241" s="145" t="s">
        <v>623</v>
      </c>
      <c r="F241" s="146">
        <v>395</v>
      </c>
      <c r="G241" s="147"/>
      <c r="H241" s="147">
        <f>(468.5+342.5)/2</f>
        <v>405.5</v>
      </c>
      <c r="I241" s="147">
        <v>510</v>
      </c>
      <c r="J241" s="170" t="s">
        <v>707</v>
      </c>
      <c r="K241" s="171">
        <f t="shared" ref="K241:K247" si="128">H241-F241</f>
        <v>10.5</v>
      </c>
      <c r="L241" s="172">
        <f t="shared" ref="L241:L247" si="129">K241/F241</f>
        <v>2.6582278481012658E-2</v>
      </c>
      <c r="M241" s="173" t="s">
        <v>708</v>
      </c>
      <c r="N241" s="174">
        <v>43606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64</v>
      </c>
      <c r="B242" s="110">
        <v>42584</v>
      </c>
      <c r="C242" s="110"/>
      <c r="D242" s="111" t="s">
        <v>709</v>
      </c>
      <c r="E242" s="112" t="s">
        <v>600</v>
      </c>
      <c r="F242" s="113">
        <f>169.5-12.8</f>
        <v>156.69999999999999</v>
      </c>
      <c r="G242" s="113"/>
      <c r="H242" s="114">
        <v>77</v>
      </c>
      <c r="I242" s="132" t="s">
        <v>710</v>
      </c>
      <c r="J242" s="384" t="s">
        <v>3401</v>
      </c>
      <c r="K242" s="134">
        <f t="shared" si="128"/>
        <v>-79.699999999999989</v>
      </c>
      <c r="L242" s="135">
        <f t="shared" si="129"/>
        <v>-0.50861518825781749</v>
      </c>
      <c r="M242" s="136" t="s">
        <v>663</v>
      </c>
      <c r="N242" s="137">
        <v>43522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65</v>
      </c>
      <c r="B243" s="110">
        <v>42586</v>
      </c>
      <c r="C243" s="110"/>
      <c r="D243" s="111" t="s">
        <v>711</v>
      </c>
      <c r="E243" s="112" t="s">
        <v>623</v>
      </c>
      <c r="F243" s="113">
        <v>400</v>
      </c>
      <c r="G243" s="113"/>
      <c r="H243" s="114">
        <v>305</v>
      </c>
      <c r="I243" s="132">
        <v>475</v>
      </c>
      <c r="J243" s="133" t="s">
        <v>712</v>
      </c>
      <c r="K243" s="134">
        <f t="shared" si="128"/>
        <v>-95</v>
      </c>
      <c r="L243" s="135">
        <f t="shared" si="129"/>
        <v>-0.23749999999999999</v>
      </c>
      <c r="M243" s="136" t="s">
        <v>663</v>
      </c>
      <c r="N243" s="137">
        <v>43606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66</v>
      </c>
      <c r="B244" s="106">
        <v>42593</v>
      </c>
      <c r="C244" s="106"/>
      <c r="D244" s="107" t="s">
        <v>713</v>
      </c>
      <c r="E244" s="108" t="s">
        <v>623</v>
      </c>
      <c r="F244" s="109">
        <v>86.5</v>
      </c>
      <c r="G244" s="108"/>
      <c r="H244" s="108">
        <v>130</v>
      </c>
      <c r="I244" s="126">
        <v>130</v>
      </c>
      <c r="J244" s="141" t="s">
        <v>714</v>
      </c>
      <c r="K244" s="128">
        <f t="shared" si="128"/>
        <v>43.5</v>
      </c>
      <c r="L244" s="129">
        <f t="shared" si="129"/>
        <v>0.50289017341040465</v>
      </c>
      <c r="M244" s="130" t="s">
        <v>599</v>
      </c>
      <c r="N244" s="131">
        <v>43091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67</v>
      </c>
      <c r="B245" s="110">
        <v>42600</v>
      </c>
      <c r="C245" s="110"/>
      <c r="D245" s="111" t="s">
        <v>381</v>
      </c>
      <c r="E245" s="112" t="s">
        <v>623</v>
      </c>
      <c r="F245" s="113">
        <v>133.5</v>
      </c>
      <c r="G245" s="113"/>
      <c r="H245" s="114">
        <v>126.5</v>
      </c>
      <c r="I245" s="132">
        <v>178</v>
      </c>
      <c r="J245" s="133" t="s">
        <v>715</v>
      </c>
      <c r="K245" s="134">
        <f t="shared" si="128"/>
        <v>-7</v>
      </c>
      <c r="L245" s="135">
        <f t="shared" si="129"/>
        <v>-5.2434456928838954E-2</v>
      </c>
      <c r="M245" s="136" t="s">
        <v>663</v>
      </c>
      <c r="N245" s="137">
        <v>42615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68</v>
      </c>
      <c r="B246" s="106">
        <v>42613</v>
      </c>
      <c r="C246" s="106"/>
      <c r="D246" s="107" t="s">
        <v>716</v>
      </c>
      <c r="E246" s="108" t="s">
        <v>623</v>
      </c>
      <c r="F246" s="109">
        <v>560</v>
      </c>
      <c r="G246" s="108"/>
      <c r="H246" s="108">
        <v>725</v>
      </c>
      <c r="I246" s="126">
        <v>725</v>
      </c>
      <c r="J246" s="127" t="s">
        <v>625</v>
      </c>
      <c r="K246" s="128">
        <f t="shared" si="128"/>
        <v>165</v>
      </c>
      <c r="L246" s="129">
        <f t="shared" si="129"/>
        <v>0.29464285714285715</v>
      </c>
      <c r="M246" s="130" t="s">
        <v>599</v>
      </c>
      <c r="N246" s="131">
        <v>42456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69</v>
      </c>
      <c r="B247" s="106">
        <v>42614</v>
      </c>
      <c r="C247" s="106"/>
      <c r="D247" s="107" t="s">
        <v>717</v>
      </c>
      <c r="E247" s="108" t="s">
        <v>623</v>
      </c>
      <c r="F247" s="109">
        <v>160.5</v>
      </c>
      <c r="G247" s="108"/>
      <c r="H247" s="108">
        <v>210</v>
      </c>
      <c r="I247" s="126">
        <v>210</v>
      </c>
      <c r="J247" s="127" t="s">
        <v>625</v>
      </c>
      <c r="K247" s="128">
        <f t="shared" si="128"/>
        <v>49.5</v>
      </c>
      <c r="L247" s="129">
        <f t="shared" si="129"/>
        <v>0.30841121495327101</v>
      </c>
      <c r="M247" s="130" t="s">
        <v>599</v>
      </c>
      <c r="N247" s="131">
        <v>42871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70</v>
      </c>
      <c r="B248" s="106">
        <v>42646</v>
      </c>
      <c r="C248" s="106"/>
      <c r="D248" s="148" t="s">
        <v>405</v>
      </c>
      <c r="E248" s="108" t="s">
        <v>623</v>
      </c>
      <c r="F248" s="109">
        <v>430</v>
      </c>
      <c r="G248" s="108"/>
      <c r="H248" s="108">
        <v>596</v>
      </c>
      <c r="I248" s="126">
        <v>575</v>
      </c>
      <c r="J248" s="127" t="s">
        <v>763</v>
      </c>
      <c r="K248" s="128">
        <v>166</v>
      </c>
      <c r="L248" s="129">
        <v>0.38604651162790699</v>
      </c>
      <c r="M248" s="130" t="s">
        <v>599</v>
      </c>
      <c r="N248" s="131">
        <v>42769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71</v>
      </c>
      <c r="B249" s="106">
        <v>42657</v>
      </c>
      <c r="C249" s="106"/>
      <c r="D249" s="107" t="s">
        <v>718</v>
      </c>
      <c r="E249" s="108" t="s">
        <v>623</v>
      </c>
      <c r="F249" s="109">
        <v>280</v>
      </c>
      <c r="G249" s="108"/>
      <c r="H249" s="108">
        <v>345</v>
      </c>
      <c r="I249" s="126">
        <v>345</v>
      </c>
      <c r="J249" s="127" t="s">
        <v>625</v>
      </c>
      <c r="K249" s="128">
        <f t="shared" ref="K249:K254" si="130">H249-F249</f>
        <v>65</v>
      </c>
      <c r="L249" s="129">
        <f>K249/F249</f>
        <v>0.23214285714285715</v>
      </c>
      <c r="M249" s="130" t="s">
        <v>599</v>
      </c>
      <c r="N249" s="131">
        <v>42814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72</v>
      </c>
      <c r="B250" s="106">
        <v>42657</v>
      </c>
      <c r="C250" s="106"/>
      <c r="D250" s="107" t="s">
        <v>719</v>
      </c>
      <c r="E250" s="108" t="s">
        <v>623</v>
      </c>
      <c r="F250" s="109">
        <v>245</v>
      </c>
      <c r="G250" s="108"/>
      <c r="H250" s="108">
        <v>325.5</v>
      </c>
      <c r="I250" s="126">
        <v>330</v>
      </c>
      <c r="J250" s="127" t="s">
        <v>720</v>
      </c>
      <c r="K250" s="128">
        <f t="shared" si="130"/>
        <v>80.5</v>
      </c>
      <c r="L250" s="129">
        <f>K250/F250</f>
        <v>0.32857142857142857</v>
      </c>
      <c r="M250" s="130" t="s">
        <v>599</v>
      </c>
      <c r="N250" s="131">
        <v>42769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73</v>
      </c>
      <c r="B251" s="106">
        <v>42660</v>
      </c>
      <c r="C251" s="106"/>
      <c r="D251" s="107" t="s">
        <v>349</v>
      </c>
      <c r="E251" s="108" t="s">
        <v>623</v>
      </c>
      <c r="F251" s="109">
        <v>125</v>
      </c>
      <c r="G251" s="108"/>
      <c r="H251" s="108">
        <v>160</v>
      </c>
      <c r="I251" s="126">
        <v>160</v>
      </c>
      <c r="J251" s="127" t="s">
        <v>682</v>
      </c>
      <c r="K251" s="128">
        <f t="shared" si="130"/>
        <v>35</v>
      </c>
      <c r="L251" s="129">
        <v>0.28000000000000003</v>
      </c>
      <c r="M251" s="130" t="s">
        <v>599</v>
      </c>
      <c r="N251" s="131">
        <v>42803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74</v>
      </c>
      <c r="B252" s="106">
        <v>42660</v>
      </c>
      <c r="C252" s="106"/>
      <c r="D252" s="107" t="s">
        <v>483</v>
      </c>
      <c r="E252" s="108" t="s">
        <v>623</v>
      </c>
      <c r="F252" s="109">
        <v>114</v>
      </c>
      <c r="G252" s="108"/>
      <c r="H252" s="108">
        <v>145</v>
      </c>
      <c r="I252" s="126">
        <v>145</v>
      </c>
      <c r="J252" s="127" t="s">
        <v>682</v>
      </c>
      <c r="K252" s="128">
        <f t="shared" si="130"/>
        <v>31</v>
      </c>
      <c r="L252" s="129">
        <f>K252/F252</f>
        <v>0.27192982456140352</v>
      </c>
      <c r="M252" s="130" t="s">
        <v>599</v>
      </c>
      <c r="N252" s="131">
        <v>42859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75</v>
      </c>
      <c r="B253" s="106">
        <v>42660</v>
      </c>
      <c r="C253" s="106"/>
      <c r="D253" s="107" t="s">
        <v>721</v>
      </c>
      <c r="E253" s="108" t="s">
        <v>623</v>
      </c>
      <c r="F253" s="109">
        <v>212</v>
      </c>
      <c r="G253" s="108"/>
      <c r="H253" s="108">
        <v>280</v>
      </c>
      <c r="I253" s="126">
        <v>276</v>
      </c>
      <c r="J253" s="127" t="s">
        <v>722</v>
      </c>
      <c r="K253" s="128">
        <f t="shared" si="130"/>
        <v>68</v>
      </c>
      <c r="L253" s="129">
        <f>K253/F253</f>
        <v>0.32075471698113206</v>
      </c>
      <c r="M253" s="130" t="s">
        <v>599</v>
      </c>
      <c r="N253" s="131">
        <v>42858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76</v>
      </c>
      <c r="B254" s="106">
        <v>42678</v>
      </c>
      <c r="C254" s="106"/>
      <c r="D254" s="107" t="s">
        <v>151</v>
      </c>
      <c r="E254" s="108" t="s">
        <v>623</v>
      </c>
      <c r="F254" s="109">
        <v>155</v>
      </c>
      <c r="G254" s="108"/>
      <c r="H254" s="108">
        <v>210</v>
      </c>
      <c r="I254" s="126">
        <v>210</v>
      </c>
      <c r="J254" s="127" t="s">
        <v>723</v>
      </c>
      <c r="K254" s="128">
        <f t="shared" si="130"/>
        <v>55</v>
      </c>
      <c r="L254" s="129">
        <f>K254/F254</f>
        <v>0.35483870967741937</v>
      </c>
      <c r="M254" s="130" t="s">
        <v>599</v>
      </c>
      <c r="N254" s="131">
        <v>42944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77</v>
      </c>
      <c r="B255" s="110">
        <v>42710</v>
      </c>
      <c r="C255" s="110"/>
      <c r="D255" s="111" t="s">
        <v>764</v>
      </c>
      <c r="E255" s="112" t="s">
        <v>623</v>
      </c>
      <c r="F255" s="113">
        <v>150.5</v>
      </c>
      <c r="G255" s="113"/>
      <c r="H255" s="114">
        <v>72.5</v>
      </c>
      <c r="I255" s="132">
        <v>174</v>
      </c>
      <c r="J255" s="133" t="s">
        <v>765</v>
      </c>
      <c r="K255" s="134">
        <v>-78</v>
      </c>
      <c r="L255" s="135">
        <v>-0.51827242524916906</v>
      </c>
      <c r="M255" s="136" t="s">
        <v>663</v>
      </c>
      <c r="N255" s="137">
        <v>43333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78</v>
      </c>
      <c r="B256" s="106">
        <v>42712</v>
      </c>
      <c r="C256" s="106"/>
      <c r="D256" s="107" t="s">
        <v>125</v>
      </c>
      <c r="E256" s="108" t="s">
        <v>623</v>
      </c>
      <c r="F256" s="109">
        <v>380</v>
      </c>
      <c r="G256" s="108"/>
      <c r="H256" s="108">
        <v>478</v>
      </c>
      <c r="I256" s="126">
        <v>468</v>
      </c>
      <c r="J256" s="127" t="s">
        <v>682</v>
      </c>
      <c r="K256" s="128">
        <f>H256-F256</f>
        <v>98</v>
      </c>
      <c r="L256" s="129">
        <f>K256/F256</f>
        <v>0.25789473684210529</v>
      </c>
      <c r="M256" s="130" t="s">
        <v>599</v>
      </c>
      <c r="N256" s="131">
        <v>43025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79</v>
      </c>
      <c r="B257" s="106">
        <v>42734</v>
      </c>
      <c r="C257" s="106"/>
      <c r="D257" s="107" t="s">
        <v>248</v>
      </c>
      <c r="E257" s="108" t="s">
        <v>623</v>
      </c>
      <c r="F257" s="109">
        <v>305</v>
      </c>
      <c r="G257" s="108"/>
      <c r="H257" s="108">
        <v>375</v>
      </c>
      <c r="I257" s="126">
        <v>375</v>
      </c>
      <c r="J257" s="127" t="s">
        <v>682</v>
      </c>
      <c r="K257" s="128">
        <f>H257-F257</f>
        <v>70</v>
      </c>
      <c r="L257" s="129">
        <f>K257/F257</f>
        <v>0.22950819672131148</v>
      </c>
      <c r="M257" s="130" t="s">
        <v>599</v>
      </c>
      <c r="N257" s="131">
        <v>42768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80</v>
      </c>
      <c r="B258" s="106">
        <v>42739</v>
      </c>
      <c r="C258" s="106"/>
      <c r="D258" s="107" t="s">
        <v>351</v>
      </c>
      <c r="E258" s="108" t="s">
        <v>623</v>
      </c>
      <c r="F258" s="109">
        <v>99.5</v>
      </c>
      <c r="G258" s="108"/>
      <c r="H258" s="108">
        <v>158</v>
      </c>
      <c r="I258" s="126">
        <v>158</v>
      </c>
      <c r="J258" s="127" t="s">
        <v>682</v>
      </c>
      <c r="K258" s="128">
        <f>H258-F258</f>
        <v>58.5</v>
      </c>
      <c r="L258" s="129">
        <f>K258/F258</f>
        <v>0.5879396984924623</v>
      </c>
      <c r="M258" s="130" t="s">
        <v>599</v>
      </c>
      <c r="N258" s="131">
        <v>42898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81</v>
      </c>
      <c r="B259" s="106">
        <v>42739</v>
      </c>
      <c r="C259" s="106"/>
      <c r="D259" s="107" t="s">
        <v>351</v>
      </c>
      <c r="E259" s="108" t="s">
        <v>623</v>
      </c>
      <c r="F259" s="109">
        <v>99.5</v>
      </c>
      <c r="G259" s="108"/>
      <c r="H259" s="108">
        <v>158</v>
      </c>
      <c r="I259" s="126">
        <v>158</v>
      </c>
      <c r="J259" s="127" t="s">
        <v>682</v>
      </c>
      <c r="K259" s="128">
        <v>58.5</v>
      </c>
      <c r="L259" s="129">
        <v>0.58793969849246197</v>
      </c>
      <c r="M259" s="130" t="s">
        <v>599</v>
      </c>
      <c r="N259" s="131">
        <v>42898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82</v>
      </c>
      <c r="B260" s="106">
        <v>42786</v>
      </c>
      <c r="C260" s="106"/>
      <c r="D260" s="107" t="s">
        <v>169</v>
      </c>
      <c r="E260" s="108" t="s">
        <v>623</v>
      </c>
      <c r="F260" s="109">
        <v>140.5</v>
      </c>
      <c r="G260" s="108"/>
      <c r="H260" s="108">
        <v>220</v>
      </c>
      <c r="I260" s="126">
        <v>220</v>
      </c>
      <c r="J260" s="127" t="s">
        <v>682</v>
      </c>
      <c r="K260" s="128">
        <f>H260-F260</f>
        <v>79.5</v>
      </c>
      <c r="L260" s="129">
        <f>K260/F260</f>
        <v>0.5658362989323843</v>
      </c>
      <c r="M260" s="130" t="s">
        <v>599</v>
      </c>
      <c r="N260" s="131">
        <v>42864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83</v>
      </c>
      <c r="B261" s="106">
        <v>42786</v>
      </c>
      <c r="C261" s="106"/>
      <c r="D261" s="107" t="s">
        <v>766</v>
      </c>
      <c r="E261" s="108" t="s">
        <v>623</v>
      </c>
      <c r="F261" s="109">
        <v>202.5</v>
      </c>
      <c r="G261" s="108"/>
      <c r="H261" s="108">
        <v>234</v>
      </c>
      <c r="I261" s="126">
        <v>234</v>
      </c>
      <c r="J261" s="127" t="s">
        <v>682</v>
      </c>
      <c r="K261" s="128">
        <v>31.5</v>
      </c>
      <c r="L261" s="129">
        <v>0.155555555555556</v>
      </c>
      <c r="M261" s="130" t="s">
        <v>599</v>
      </c>
      <c r="N261" s="131">
        <v>42836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84</v>
      </c>
      <c r="B262" s="106">
        <v>42818</v>
      </c>
      <c r="C262" s="106"/>
      <c r="D262" s="107" t="s">
        <v>557</v>
      </c>
      <c r="E262" s="108" t="s">
        <v>623</v>
      </c>
      <c r="F262" s="109">
        <v>300.5</v>
      </c>
      <c r="G262" s="108"/>
      <c r="H262" s="108">
        <v>417.5</v>
      </c>
      <c r="I262" s="126">
        <v>420</v>
      </c>
      <c r="J262" s="127" t="s">
        <v>724</v>
      </c>
      <c r="K262" s="128">
        <f>H262-F262</f>
        <v>117</v>
      </c>
      <c r="L262" s="129">
        <f>K262/F262</f>
        <v>0.38935108153078202</v>
      </c>
      <c r="M262" s="130" t="s">
        <v>599</v>
      </c>
      <c r="N262" s="131">
        <v>43070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85</v>
      </c>
      <c r="B263" s="106">
        <v>42818</v>
      </c>
      <c r="C263" s="106"/>
      <c r="D263" s="107" t="s">
        <v>762</v>
      </c>
      <c r="E263" s="108" t="s">
        <v>623</v>
      </c>
      <c r="F263" s="109">
        <v>850</v>
      </c>
      <c r="G263" s="108"/>
      <c r="H263" s="108">
        <v>1042.5</v>
      </c>
      <c r="I263" s="126">
        <v>1023</v>
      </c>
      <c r="J263" s="127" t="s">
        <v>767</v>
      </c>
      <c r="K263" s="128">
        <v>192.5</v>
      </c>
      <c r="L263" s="129">
        <v>0.22647058823529401</v>
      </c>
      <c r="M263" s="130" t="s">
        <v>599</v>
      </c>
      <c r="N263" s="131">
        <v>42830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86</v>
      </c>
      <c r="B264" s="106">
        <v>42830</v>
      </c>
      <c r="C264" s="106"/>
      <c r="D264" s="107" t="s">
        <v>501</v>
      </c>
      <c r="E264" s="108" t="s">
        <v>623</v>
      </c>
      <c r="F264" s="109">
        <v>785</v>
      </c>
      <c r="G264" s="108"/>
      <c r="H264" s="108">
        <v>930</v>
      </c>
      <c r="I264" s="126">
        <v>920</v>
      </c>
      <c r="J264" s="127" t="s">
        <v>725</v>
      </c>
      <c r="K264" s="128">
        <f>H264-F264</f>
        <v>145</v>
      </c>
      <c r="L264" s="129">
        <f>K264/F264</f>
        <v>0.18471337579617833</v>
      </c>
      <c r="M264" s="130" t="s">
        <v>599</v>
      </c>
      <c r="N264" s="131">
        <v>42976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87</v>
      </c>
      <c r="B265" s="110">
        <v>42831</v>
      </c>
      <c r="C265" s="110"/>
      <c r="D265" s="111" t="s">
        <v>768</v>
      </c>
      <c r="E265" s="112" t="s">
        <v>623</v>
      </c>
      <c r="F265" s="113">
        <v>40</v>
      </c>
      <c r="G265" s="113"/>
      <c r="H265" s="114">
        <v>13.1</v>
      </c>
      <c r="I265" s="132">
        <v>60</v>
      </c>
      <c r="J265" s="138" t="s">
        <v>769</v>
      </c>
      <c r="K265" s="134">
        <v>-26.9</v>
      </c>
      <c r="L265" s="135">
        <v>-0.67249999999999999</v>
      </c>
      <c r="M265" s="136" t="s">
        <v>663</v>
      </c>
      <c r="N265" s="137">
        <v>43138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88</v>
      </c>
      <c r="B266" s="106">
        <v>42837</v>
      </c>
      <c r="C266" s="106"/>
      <c r="D266" s="107" t="s">
        <v>88</v>
      </c>
      <c r="E266" s="108" t="s">
        <v>623</v>
      </c>
      <c r="F266" s="109">
        <v>289.5</v>
      </c>
      <c r="G266" s="108"/>
      <c r="H266" s="108">
        <v>354</v>
      </c>
      <c r="I266" s="126">
        <v>360</v>
      </c>
      <c r="J266" s="127" t="s">
        <v>726</v>
      </c>
      <c r="K266" s="128">
        <f t="shared" ref="K266:K274" si="131">H266-F266</f>
        <v>64.5</v>
      </c>
      <c r="L266" s="129">
        <f t="shared" ref="L266:L274" si="132">K266/F266</f>
        <v>0.22279792746113988</v>
      </c>
      <c r="M266" s="130" t="s">
        <v>599</v>
      </c>
      <c r="N266" s="131">
        <v>43040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89</v>
      </c>
      <c r="B267" s="106">
        <v>42845</v>
      </c>
      <c r="C267" s="106"/>
      <c r="D267" s="107" t="s">
        <v>438</v>
      </c>
      <c r="E267" s="108" t="s">
        <v>623</v>
      </c>
      <c r="F267" s="109">
        <v>700</v>
      </c>
      <c r="G267" s="108"/>
      <c r="H267" s="108">
        <v>840</v>
      </c>
      <c r="I267" s="126">
        <v>840</v>
      </c>
      <c r="J267" s="127" t="s">
        <v>727</v>
      </c>
      <c r="K267" s="128">
        <f t="shared" si="131"/>
        <v>140</v>
      </c>
      <c r="L267" s="129">
        <f t="shared" si="132"/>
        <v>0.2</v>
      </c>
      <c r="M267" s="130" t="s">
        <v>599</v>
      </c>
      <c r="N267" s="131">
        <v>42893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90</v>
      </c>
      <c r="B268" s="106">
        <v>42887</v>
      </c>
      <c r="C268" s="106"/>
      <c r="D268" s="148" t="s">
        <v>363</v>
      </c>
      <c r="E268" s="108" t="s">
        <v>623</v>
      </c>
      <c r="F268" s="109">
        <v>130</v>
      </c>
      <c r="G268" s="108"/>
      <c r="H268" s="108">
        <v>144.25</v>
      </c>
      <c r="I268" s="126">
        <v>170</v>
      </c>
      <c r="J268" s="127" t="s">
        <v>728</v>
      </c>
      <c r="K268" s="128">
        <f t="shared" si="131"/>
        <v>14.25</v>
      </c>
      <c r="L268" s="129">
        <f t="shared" si="132"/>
        <v>0.10961538461538461</v>
      </c>
      <c r="M268" s="130" t="s">
        <v>599</v>
      </c>
      <c r="N268" s="131">
        <v>43675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3">
        <v>91</v>
      </c>
      <c r="B269" s="106">
        <v>42901</v>
      </c>
      <c r="C269" s="106"/>
      <c r="D269" s="148" t="s">
        <v>729</v>
      </c>
      <c r="E269" s="108" t="s">
        <v>623</v>
      </c>
      <c r="F269" s="109">
        <v>214.5</v>
      </c>
      <c r="G269" s="108"/>
      <c r="H269" s="108">
        <v>262</v>
      </c>
      <c r="I269" s="126">
        <v>262</v>
      </c>
      <c r="J269" s="127" t="s">
        <v>730</v>
      </c>
      <c r="K269" s="128">
        <f t="shared" si="131"/>
        <v>47.5</v>
      </c>
      <c r="L269" s="129">
        <f t="shared" si="132"/>
        <v>0.22144522144522144</v>
      </c>
      <c r="M269" s="130" t="s">
        <v>599</v>
      </c>
      <c r="N269" s="131">
        <v>42977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5">
        <v>92</v>
      </c>
      <c r="B270" s="154">
        <v>42933</v>
      </c>
      <c r="C270" s="154"/>
      <c r="D270" s="155" t="s">
        <v>731</v>
      </c>
      <c r="E270" s="156" t="s">
        <v>623</v>
      </c>
      <c r="F270" s="157">
        <v>370</v>
      </c>
      <c r="G270" s="156"/>
      <c r="H270" s="156">
        <v>447.5</v>
      </c>
      <c r="I270" s="178">
        <v>450</v>
      </c>
      <c r="J270" s="231" t="s">
        <v>682</v>
      </c>
      <c r="K270" s="128">
        <f t="shared" si="131"/>
        <v>77.5</v>
      </c>
      <c r="L270" s="180">
        <f t="shared" si="132"/>
        <v>0.20945945945945946</v>
      </c>
      <c r="M270" s="181" t="s">
        <v>599</v>
      </c>
      <c r="N270" s="182">
        <v>43035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5">
        <v>93</v>
      </c>
      <c r="B271" s="154">
        <v>42943</v>
      </c>
      <c r="C271" s="154"/>
      <c r="D271" s="155" t="s">
        <v>167</v>
      </c>
      <c r="E271" s="156" t="s">
        <v>623</v>
      </c>
      <c r="F271" s="157">
        <v>657.5</v>
      </c>
      <c r="G271" s="156"/>
      <c r="H271" s="156">
        <v>825</v>
      </c>
      <c r="I271" s="178">
        <v>820</v>
      </c>
      <c r="J271" s="231" t="s">
        <v>682</v>
      </c>
      <c r="K271" s="128">
        <f t="shared" si="131"/>
        <v>167.5</v>
      </c>
      <c r="L271" s="180">
        <f t="shared" si="132"/>
        <v>0.25475285171102663</v>
      </c>
      <c r="M271" s="181" t="s">
        <v>599</v>
      </c>
      <c r="N271" s="182">
        <v>43090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94</v>
      </c>
      <c r="B272" s="106">
        <v>42964</v>
      </c>
      <c r="C272" s="106"/>
      <c r="D272" s="107" t="s">
        <v>368</v>
      </c>
      <c r="E272" s="108" t="s">
        <v>623</v>
      </c>
      <c r="F272" s="109">
        <v>605</v>
      </c>
      <c r="G272" s="108"/>
      <c r="H272" s="108">
        <v>750</v>
      </c>
      <c r="I272" s="126">
        <v>750</v>
      </c>
      <c r="J272" s="127" t="s">
        <v>725</v>
      </c>
      <c r="K272" s="128">
        <f t="shared" si="131"/>
        <v>145</v>
      </c>
      <c r="L272" s="129">
        <f t="shared" si="132"/>
        <v>0.23966942148760331</v>
      </c>
      <c r="M272" s="130" t="s">
        <v>599</v>
      </c>
      <c r="N272" s="131">
        <v>43027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6">
        <v>95</v>
      </c>
      <c r="B273" s="149">
        <v>42979</v>
      </c>
      <c r="C273" s="149"/>
      <c r="D273" s="150" t="s">
        <v>509</v>
      </c>
      <c r="E273" s="151" t="s">
        <v>623</v>
      </c>
      <c r="F273" s="152">
        <v>255</v>
      </c>
      <c r="G273" s="153"/>
      <c r="H273" s="153">
        <v>217.25</v>
      </c>
      <c r="I273" s="153">
        <v>320</v>
      </c>
      <c r="J273" s="175" t="s">
        <v>732</v>
      </c>
      <c r="K273" s="134">
        <f t="shared" si="131"/>
        <v>-37.75</v>
      </c>
      <c r="L273" s="176">
        <f t="shared" si="132"/>
        <v>-0.14803921568627451</v>
      </c>
      <c r="M273" s="136" t="s">
        <v>663</v>
      </c>
      <c r="N273" s="177">
        <v>43661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96</v>
      </c>
      <c r="B274" s="106">
        <v>42997</v>
      </c>
      <c r="C274" s="106"/>
      <c r="D274" s="107" t="s">
        <v>733</v>
      </c>
      <c r="E274" s="108" t="s">
        <v>623</v>
      </c>
      <c r="F274" s="109">
        <v>215</v>
      </c>
      <c r="G274" s="108"/>
      <c r="H274" s="108">
        <v>258</v>
      </c>
      <c r="I274" s="126">
        <v>258</v>
      </c>
      <c r="J274" s="127" t="s">
        <v>682</v>
      </c>
      <c r="K274" s="128">
        <f t="shared" si="131"/>
        <v>43</v>
      </c>
      <c r="L274" s="129">
        <f t="shared" si="132"/>
        <v>0.2</v>
      </c>
      <c r="M274" s="130" t="s">
        <v>599</v>
      </c>
      <c r="N274" s="131">
        <v>43040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97</v>
      </c>
      <c r="B275" s="106">
        <v>42997</v>
      </c>
      <c r="C275" s="106"/>
      <c r="D275" s="107" t="s">
        <v>733</v>
      </c>
      <c r="E275" s="108" t="s">
        <v>623</v>
      </c>
      <c r="F275" s="109">
        <v>215</v>
      </c>
      <c r="G275" s="108"/>
      <c r="H275" s="108">
        <v>258</v>
      </c>
      <c r="I275" s="126">
        <v>258</v>
      </c>
      <c r="J275" s="231" t="s">
        <v>682</v>
      </c>
      <c r="K275" s="128">
        <v>43</v>
      </c>
      <c r="L275" s="129">
        <v>0.2</v>
      </c>
      <c r="M275" s="130" t="s">
        <v>599</v>
      </c>
      <c r="N275" s="131">
        <v>43040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98</v>
      </c>
      <c r="B276" s="207">
        <v>42998</v>
      </c>
      <c r="C276" s="207"/>
      <c r="D276" s="375" t="s">
        <v>2979</v>
      </c>
      <c r="E276" s="208" t="s">
        <v>623</v>
      </c>
      <c r="F276" s="209">
        <v>75</v>
      </c>
      <c r="G276" s="208"/>
      <c r="H276" s="208">
        <v>90</v>
      </c>
      <c r="I276" s="232">
        <v>90</v>
      </c>
      <c r="J276" s="127" t="s">
        <v>734</v>
      </c>
      <c r="K276" s="128">
        <f t="shared" ref="K276:K281" si="133">H276-F276</f>
        <v>15</v>
      </c>
      <c r="L276" s="129">
        <f t="shared" ref="L276:L281" si="134">K276/F276</f>
        <v>0.2</v>
      </c>
      <c r="M276" s="130" t="s">
        <v>599</v>
      </c>
      <c r="N276" s="131">
        <v>43019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99</v>
      </c>
      <c r="B277" s="154">
        <v>43011</v>
      </c>
      <c r="C277" s="154"/>
      <c r="D277" s="155" t="s">
        <v>735</v>
      </c>
      <c r="E277" s="156" t="s">
        <v>623</v>
      </c>
      <c r="F277" s="157">
        <v>315</v>
      </c>
      <c r="G277" s="156"/>
      <c r="H277" s="156">
        <v>392</v>
      </c>
      <c r="I277" s="178">
        <v>384</v>
      </c>
      <c r="J277" s="231" t="s">
        <v>736</v>
      </c>
      <c r="K277" s="128">
        <f t="shared" si="133"/>
        <v>77</v>
      </c>
      <c r="L277" s="180">
        <f t="shared" si="134"/>
        <v>0.24444444444444444</v>
      </c>
      <c r="M277" s="181" t="s">
        <v>599</v>
      </c>
      <c r="N277" s="182">
        <v>43017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5">
        <v>100</v>
      </c>
      <c r="B278" s="154">
        <v>43013</v>
      </c>
      <c r="C278" s="154"/>
      <c r="D278" s="155" t="s">
        <v>737</v>
      </c>
      <c r="E278" s="156" t="s">
        <v>623</v>
      </c>
      <c r="F278" s="157">
        <v>145</v>
      </c>
      <c r="G278" s="156"/>
      <c r="H278" s="156">
        <v>179</v>
      </c>
      <c r="I278" s="178">
        <v>180</v>
      </c>
      <c r="J278" s="231" t="s">
        <v>613</v>
      </c>
      <c r="K278" s="128">
        <f t="shared" si="133"/>
        <v>34</v>
      </c>
      <c r="L278" s="180">
        <f t="shared" si="134"/>
        <v>0.23448275862068965</v>
      </c>
      <c r="M278" s="181" t="s">
        <v>599</v>
      </c>
      <c r="N278" s="182">
        <v>43025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5">
        <v>101</v>
      </c>
      <c r="B279" s="154">
        <v>43014</v>
      </c>
      <c r="C279" s="154"/>
      <c r="D279" s="155" t="s">
        <v>339</v>
      </c>
      <c r="E279" s="156" t="s">
        <v>623</v>
      </c>
      <c r="F279" s="157">
        <v>256</v>
      </c>
      <c r="G279" s="156"/>
      <c r="H279" s="156">
        <v>323</v>
      </c>
      <c r="I279" s="178">
        <v>320</v>
      </c>
      <c r="J279" s="231" t="s">
        <v>682</v>
      </c>
      <c r="K279" s="128">
        <f t="shared" si="133"/>
        <v>67</v>
      </c>
      <c r="L279" s="180">
        <f t="shared" si="134"/>
        <v>0.26171875</v>
      </c>
      <c r="M279" s="181" t="s">
        <v>599</v>
      </c>
      <c r="N279" s="182">
        <v>43067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5">
        <v>102</v>
      </c>
      <c r="B280" s="154">
        <v>43017</v>
      </c>
      <c r="C280" s="154"/>
      <c r="D280" s="155" t="s">
        <v>360</v>
      </c>
      <c r="E280" s="156" t="s">
        <v>623</v>
      </c>
      <c r="F280" s="157">
        <v>137.5</v>
      </c>
      <c r="G280" s="156"/>
      <c r="H280" s="156">
        <v>184</v>
      </c>
      <c r="I280" s="178">
        <v>183</v>
      </c>
      <c r="J280" s="179" t="s">
        <v>738</v>
      </c>
      <c r="K280" s="128">
        <f t="shared" si="133"/>
        <v>46.5</v>
      </c>
      <c r="L280" s="180">
        <f t="shared" si="134"/>
        <v>0.33818181818181819</v>
      </c>
      <c r="M280" s="181" t="s">
        <v>599</v>
      </c>
      <c r="N280" s="182">
        <v>43108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103</v>
      </c>
      <c r="B281" s="154">
        <v>43018</v>
      </c>
      <c r="C281" s="154"/>
      <c r="D281" s="155" t="s">
        <v>739</v>
      </c>
      <c r="E281" s="156" t="s">
        <v>623</v>
      </c>
      <c r="F281" s="157">
        <v>125.5</v>
      </c>
      <c r="G281" s="156"/>
      <c r="H281" s="156">
        <v>158</v>
      </c>
      <c r="I281" s="178">
        <v>155</v>
      </c>
      <c r="J281" s="179" t="s">
        <v>740</v>
      </c>
      <c r="K281" s="128">
        <f t="shared" si="133"/>
        <v>32.5</v>
      </c>
      <c r="L281" s="180">
        <f t="shared" si="134"/>
        <v>0.25896414342629481</v>
      </c>
      <c r="M281" s="181" t="s">
        <v>599</v>
      </c>
      <c r="N281" s="182">
        <v>43067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5">
        <v>104</v>
      </c>
      <c r="B282" s="154">
        <v>43018</v>
      </c>
      <c r="C282" s="154"/>
      <c r="D282" s="155" t="s">
        <v>770</v>
      </c>
      <c r="E282" s="156" t="s">
        <v>623</v>
      </c>
      <c r="F282" s="157">
        <v>895</v>
      </c>
      <c r="G282" s="156"/>
      <c r="H282" s="156">
        <v>1122.5</v>
      </c>
      <c r="I282" s="178">
        <v>1078</v>
      </c>
      <c r="J282" s="179" t="s">
        <v>771</v>
      </c>
      <c r="K282" s="128">
        <v>227.5</v>
      </c>
      <c r="L282" s="180">
        <v>0.25418994413407803</v>
      </c>
      <c r="M282" s="181" t="s">
        <v>599</v>
      </c>
      <c r="N282" s="182">
        <v>43117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105</v>
      </c>
      <c r="B283" s="154">
        <v>43020</v>
      </c>
      <c r="C283" s="154"/>
      <c r="D283" s="155" t="s">
        <v>347</v>
      </c>
      <c r="E283" s="156" t="s">
        <v>623</v>
      </c>
      <c r="F283" s="157">
        <v>525</v>
      </c>
      <c r="G283" s="156"/>
      <c r="H283" s="156">
        <v>629</v>
      </c>
      <c r="I283" s="178">
        <v>629</v>
      </c>
      <c r="J283" s="231" t="s">
        <v>682</v>
      </c>
      <c r="K283" s="128">
        <v>104</v>
      </c>
      <c r="L283" s="180">
        <v>0.19809523809523799</v>
      </c>
      <c r="M283" s="181" t="s">
        <v>599</v>
      </c>
      <c r="N283" s="182">
        <v>43119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106</v>
      </c>
      <c r="B284" s="154">
        <v>43046</v>
      </c>
      <c r="C284" s="154"/>
      <c r="D284" s="155" t="s">
        <v>393</v>
      </c>
      <c r="E284" s="156" t="s">
        <v>623</v>
      </c>
      <c r="F284" s="157">
        <v>740</v>
      </c>
      <c r="G284" s="156"/>
      <c r="H284" s="156">
        <v>892.5</v>
      </c>
      <c r="I284" s="178">
        <v>900</v>
      </c>
      <c r="J284" s="179" t="s">
        <v>741</v>
      </c>
      <c r="K284" s="128">
        <f>H284-F284</f>
        <v>152.5</v>
      </c>
      <c r="L284" s="180">
        <f>K284/F284</f>
        <v>0.20608108108108109</v>
      </c>
      <c r="M284" s="181" t="s">
        <v>599</v>
      </c>
      <c r="N284" s="182">
        <v>43052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3">
        <v>107</v>
      </c>
      <c r="B285" s="106">
        <v>43073</v>
      </c>
      <c r="C285" s="106"/>
      <c r="D285" s="107" t="s">
        <v>742</v>
      </c>
      <c r="E285" s="108" t="s">
        <v>623</v>
      </c>
      <c r="F285" s="109">
        <v>118.5</v>
      </c>
      <c r="G285" s="108"/>
      <c r="H285" s="108">
        <v>143.5</v>
      </c>
      <c r="I285" s="126">
        <v>145</v>
      </c>
      <c r="J285" s="141" t="s">
        <v>743</v>
      </c>
      <c r="K285" s="128">
        <f>H285-F285</f>
        <v>25</v>
      </c>
      <c r="L285" s="129">
        <f>K285/F285</f>
        <v>0.2109704641350211</v>
      </c>
      <c r="M285" s="130" t="s">
        <v>599</v>
      </c>
      <c r="N285" s="131">
        <v>43097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4">
        <v>108</v>
      </c>
      <c r="B286" s="110">
        <v>43090</v>
      </c>
      <c r="C286" s="110"/>
      <c r="D286" s="158" t="s">
        <v>443</v>
      </c>
      <c r="E286" s="112" t="s">
        <v>623</v>
      </c>
      <c r="F286" s="113">
        <v>715</v>
      </c>
      <c r="G286" s="113"/>
      <c r="H286" s="114">
        <v>500</v>
      </c>
      <c r="I286" s="132">
        <v>872</v>
      </c>
      <c r="J286" s="138" t="s">
        <v>744</v>
      </c>
      <c r="K286" s="134">
        <f>H286-F286</f>
        <v>-215</v>
      </c>
      <c r="L286" s="135">
        <f>K286/F286</f>
        <v>-0.30069930069930068</v>
      </c>
      <c r="M286" s="136" t="s">
        <v>663</v>
      </c>
      <c r="N286" s="137">
        <v>43670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109</v>
      </c>
      <c r="B287" s="106">
        <v>43098</v>
      </c>
      <c r="C287" s="106"/>
      <c r="D287" s="107" t="s">
        <v>735</v>
      </c>
      <c r="E287" s="108" t="s">
        <v>623</v>
      </c>
      <c r="F287" s="109">
        <v>435</v>
      </c>
      <c r="G287" s="108"/>
      <c r="H287" s="108">
        <v>542.5</v>
      </c>
      <c r="I287" s="126">
        <v>539</v>
      </c>
      <c r="J287" s="141" t="s">
        <v>682</v>
      </c>
      <c r="K287" s="128">
        <v>107.5</v>
      </c>
      <c r="L287" s="129">
        <v>0.247126436781609</v>
      </c>
      <c r="M287" s="130" t="s">
        <v>599</v>
      </c>
      <c r="N287" s="131">
        <v>43206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3">
        <v>110</v>
      </c>
      <c r="B288" s="106">
        <v>43098</v>
      </c>
      <c r="C288" s="106"/>
      <c r="D288" s="107" t="s">
        <v>571</v>
      </c>
      <c r="E288" s="108" t="s">
        <v>623</v>
      </c>
      <c r="F288" s="109">
        <v>885</v>
      </c>
      <c r="G288" s="108"/>
      <c r="H288" s="108">
        <v>1090</v>
      </c>
      <c r="I288" s="126">
        <v>1084</v>
      </c>
      <c r="J288" s="141" t="s">
        <v>682</v>
      </c>
      <c r="K288" s="128">
        <v>205</v>
      </c>
      <c r="L288" s="129">
        <v>0.23163841807909599</v>
      </c>
      <c r="M288" s="130" t="s">
        <v>599</v>
      </c>
      <c r="N288" s="131">
        <v>43213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7">
        <v>111</v>
      </c>
      <c r="B289" s="348">
        <v>43192</v>
      </c>
      <c r="C289" s="348"/>
      <c r="D289" s="116" t="s">
        <v>752</v>
      </c>
      <c r="E289" s="351" t="s">
        <v>623</v>
      </c>
      <c r="F289" s="354">
        <v>478.5</v>
      </c>
      <c r="G289" s="351"/>
      <c r="H289" s="351">
        <v>442</v>
      </c>
      <c r="I289" s="357">
        <v>613</v>
      </c>
      <c r="J289" s="384" t="s">
        <v>3403</v>
      </c>
      <c r="K289" s="134">
        <f>H289-F289</f>
        <v>-36.5</v>
      </c>
      <c r="L289" s="135">
        <f>K289/F289</f>
        <v>-7.6280041797283177E-2</v>
      </c>
      <c r="M289" s="136" t="s">
        <v>663</v>
      </c>
      <c r="N289" s="137">
        <v>43762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4">
        <v>112</v>
      </c>
      <c r="B290" s="110">
        <v>43194</v>
      </c>
      <c r="C290" s="110"/>
      <c r="D290" s="374" t="s">
        <v>2978</v>
      </c>
      <c r="E290" s="112" t="s">
        <v>623</v>
      </c>
      <c r="F290" s="113">
        <f>141.5-7.3</f>
        <v>134.19999999999999</v>
      </c>
      <c r="G290" s="113"/>
      <c r="H290" s="114">
        <v>77</v>
      </c>
      <c r="I290" s="132">
        <v>180</v>
      </c>
      <c r="J290" s="384" t="s">
        <v>3402</v>
      </c>
      <c r="K290" s="134">
        <f>H290-F290</f>
        <v>-57.199999999999989</v>
      </c>
      <c r="L290" s="135">
        <f>K290/F290</f>
        <v>-0.42622950819672129</v>
      </c>
      <c r="M290" s="136" t="s">
        <v>663</v>
      </c>
      <c r="N290" s="137">
        <v>43522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4">
        <v>113</v>
      </c>
      <c r="B291" s="110">
        <v>43209</v>
      </c>
      <c r="C291" s="110"/>
      <c r="D291" s="111" t="s">
        <v>745</v>
      </c>
      <c r="E291" s="112" t="s">
        <v>623</v>
      </c>
      <c r="F291" s="113">
        <v>430</v>
      </c>
      <c r="G291" s="113"/>
      <c r="H291" s="114">
        <v>220</v>
      </c>
      <c r="I291" s="132">
        <v>537</v>
      </c>
      <c r="J291" s="138" t="s">
        <v>746</v>
      </c>
      <c r="K291" s="134">
        <f>H291-F291</f>
        <v>-210</v>
      </c>
      <c r="L291" s="135">
        <f>K291/F291</f>
        <v>-0.48837209302325579</v>
      </c>
      <c r="M291" s="136" t="s">
        <v>663</v>
      </c>
      <c r="N291" s="137">
        <v>43252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68">
        <v>114</v>
      </c>
      <c r="B292" s="159">
        <v>43220</v>
      </c>
      <c r="C292" s="159"/>
      <c r="D292" s="160" t="s">
        <v>394</v>
      </c>
      <c r="E292" s="161" t="s">
        <v>623</v>
      </c>
      <c r="F292" s="163">
        <v>153.5</v>
      </c>
      <c r="G292" s="163"/>
      <c r="H292" s="163">
        <v>196</v>
      </c>
      <c r="I292" s="163">
        <v>196</v>
      </c>
      <c r="J292" s="359" t="s">
        <v>3494</v>
      </c>
      <c r="K292" s="183">
        <f>H292-F292</f>
        <v>42.5</v>
      </c>
      <c r="L292" s="184">
        <f>K292/F292</f>
        <v>0.27687296416938112</v>
      </c>
      <c r="M292" s="162" t="s">
        <v>599</v>
      </c>
      <c r="N292" s="185">
        <v>43605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4">
        <v>115</v>
      </c>
      <c r="B293" s="110">
        <v>43306</v>
      </c>
      <c r="C293" s="110"/>
      <c r="D293" s="111" t="s">
        <v>768</v>
      </c>
      <c r="E293" s="112" t="s">
        <v>623</v>
      </c>
      <c r="F293" s="113">
        <v>27.5</v>
      </c>
      <c r="G293" s="113"/>
      <c r="H293" s="114">
        <v>13.1</v>
      </c>
      <c r="I293" s="132">
        <v>60</v>
      </c>
      <c r="J293" s="138" t="s">
        <v>772</v>
      </c>
      <c r="K293" s="134">
        <v>-14.4</v>
      </c>
      <c r="L293" s="135">
        <v>-0.52363636363636401</v>
      </c>
      <c r="M293" s="136" t="s">
        <v>663</v>
      </c>
      <c r="N293" s="137">
        <v>43138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7">
        <v>116</v>
      </c>
      <c r="B294" s="348">
        <v>43318</v>
      </c>
      <c r="C294" s="348"/>
      <c r="D294" s="116" t="s">
        <v>747</v>
      </c>
      <c r="E294" s="351" t="s">
        <v>623</v>
      </c>
      <c r="F294" s="351">
        <v>148.5</v>
      </c>
      <c r="G294" s="351"/>
      <c r="H294" s="351">
        <v>102</v>
      </c>
      <c r="I294" s="357">
        <v>182</v>
      </c>
      <c r="J294" s="138" t="s">
        <v>3493</v>
      </c>
      <c r="K294" s="134">
        <f>H294-F294</f>
        <v>-46.5</v>
      </c>
      <c r="L294" s="135">
        <f>K294/F294</f>
        <v>-0.31313131313131315</v>
      </c>
      <c r="M294" s="136" t="s">
        <v>663</v>
      </c>
      <c r="N294" s="137">
        <v>43661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3">
        <v>117</v>
      </c>
      <c r="B295" s="106">
        <v>43335</v>
      </c>
      <c r="C295" s="106"/>
      <c r="D295" s="107" t="s">
        <v>773</v>
      </c>
      <c r="E295" s="108" t="s">
        <v>623</v>
      </c>
      <c r="F295" s="156">
        <v>285</v>
      </c>
      <c r="G295" s="108"/>
      <c r="H295" s="108">
        <v>355</v>
      </c>
      <c r="I295" s="126">
        <v>364</v>
      </c>
      <c r="J295" s="141" t="s">
        <v>774</v>
      </c>
      <c r="K295" s="128">
        <v>70</v>
      </c>
      <c r="L295" s="129">
        <v>0.24561403508771901</v>
      </c>
      <c r="M295" s="130" t="s">
        <v>599</v>
      </c>
      <c r="N295" s="131">
        <v>43455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3">
        <v>118</v>
      </c>
      <c r="B296" s="106">
        <v>43341</v>
      </c>
      <c r="C296" s="106"/>
      <c r="D296" s="107" t="s">
        <v>384</v>
      </c>
      <c r="E296" s="108" t="s">
        <v>623</v>
      </c>
      <c r="F296" s="156">
        <v>525</v>
      </c>
      <c r="G296" s="108"/>
      <c r="H296" s="108">
        <v>585</v>
      </c>
      <c r="I296" s="126">
        <v>635</v>
      </c>
      <c r="J296" s="141" t="s">
        <v>748</v>
      </c>
      <c r="K296" s="128">
        <f t="shared" ref="K296:K308" si="135">H296-F296</f>
        <v>60</v>
      </c>
      <c r="L296" s="129">
        <f t="shared" ref="L296:L308" si="136">K296/F296</f>
        <v>0.11428571428571428</v>
      </c>
      <c r="M296" s="130" t="s">
        <v>599</v>
      </c>
      <c r="N296" s="131">
        <v>43662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3">
        <v>119</v>
      </c>
      <c r="B297" s="106">
        <v>43395</v>
      </c>
      <c r="C297" s="106"/>
      <c r="D297" s="107" t="s">
        <v>368</v>
      </c>
      <c r="E297" s="108" t="s">
        <v>623</v>
      </c>
      <c r="F297" s="156">
        <v>475</v>
      </c>
      <c r="G297" s="108"/>
      <c r="H297" s="108">
        <v>574</v>
      </c>
      <c r="I297" s="126">
        <v>570</v>
      </c>
      <c r="J297" s="141" t="s">
        <v>682</v>
      </c>
      <c r="K297" s="128">
        <f t="shared" si="135"/>
        <v>99</v>
      </c>
      <c r="L297" s="129">
        <f t="shared" si="136"/>
        <v>0.20842105263157895</v>
      </c>
      <c r="M297" s="130" t="s">
        <v>599</v>
      </c>
      <c r="N297" s="131">
        <v>43403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5">
        <v>120</v>
      </c>
      <c r="B298" s="154">
        <v>43397</v>
      </c>
      <c r="C298" s="154"/>
      <c r="D298" s="413" t="s">
        <v>391</v>
      </c>
      <c r="E298" s="156" t="s">
        <v>623</v>
      </c>
      <c r="F298" s="156">
        <v>707.5</v>
      </c>
      <c r="G298" s="156"/>
      <c r="H298" s="156">
        <v>872</v>
      </c>
      <c r="I298" s="178">
        <v>872</v>
      </c>
      <c r="J298" s="179" t="s">
        <v>682</v>
      </c>
      <c r="K298" s="128">
        <f t="shared" si="135"/>
        <v>164.5</v>
      </c>
      <c r="L298" s="180">
        <f t="shared" si="136"/>
        <v>0.23250883392226149</v>
      </c>
      <c r="M298" s="181" t="s">
        <v>599</v>
      </c>
      <c r="N298" s="182">
        <v>43482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5">
        <v>121</v>
      </c>
      <c r="B299" s="154">
        <v>43398</v>
      </c>
      <c r="C299" s="154"/>
      <c r="D299" s="413" t="s">
        <v>348</v>
      </c>
      <c r="E299" s="156" t="s">
        <v>623</v>
      </c>
      <c r="F299" s="156">
        <v>162</v>
      </c>
      <c r="G299" s="156"/>
      <c r="H299" s="156">
        <v>204</v>
      </c>
      <c r="I299" s="178">
        <v>209</v>
      </c>
      <c r="J299" s="179" t="s">
        <v>3492</v>
      </c>
      <c r="K299" s="128">
        <f t="shared" si="135"/>
        <v>42</v>
      </c>
      <c r="L299" s="180">
        <f t="shared" si="136"/>
        <v>0.25925925925925924</v>
      </c>
      <c r="M299" s="181" t="s">
        <v>599</v>
      </c>
      <c r="N299" s="182">
        <v>43539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6">
        <v>122</v>
      </c>
      <c r="B300" s="207">
        <v>43399</v>
      </c>
      <c r="C300" s="207"/>
      <c r="D300" s="155" t="s">
        <v>495</v>
      </c>
      <c r="E300" s="208" t="s">
        <v>623</v>
      </c>
      <c r="F300" s="208">
        <v>240</v>
      </c>
      <c r="G300" s="208"/>
      <c r="H300" s="208">
        <v>297</v>
      </c>
      <c r="I300" s="232">
        <v>297</v>
      </c>
      <c r="J300" s="179" t="s">
        <v>682</v>
      </c>
      <c r="K300" s="233">
        <f t="shared" si="135"/>
        <v>57</v>
      </c>
      <c r="L300" s="234">
        <f t="shared" si="136"/>
        <v>0.23749999999999999</v>
      </c>
      <c r="M300" s="235" t="s">
        <v>599</v>
      </c>
      <c r="N300" s="236">
        <v>43417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3">
        <v>123</v>
      </c>
      <c r="B301" s="106">
        <v>43439</v>
      </c>
      <c r="C301" s="106"/>
      <c r="D301" s="148" t="s">
        <v>749</v>
      </c>
      <c r="E301" s="108" t="s">
        <v>623</v>
      </c>
      <c r="F301" s="108">
        <v>202.5</v>
      </c>
      <c r="G301" s="108"/>
      <c r="H301" s="108">
        <v>255</v>
      </c>
      <c r="I301" s="126">
        <v>252</v>
      </c>
      <c r="J301" s="141" t="s">
        <v>682</v>
      </c>
      <c r="K301" s="128">
        <f t="shared" si="135"/>
        <v>52.5</v>
      </c>
      <c r="L301" s="129">
        <f t="shared" si="136"/>
        <v>0.25925925925925924</v>
      </c>
      <c r="M301" s="130" t="s">
        <v>599</v>
      </c>
      <c r="N301" s="131">
        <v>43542</v>
      </c>
      <c r="O301" s="57"/>
      <c r="P301" s="16"/>
      <c r="Q301" s="16"/>
      <c r="R301" s="94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6">
        <v>124</v>
      </c>
      <c r="B302" s="207">
        <v>43465</v>
      </c>
      <c r="C302" s="106"/>
      <c r="D302" s="413" t="s">
        <v>423</v>
      </c>
      <c r="E302" s="208" t="s">
        <v>623</v>
      </c>
      <c r="F302" s="208">
        <v>710</v>
      </c>
      <c r="G302" s="208"/>
      <c r="H302" s="208">
        <v>866</v>
      </c>
      <c r="I302" s="232">
        <v>866</v>
      </c>
      <c r="J302" s="179" t="s">
        <v>682</v>
      </c>
      <c r="K302" s="128">
        <f t="shared" si="135"/>
        <v>156</v>
      </c>
      <c r="L302" s="129">
        <f t="shared" si="136"/>
        <v>0.21971830985915494</v>
      </c>
      <c r="M302" s="130" t="s">
        <v>599</v>
      </c>
      <c r="N302" s="362">
        <v>43553</v>
      </c>
      <c r="O302" s="57"/>
      <c r="P302" s="16"/>
      <c r="Q302" s="16"/>
      <c r="R302" s="17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6">
        <v>125</v>
      </c>
      <c r="B303" s="207">
        <v>43522</v>
      </c>
      <c r="C303" s="207"/>
      <c r="D303" s="413" t="s">
        <v>141</v>
      </c>
      <c r="E303" s="208" t="s">
        <v>623</v>
      </c>
      <c r="F303" s="208">
        <v>337.25</v>
      </c>
      <c r="G303" s="208"/>
      <c r="H303" s="208">
        <v>398.5</v>
      </c>
      <c r="I303" s="232">
        <v>411</v>
      </c>
      <c r="J303" s="141" t="s">
        <v>3491</v>
      </c>
      <c r="K303" s="128">
        <f t="shared" si="135"/>
        <v>61.25</v>
      </c>
      <c r="L303" s="129">
        <f t="shared" si="136"/>
        <v>0.1816160118606375</v>
      </c>
      <c r="M303" s="130" t="s">
        <v>599</v>
      </c>
      <c r="N303" s="362">
        <v>43760</v>
      </c>
      <c r="O303" s="57"/>
      <c r="P303" s="16"/>
      <c r="Q303" s="16"/>
      <c r="R303" s="94" t="s">
        <v>751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69">
        <v>126</v>
      </c>
      <c r="B304" s="164">
        <v>43559</v>
      </c>
      <c r="C304" s="164"/>
      <c r="D304" s="165" t="s">
        <v>410</v>
      </c>
      <c r="E304" s="166" t="s">
        <v>623</v>
      </c>
      <c r="F304" s="166">
        <v>130</v>
      </c>
      <c r="G304" s="166"/>
      <c r="H304" s="166">
        <v>65</v>
      </c>
      <c r="I304" s="186">
        <v>158</v>
      </c>
      <c r="J304" s="138" t="s">
        <v>750</v>
      </c>
      <c r="K304" s="134">
        <f t="shared" si="135"/>
        <v>-65</v>
      </c>
      <c r="L304" s="135">
        <f t="shared" si="136"/>
        <v>-0.5</v>
      </c>
      <c r="M304" s="136" t="s">
        <v>663</v>
      </c>
      <c r="N304" s="137">
        <v>43726</v>
      </c>
      <c r="O304" s="57"/>
      <c r="P304" s="16"/>
      <c r="Q304" s="16"/>
      <c r="R304" s="17" t="s">
        <v>753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70">
        <v>127</v>
      </c>
      <c r="B305" s="187">
        <v>43017</v>
      </c>
      <c r="C305" s="187"/>
      <c r="D305" s="188" t="s">
        <v>169</v>
      </c>
      <c r="E305" s="189" t="s">
        <v>623</v>
      </c>
      <c r="F305" s="190">
        <v>141.5</v>
      </c>
      <c r="G305" s="191"/>
      <c r="H305" s="191">
        <v>183.5</v>
      </c>
      <c r="I305" s="191">
        <v>210</v>
      </c>
      <c r="J305" s="218" t="s">
        <v>3440</v>
      </c>
      <c r="K305" s="219">
        <f t="shared" si="135"/>
        <v>42</v>
      </c>
      <c r="L305" s="220">
        <f t="shared" si="136"/>
        <v>0.29681978798586572</v>
      </c>
      <c r="M305" s="190" t="s">
        <v>599</v>
      </c>
      <c r="N305" s="221">
        <v>43042</v>
      </c>
      <c r="O305" s="57"/>
      <c r="P305" s="16"/>
      <c r="Q305" s="16"/>
      <c r="R305" s="94" t="s">
        <v>753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69">
        <v>128</v>
      </c>
      <c r="B306" s="164">
        <v>43074</v>
      </c>
      <c r="C306" s="164"/>
      <c r="D306" s="165" t="s">
        <v>303</v>
      </c>
      <c r="E306" s="166" t="s">
        <v>623</v>
      </c>
      <c r="F306" s="167">
        <v>172</v>
      </c>
      <c r="G306" s="166"/>
      <c r="H306" s="166">
        <v>155.25</v>
      </c>
      <c r="I306" s="186">
        <v>230</v>
      </c>
      <c r="J306" s="384" t="s">
        <v>3400</v>
      </c>
      <c r="K306" s="134">
        <f t="shared" ref="K306" si="137">H306-F306</f>
        <v>-16.75</v>
      </c>
      <c r="L306" s="135">
        <f t="shared" ref="L306" si="138">K306/F306</f>
        <v>-9.7383720930232565E-2</v>
      </c>
      <c r="M306" s="136" t="s">
        <v>663</v>
      </c>
      <c r="N306" s="137">
        <v>43787</v>
      </c>
      <c r="O306" s="57"/>
      <c r="P306" s="16"/>
      <c r="Q306" s="16"/>
      <c r="R306" s="17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70">
        <v>129</v>
      </c>
      <c r="B307" s="187">
        <v>43398</v>
      </c>
      <c r="C307" s="187"/>
      <c r="D307" s="188" t="s">
        <v>104</v>
      </c>
      <c r="E307" s="189" t="s">
        <v>623</v>
      </c>
      <c r="F307" s="191">
        <v>698.5</v>
      </c>
      <c r="G307" s="191"/>
      <c r="H307" s="191">
        <v>850</v>
      </c>
      <c r="I307" s="191">
        <v>890</v>
      </c>
      <c r="J307" s="222" t="s">
        <v>3488</v>
      </c>
      <c r="K307" s="219">
        <f t="shared" si="135"/>
        <v>151.5</v>
      </c>
      <c r="L307" s="220">
        <f t="shared" si="136"/>
        <v>0.21689334287759485</v>
      </c>
      <c r="M307" s="190" t="s">
        <v>599</v>
      </c>
      <c r="N307" s="221">
        <v>43453</v>
      </c>
      <c r="O307" s="57"/>
      <c r="P307" s="16"/>
      <c r="Q307" s="16"/>
      <c r="R307" s="17" t="s">
        <v>751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6">
        <v>130</v>
      </c>
      <c r="B308" s="159">
        <v>42877</v>
      </c>
      <c r="C308" s="159"/>
      <c r="D308" s="160" t="s">
        <v>383</v>
      </c>
      <c r="E308" s="161" t="s">
        <v>623</v>
      </c>
      <c r="F308" s="162">
        <v>127.6</v>
      </c>
      <c r="G308" s="163"/>
      <c r="H308" s="163">
        <v>138</v>
      </c>
      <c r="I308" s="163">
        <v>190</v>
      </c>
      <c r="J308" s="385" t="s">
        <v>3404</v>
      </c>
      <c r="K308" s="183">
        <f t="shared" si="135"/>
        <v>10.400000000000006</v>
      </c>
      <c r="L308" s="184">
        <f t="shared" si="136"/>
        <v>8.1504702194357417E-2</v>
      </c>
      <c r="M308" s="162" t="s">
        <v>599</v>
      </c>
      <c r="N308" s="185">
        <v>43774</v>
      </c>
      <c r="O308" s="57"/>
      <c r="P308" s="16"/>
      <c r="Q308" s="16"/>
      <c r="R308" s="94" t="s">
        <v>753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71">
        <v>131</v>
      </c>
      <c r="B309" s="195">
        <v>43158</v>
      </c>
      <c r="C309" s="195"/>
      <c r="D309" s="192" t="s">
        <v>754</v>
      </c>
      <c r="E309" s="196" t="s">
        <v>623</v>
      </c>
      <c r="F309" s="197">
        <v>317</v>
      </c>
      <c r="G309" s="196"/>
      <c r="H309" s="196"/>
      <c r="I309" s="225">
        <v>398</v>
      </c>
      <c r="J309" s="238" t="s">
        <v>601</v>
      </c>
      <c r="K309" s="194"/>
      <c r="L309" s="193"/>
      <c r="M309" s="224" t="s">
        <v>601</v>
      </c>
      <c r="N309" s="223"/>
      <c r="O309" s="57"/>
      <c r="P309" s="16"/>
      <c r="Q309" s="16"/>
      <c r="R309" s="342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69">
        <v>132</v>
      </c>
      <c r="B310" s="164">
        <v>43164</v>
      </c>
      <c r="C310" s="164"/>
      <c r="D310" s="165" t="s">
        <v>135</v>
      </c>
      <c r="E310" s="166" t="s">
        <v>623</v>
      </c>
      <c r="F310" s="167">
        <f>510-14.4</f>
        <v>495.6</v>
      </c>
      <c r="G310" s="166"/>
      <c r="H310" s="166">
        <v>350</v>
      </c>
      <c r="I310" s="186">
        <v>672</v>
      </c>
      <c r="J310" s="384" t="s">
        <v>3461</v>
      </c>
      <c r="K310" s="134">
        <f t="shared" ref="K310" si="139">H310-F310</f>
        <v>-145.60000000000002</v>
      </c>
      <c r="L310" s="135">
        <f t="shared" ref="L310" si="140">K310/F310</f>
        <v>-0.29378531073446329</v>
      </c>
      <c r="M310" s="136" t="s">
        <v>663</v>
      </c>
      <c r="N310" s="137">
        <v>43887</v>
      </c>
      <c r="O310" s="57"/>
      <c r="P310" s="16"/>
      <c r="Q310" s="16"/>
      <c r="R310" s="17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69">
        <v>133</v>
      </c>
      <c r="B311" s="164">
        <v>43237</v>
      </c>
      <c r="C311" s="164"/>
      <c r="D311" s="165" t="s">
        <v>489</v>
      </c>
      <c r="E311" s="166" t="s">
        <v>623</v>
      </c>
      <c r="F311" s="167">
        <v>230.3</v>
      </c>
      <c r="G311" s="166"/>
      <c r="H311" s="166">
        <v>102.5</v>
      </c>
      <c r="I311" s="186">
        <v>348</v>
      </c>
      <c r="J311" s="384" t="s">
        <v>3482</v>
      </c>
      <c r="K311" s="134">
        <f t="shared" ref="K311" si="141">H311-F311</f>
        <v>-127.80000000000001</v>
      </c>
      <c r="L311" s="135">
        <f t="shared" ref="L311" si="142">K311/F311</f>
        <v>-0.55492835432045162</v>
      </c>
      <c r="M311" s="136" t="s">
        <v>663</v>
      </c>
      <c r="N311" s="137">
        <v>43896</v>
      </c>
      <c r="O311" s="57"/>
      <c r="P311" s="16"/>
      <c r="Q311" s="16"/>
      <c r="R311" s="344" t="s">
        <v>751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15">
        <v>134</v>
      </c>
      <c r="B312" s="198">
        <v>43258</v>
      </c>
      <c r="C312" s="198"/>
      <c r="D312" s="201" t="s">
        <v>449</v>
      </c>
      <c r="E312" s="199" t="s">
        <v>623</v>
      </c>
      <c r="F312" s="197">
        <f>342.5-5.1</f>
        <v>337.4</v>
      </c>
      <c r="G312" s="199"/>
      <c r="H312" s="199"/>
      <c r="I312" s="226">
        <v>439</v>
      </c>
      <c r="J312" s="238" t="s">
        <v>601</v>
      </c>
      <c r="K312" s="228"/>
      <c r="L312" s="229"/>
      <c r="M312" s="227" t="s">
        <v>601</v>
      </c>
      <c r="N312" s="230"/>
      <c r="O312" s="57"/>
      <c r="P312" s="16"/>
      <c r="Q312" s="16"/>
      <c r="R312" s="342" t="s">
        <v>753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15">
        <v>135</v>
      </c>
      <c r="B313" s="198">
        <v>43285</v>
      </c>
      <c r="C313" s="198"/>
      <c r="D313" s="202" t="s">
        <v>49</v>
      </c>
      <c r="E313" s="199" t="s">
        <v>623</v>
      </c>
      <c r="F313" s="197">
        <f>127.5-5.53</f>
        <v>121.97</v>
      </c>
      <c r="G313" s="199"/>
      <c r="H313" s="199"/>
      <c r="I313" s="226">
        <v>170</v>
      </c>
      <c r="J313" s="238" t="s">
        <v>601</v>
      </c>
      <c r="K313" s="228"/>
      <c r="L313" s="229"/>
      <c r="M313" s="227" t="s">
        <v>601</v>
      </c>
      <c r="N313" s="230"/>
      <c r="O313" s="57"/>
      <c r="P313" s="16"/>
      <c r="Q313" s="16"/>
      <c r="R313" s="17" t="s">
        <v>751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69">
        <v>136</v>
      </c>
      <c r="B314" s="164">
        <v>43294</v>
      </c>
      <c r="C314" s="164"/>
      <c r="D314" s="165" t="s">
        <v>243</v>
      </c>
      <c r="E314" s="166" t="s">
        <v>623</v>
      </c>
      <c r="F314" s="167">
        <v>46.5</v>
      </c>
      <c r="G314" s="166"/>
      <c r="H314" s="166">
        <v>17</v>
      </c>
      <c r="I314" s="186">
        <v>59</v>
      </c>
      <c r="J314" s="384" t="s">
        <v>3460</v>
      </c>
      <c r="K314" s="134">
        <f t="shared" ref="K314" si="143">H314-F314</f>
        <v>-29.5</v>
      </c>
      <c r="L314" s="135">
        <f t="shared" ref="L314" si="144">K314/F314</f>
        <v>-0.63440860215053763</v>
      </c>
      <c r="M314" s="136" t="s">
        <v>663</v>
      </c>
      <c r="N314" s="137">
        <v>43887</v>
      </c>
      <c r="O314" s="57"/>
      <c r="P314" s="16"/>
      <c r="Q314" s="16"/>
      <c r="R314" s="17" t="s">
        <v>751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71">
        <v>137</v>
      </c>
      <c r="B315" s="195">
        <v>43396</v>
      </c>
      <c r="C315" s="195"/>
      <c r="D315" s="202" t="s">
        <v>425</v>
      </c>
      <c r="E315" s="199" t="s">
        <v>623</v>
      </c>
      <c r="F315" s="200">
        <v>156.5</v>
      </c>
      <c r="G315" s="199"/>
      <c r="H315" s="199"/>
      <c r="I315" s="226">
        <v>191</v>
      </c>
      <c r="J315" s="238" t="s">
        <v>601</v>
      </c>
      <c r="K315" s="228"/>
      <c r="L315" s="229"/>
      <c r="M315" s="227" t="s">
        <v>601</v>
      </c>
      <c r="N315" s="230"/>
      <c r="O315" s="57"/>
      <c r="P315" s="16"/>
      <c r="Q315" s="16"/>
      <c r="R315" s="17" t="s">
        <v>751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371">
        <v>138</v>
      </c>
      <c r="B316" s="195">
        <v>43439</v>
      </c>
      <c r="C316" s="195"/>
      <c r="D316" s="202" t="s">
        <v>330</v>
      </c>
      <c r="E316" s="199" t="s">
        <v>623</v>
      </c>
      <c r="F316" s="200">
        <v>259.5</v>
      </c>
      <c r="G316" s="199"/>
      <c r="H316" s="199"/>
      <c r="I316" s="226">
        <v>321</v>
      </c>
      <c r="J316" s="238" t="s">
        <v>601</v>
      </c>
      <c r="K316" s="228"/>
      <c r="L316" s="229"/>
      <c r="M316" s="227" t="s">
        <v>601</v>
      </c>
      <c r="N316" s="230"/>
      <c r="O316" s="16"/>
      <c r="P316" s="16"/>
      <c r="Q316" s="16"/>
      <c r="R316" s="17" t="s">
        <v>751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69">
        <v>139</v>
      </c>
      <c r="B317" s="164">
        <v>43439</v>
      </c>
      <c r="C317" s="164"/>
      <c r="D317" s="165" t="s">
        <v>775</v>
      </c>
      <c r="E317" s="166" t="s">
        <v>623</v>
      </c>
      <c r="F317" s="166">
        <v>715</v>
      </c>
      <c r="G317" s="166"/>
      <c r="H317" s="166">
        <v>445</v>
      </c>
      <c r="I317" s="186">
        <v>840</v>
      </c>
      <c r="J317" s="138" t="s">
        <v>2994</v>
      </c>
      <c r="K317" s="134">
        <f t="shared" ref="K317:K320" si="145">H317-F317</f>
        <v>-270</v>
      </c>
      <c r="L317" s="135">
        <f t="shared" ref="L317:L320" si="146">K317/F317</f>
        <v>-0.3776223776223776</v>
      </c>
      <c r="M317" s="136" t="s">
        <v>663</v>
      </c>
      <c r="N317" s="137">
        <v>43800</v>
      </c>
      <c r="O317" s="57"/>
      <c r="P317" s="16"/>
      <c r="Q317" s="16"/>
      <c r="R317" s="17" t="s">
        <v>751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6">
        <v>140</v>
      </c>
      <c r="B318" s="207">
        <v>43469</v>
      </c>
      <c r="C318" s="207"/>
      <c r="D318" s="155" t="s">
        <v>145</v>
      </c>
      <c r="E318" s="208" t="s">
        <v>623</v>
      </c>
      <c r="F318" s="208">
        <v>875</v>
      </c>
      <c r="G318" s="208"/>
      <c r="H318" s="208">
        <v>1165</v>
      </c>
      <c r="I318" s="232">
        <v>1185</v>
      </c>
      <c r="J318" s="141" t="s">
        <v>3489</v>
      </c>
      <c r="K318" s="128">
        <f t="shared" si="145"/>
        <v>290</v>
      </c>
      <c r="L318" s="129">
        <f t="shared" si="146"/>
        <v>0.33142857142857141</v>
      </c>
      <c r="M318" s="130" t="s">
        <v>599</v>
      </c>
      <c r="N318" s="362">
        <v>43847</v>
      </c>
      <c r="O318" s="57"/>
      <c r="P318" s="16"/>
      <c r="Q318" s="16"/>
      <c r="R318" s="344" t="s">
        <v>751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6">
        <v>141</v>
      </c>
      <c r="B319" s="207">
        <v>43559</v>
      </c>
      <c r="C319" s="207"/>
      <c r="D319" s="413" t="s">
        <v>345</v>
      </c>
      <c r="E319" s="208" t="s">
        <v>623</v>
      </c>
      <c r="F319" s="208">
        <f>387-14.63</f>
        <v>372.37</v>
      </c>
      <c r="G319" s="208"/>
      <c r="H319" s="208">
        <v>490</v>
      </c>
      <c r="I319" s="232">
        <v>490</v>
      </c>
      <c r="J319" s="141" t="s">
        <v>682</v>
      </c>
      <c r="K319" s="128">
        <f t="shared" si="145"/>
        <v>117.63</v>
      </c>
      <c r="L319" s="129">
        <f t="shared" si="146"/>
        <v>0.31589548030185027</v>
      </c>
      <c r="M319" s="130" t="s">
        <v>599</v>
      </c>
      <c r="N319" s="362">
        <v>43850</v>
      </c>
      <c r="O319" s="57"/>
      <c r="P319" s="16"/>
      <c r="Q319" s="16"/>
      <c r="R319" s="344" t="s">
        <v>751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369">
        <v>142</v>
      </c>
      <c r="B320" s="164">
        <v>43578</v>
      </c>
      <c r="C320" s="164"/>
      <c r="D320" s="165" t="s">
        <v>776</v>
      </c>
      <c r="E320" s="166" t="s">
        <v>600</v>
      </c>
      <c r="F320" s="166">
        <v>220</v>
      </c>
      <c r="G320" s="166"/>
      <c r="H320" s="166">
        <v>127.5</v>
      </c>
      <c r="I320" s="186">
        <v>284</v>
      </c>
      <c r="J320" s="384" t="s">
        <v>3483</v>
      </c>
      <c r="K320" s="134">
        <f t="shared" si="145"/>
        <v>-92.5</v>
      </c>
      <c r="L320" s="135">
        <f t="shared" si="146"/>
        <v>-0.42045454545454547</v>
      </c>
      <c r="M320" s="136" t="s">
        <v>663</v>
      </c>
      <c r="N320" s="137">
        <v>43896</v>
      </c>
      <c r="O320" s="57"/>
      <c r="P320" s="16"/>
      <c r="Q320" s="16"/>
      <c r="R320" s="17" t="s">
        <v>751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6">
        <v>143</v>
      </c>
      <c r="B321" s="207">
        <v>43622</v>
      </c>
      <c r="C321" s="207"/>
      <c r="D321" s="413" t="s">
        <v>496</v>
      </c>
      <c r="E321" s="208" t="s">
        <v>600</v>
      </c>
      <c r="F321" s="208">
        <v>332.8</v>
      </c>
      <c r="G321" s="208"/>
      <c r="H321" s="208">
        <v>405</v>
      </c>
      <c r="I321" s="232">
        <v>419</v>
      </c>
      <c r="J321" s="141" t="s">
        <v>3490</v>
      </c>
      <c r="K321" s="128">
        <f t="shared" ref="K321" si="147">H321-F321</f>
        <v>72.199999999999989</v>
      </c>
      <c r="L321" s="129">
        <f t="shared" ref="L321" si="148">K321/F321</f>
        <v>0.21694711538461534</v>
      </c>
      <c r="M321" s="130" t="s">
        <v>599</v>
      </c>
      <c r="N321" s="362">
        <v>43860</v>
      </c>
      <c r="O321" s="57"/>
      <c r="P321" s="16"/>
      <c r="Q321" s="16"/>
      <c r="R321" s="17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144">
        <v>144</v>
      </c>
      <c r="B322" s="143">
        <v>43641</v>
      </c>
      <c r="C322" s="143"/>
      <c r="D322" s="144" t="s">
        <v>139</v>
      </c>
      <c r="E322" s="145" t="s">
        <v>623</v>
      </c>
      <c r="F322" s="146">
        <v>386</v>
      </c>
      <c r="G322" s="147"/>
      <c r="H322" s="147">
        <v>395</v>
      </c>
      <c r="I322" s="147">
        <v>452</v>
      </c>
      <c r="J322" s="170" t="s">
        <v>3405</v>
      </c>
      <c r="K322" s="171">
        <f t="shared" ref="K322" si="149">H322-F322</f>
        <v>9</v>
      </c>
      <c r="L322" s="172">
        <f t="shared" ref="L322" si="150">K322/F322</f>
        <v>2.3316062176165803E-2</v>
      </c>
      <c r="M322" s="173" t="s">
        <v>708</v>
      </c>
      <c r="N322" s="174">
        <v>43868</v>
      </c>
      <c r="O322" s="16"/>
      <c r="P322" s="16"/>
      <c r="Q322" s="16"/>
      <c r="R322" s="17" t="s">
        <v>753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72">
        <v>145</v>
      </c>
      <c r="B323" s="195">
        <v>43707</v>
      </c>
      <c r="C323" s="195"/>
      <c r="D323" s="202" t="s">
        <v>260</v>
      </c>
      <c r="E323" s="199" t="s">
        <v>623</v>
      </c>
      <c r="F323" s="199" t="s">
        <v>755</v>
      </c>
      <c r="G323" s="199"/>
      <c r="H323" s="199"/>
      <c r="I323" s="226">
        <v>190</v>
      </c>
      <c r="J323" s="238" t="s">
        <v>601</v>
      </c>
      <c r="K323" s="228"/>
      <c r="L323" s="229"/>
      <c r="M323" s="358" t="s">
        <v>601</v>
      </c>
      <c r="N323" s="230"/>
      <c r="O323" s="16"/>
      <c r="P323" s="16"/>
      <c r="Q323" s="16"/>
      <c r="R323" s="344" t="s">
        <v>751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6">
        <v>146</v>
      </c>
      <c r="B324" s="207">
        <v>43731</v>
      </c>
      <c r="C324" s="207"/>
      <c r="D324" s="155" t="s">
        <v>440</v>
      </c>
      <c r="E324" s="208" t="s">
        <v>623</v>
      </c>
      <c r="F324" s="208">
        <v>235</v>
      </c>
      <c r="G324" s="208"/>
      <c r="H324" s="208">
        <v>295</v>
      </c>
      <c r="I324" s="232">
        <v>296</v>
      </c>
      <c r="J324" s="141" t="s">
        <v>3147</v>
      </c>
      <c r="K324" s="128">
        <f t="shared" ref="K324" si="151">H324-F324</f>
        <v>60</v>
      </c>
      <c r="L324" s="129">
        <f t="shared" ref="L324" si="152">K324/F324</f>
        <v>0.25531914893617019</v>
      </c>
      <c r="M324" s="130" t="s">
        <v>599</v>
      </c>
      <c r="N324" s="362">
        <v>43844</v>
      </c>
      <c r="O324" s="57"/>
      <c r="P324" s="16"/>
      <c r="Q324" s="16"/>
      <c r="R324" s="17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6">
        <v>147</v>
      </c>
      <c r="B325" s="207">
        <v>43752</v>
      </c>
      <c r="C325" s="207"/>
      <c r="D325" s="155" t="s">
        <v>2977</v>
      </c>
      <c r="E325" s="208" t="s">
        <v>623</v>
      </c>
      <c r="F325" s="208">
        <v>277.5</v>
      </c>
      <c r="G325" s="208"/>
      <c r="H325" s="208">
        <v>333</v>
      </c>
      <c r="I325" s="232">
        <v>333</v>
      </c>
      <c r="J325" s="141" t="s">
        <v>3148</v>
      </c>
      <c r="K325" s="128">
        <f t="shared" ref="K325" si="153">H325-F325</f>
        <v>55.5</v>
      </c>
      <c r="L325" s="129">
        <f t="shared" ref="L325" si="154">K325/F325</f>
        <v>0.2</v>
      </c>
      <c r="M325" s="130" t="s">
        <v>599</v>
      </c>
      <c r="N325" s="362">
        <v>43846</v>
      </c>
      <c r="O325" s="57"/>
      <c r="P325" s="16"/>
      <c r="Q325" s="16"/>
      <c r="R325" s="344" t="s">
        <v>751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6">
        <v>148</v>
      </c>
      <c r="B326" s="207">
        <v>43752</v>
      </c>
      <c r="C326" s="207"/>
      <c r="D326" s="155" t="s">
        <v>2976</v>
      </c>
      <c r="E326" s="208" t="s">
        <v>623</v>
      </c>
      <c r="F326" s="208">
        <v>930</v>
      </c>
      <c r="G326" s="208"/>
      <c r="H326" s="208">
        <v>1165</v>
      </c>
      <c r="I326" s="232">
        <v>1200</v>
      </c>
      <c r="J326" s="141" t="s">
        <v>3150</v>
      </c>
      <c r="K326" s="128">
        <f t="shared" ref="K326" si="155">H326-F326</f>
        <v>235</v>
      </c>
      <c r="L326" s="129">
        <f t="shared" ref="L326" si="156">K326/F326</f>
        <v>0.25268817204301075</v>
      </c>
      <c r="M326" s="130" t="s">
        <v>599</v>
      </c>
      <c r="N326" s="362">
        <v>43847</v>
      </c>
      <c r="O326" s="57"/>
      <c r="P326" s="16"/>
      <c r="Q326" s="16"/>
      <c r="R326" s="344" t="s">
        <v>753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371">
        <v>149</v>
      </c>
      <c r="B327" s="347">
        <v>43753</v>
      </c>
      <c r="C327" s="212"/>
      <c r="D327" s="373" t="s">
        <v>2975</v>
      </c>
      <c r="E327" s="350" t="s">
        <v>623</v>
      </c>
      <c r="F327" s="353">
        <v>111</v>
      </c>
      <c r="G327" s="350"/>
      <c r="H327" s="350"/>
      <c r="I327" s="356">
        <v>141</v>
      </c>
      <c r="J327" s="238" t="s">
        <v>601</v>
      </c>
      <c r="K327" s="238"/>
      <c r="L327" s="123"/>
      <c r="M327" s="361" t="s">
        <v>601</v>
      </c>
      <c r="N327" s="240"/>
      <c r="O327" s="16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6">
        <v>150</v>
      </c>
      <c r="B328" s="207">
        <v>43753</v>
      </c>
      <c r="C328" s="207"/>
      <c r="D328" s="155" t="s">
        <v>2974</v>
      </c>
      <c r="E328" s="208" t="s">
        <v>623</v>
      </c>
      <c r="F328" s="209">
        <v>296</v>
      </c>
      <c r="G328" s="208"/>
      <c r="H328" s="208">
        <v>370</v>
      </c>
      <c r="I328" s="232">
        <v>370</v>
      </c>
      <c r="J328" s="141" t="s">
        <v>682</v>
      </c>
      <c r="K328" s="128">
        <f t="shared" ref="K328" si="157">H328-F328</f>
        <v>74</v>
      </c>
      <c r="L328" s="129">
        <f t="shared" ref="L328" si="158">K328/F328</f>
        <v>0.25</v>
      </c>
      <c r="M328" s="130" t="s">
        <v>599</v>
      </c>
      <c r="N328" s="362">
        <v>43853</v>
      </c>
      <c r="O328" s="57"/>
      <c r="P328" s="16"/>
      <c r="Q328" s="16"/>
      <c r="R328" s="344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72">
        <v>151</v>
      </c>
      <c r="B329" s="211">
        <v>43754</v>
      </c>
      <c r="C329" s="211"/>
      <c r="D329" s="192" t="s">
        <v>2973</v>
      </c>
      <c r="E329" s="349" t="s">
        <v>623</v>
      </c>
      <c r="F329" s="352" t="s">
        <v>2939</v>
      </c>
      <c r="G329" s="349"/>
      <c r="H329" s="349"/>
      <c r="I329" s="355">
        <v>344</v>
      </c>
      <c r="J329" s="238" t="s">
        <v>601</v>
      </c>
      <c r="K329" s="241"/>
      <c r="L329" s="360"/>
      <c r="M329" s="343" t="s">
        <v>601</v>
      </c>
      <c r="N329" s="363"/>
      <c r="O329" s="16"/>
      <c r="P329" s="16"/>
      <c r="Q329" s="16"/>
      <c r="R329" s="344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346">
        <v>152</v>
      </c>
      <c r="B330" s="212">
        <v>43832</v>
      </c>
      <c r="C330" s="212"/>
      <c r="D330" s="216" t="s">
        <v>2253</v>
      </c>
      <c r="E330" s="213" t="s">
        <v>623</v>
      </c>
      <c r="F330" s="214" t="s">
        <v>3135</v>
      </c>
      <c r="G330" s="213"/>
      <c r="H330" s="213"/>
      <c r="I330" s="237">
        <v>590</v>
      </c>
      <c r="J330" s="238" t="s">
        <v>601</v>
      </c>
      <c r="K330" s="238"/>
      <c r="L330" s="123"/>
      <c r="M330" s="343" t="s">
        <v>601</v>
      </c>
      <c r="N330" s="240"/>
      <c r="O330" s="16"/>
      <c r="P330" s="16"/>
      <c r="Q330" s="16"/>
      <c r="R330" s="344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6">
        <v>153</v>
      </c>
      <c r="B331" s="207">
        <v>43966</v>
      </c>
      <c r="C331" s="207"/>
      <c r="D331" s="155" t="s">
        <v>65</v>
      </c>
      <c r="E331" s="208" t="s">
        <v>623</v>
      </c>
      <c r="F331" s="209">
        <v>67.5</v>
      </c>
      <c r="G331" s="208"/>
      <c r="H331" s="208">
        <v>86</v>
      </c>
      <c r="I331" s="232">
        <v>86</v>
      </c>
      <c r="J331" s="141" t="s">
        <v>3628</v>
      </c>
      <c r="K331" s="128">
        <f t="shared" ref="K331" si="159">H331-F331</f>
        <v>18.5</v>
      </c>
      <c r="L331" s="129">
        <f t="shared" ref="L331" si="160">K331/F331</f>
        <v>0.27407407407407408</v>
      </c>
      <c r="M331" s="130" t="s">
        <v>599</v>
      </c>
      <c r="N331" s="362">
        <v>44008</v>
      </c>
      <c r="O331" s="57"/>
      <c r="P331" s="16"/>
      <c r="Q331" s="16"/>
      <c r="R331" s="344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10">
        <v>154</v>
      </c>
      <c r="B332" s="3">
        <v>44035</v>
      </c>
      <c r="C332" s="212"/>
      <c r="D332" s="216" t="s">
        <v>495</v>
      </c>
      <c r="E332" s="213" t="s">
        <v>623</v>
      </c>
      <c r="F332" s="214" t="s">
        <v>3631</v>
      </c>
      <c r="G332" s="213"/>
      <c r="H332" s="213"/>
      <c r="I332" s="237">
        <v>296</v>
      </c>
      <c r="J332" s="238" t="s">
        <v>601</v>
      </c>
      <c r="K332" s="238"/>
      <c r="L332" s="123"/>
      <c r="M332" s="239"/>
      <c r="N332" s="240"/>
      <c r="O332" s="16"/>
      <c r="P332" s="16"/>
      <c r="Q332" s="16"/>
      <c r="R332" s="344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10">
        <v>155</v>
      </c>
      <c r="B333" s="212">
        <v>44092</v>
      </c>
      <c r="C333" s="212"/>
      <c r="D333" s="216" t="s">
        <v>416</v>
      </c>
      <c r="E333" s="213" t="s">
        <v>623</v>
      </c>
      <c r="F333" s="214" t="s">
        <v>3642</v>
      </c>
      <c r="G333" s="213"/>
      <c r="H333" s="213"/>
      <c r="I333" s="237">
        <v>248</v>
      </c>
      <c r="J333" s="238" t="s">
        <v>601</v>
      </c>
      <c r="K333" s="238"/>
      <c r="L333" s="123"/>
      <c r="M333" s="239"/>
      <c r="N333" s="240"/>
      <c r="O333" s="16"/>
      <c r="P333" s="16"/>
      <c r="Q333" s="16"/>
      <c r="R333" s="344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10"/>
      <c r="B334" s="212"/>
      <c r="C334" s="212"/>
      <c r="D334" s="216"/>
      <c r="E334" s="213"/>
      <c r="F334" s="214"/>
      <c r="G334" s="213"/>
      <c r="H334" s="213"/>
      <c r="I334" s="237"/>
      <c r="J334" s="238"/>
      <c r="K334" s="238"/>
      <c r="L334" s="123"/>
      <c r="M334" s="239"/>
      <c r="N334" s="240"/>
      <c r="O334" s="16"/>
      <c r="P334" s="16"/>
      <c r="Q334" s="16"/>
      <c r="R334" s="344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10"/>
      <c r="B335" s="212"/>
      <c r="C335" s="212"/>
      <c r="D335" s="216"/>
      <c r="E335" s="213"/>
      <c r="F335" s="214"/>
      <c r="G335" s="213"/>
      <c r="H335" s="213"/>
      <c r="I335" s="237"/>
      <c r="J335" s="238"/>
      <c r="K335" s="238"/>
      <c r="L335" s="123"/>
      <c r="M335" s="239"/>
      <c r="N335" s="240"/>
      <c r="O335" s="16"/>
      <c r="P335" s="16"/>
      <c r="Q335" s="16"/>
      <c r="R335" s="344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10"/>
      <c r="B336" s="212"/>
      <c r="C336" s="212"/>
      <c r="D336" s="216"/>
      <c r="E336" s="213"/>
      <c r="F336" s="214"/>
      <c r="G336" s="213"/>
      <c r="H336" s="213"/>
      <c r="I336" s="237"/>
      <c r="J336" s="238"/>
      <c r="K336" s="238"/>
      <c r="L336" s="123"/>
      <c r="M336" s="239"/>
      <c r="N336" s="240"/>
      <c r="O336" s="16"/>
      <c r="P336" s="16"/>
      <c r="R336" s="344"/>
    </row>
    <row r="337" spans="1:18">
      <c r="A337" s="210"/>
      <c r="B337" s="212"/>
      <c r="C337" s="212"/>
      <c r="D337" s="216"/>
      <c r="E337" s="213"/>
      <c r="F337" s="214"/>
      <c r="G337" s="213"/>
      <c r="H337" s="213"/>
      <c r="I337" s="237"/>
      <c r="J337" s="238"/>
      <c r="K337" s="238"/>
      <c r="L337" s="123"/>
      <c r="M337" s="239"/>
      <c r="N337" s="240"/>
      <c r="O337" s="16"/>
      <c r="P337" s="16"/>
      <c r="R337" s="344"/>
    </row>
    <row r="338" spans="1:18">
      <c r="A338" s="210"/>
      <c r="B338" s="212"/>
      <c r="C338" s="212"/>
      <c r="D338" s="216"/>
      <c r="E338" s="213"/>
      <c r="F338" s="214"/>
      <c r="G338" s="213"/>
      <c r="H338" s="213"/>
      <c r="I338" s="237"/>
      <c r="J338" s="238"/>
      <c r="K338" s="238"/>
      <c r="L338" s="123"/>
      <c r="M338" s="239"/>
      <c r="N338" s="240"/>
      <c r="O338" s="16"/>
      <c r="P338" s="16"/>
      <c r="R338" s="344"/>
    </row>
    <row r="339" spans="1:18">
      <c r="A339" s="210"/>
      <c r="B339" s="212"/>
      <c r="C339" s="212"/>
      <c r="D339" s="216"/>
      <c r="E339" s="213"/>
      <c r="F339" s="214"/>
      <c r="G339" s="213"/>
      <c r="H339" s="213"/>
      <c r="I339" s="237"/>
      <c r="J339" s="238"/>
      <c r="K339" s="238"/>
      <c r="L339" s="123"/>
      <c r="M339" s="239"/>
      <c r="N339" s="240"/>
      <c r="O339" s="16"/>
      <c r="P339" s="16"/>
      <c r="R339" s="344"/>
    </row>
    <row r="340" spans="1:18">
      <c r="A340" s="210"/>
      <c r="B340" s="212"/>
      <c r="C340" s="212"/>
      <c r="D340" s="216"/>
      <c r="E340" s="213"/>
      <c r="F340" s="214"/>
      <c r="G340" s="213"/>
      <c r="H340" s="213"/>
      <c r="I340" s="237"/>
      <c r="J340" s="238"/>
      <c r="K340" s="238"/>
      <c r="L340" s="123"/>
      <c r="M340" s="239"/>
      <c r="N340" s="240"/>
      <c r="O340" s="16"/>
      <c r="P340" s="16"/>
      <c r="R340" s="344"/>
    </row>
    <row r="341" spans="1:18">
      <c r="A341" s="210"/>
      <c r="B341" s="212"/>
      <c r="C341" s="212"/>
      <c r="D341" s="216"/>
      <c r="E341" s="213"/>
      <c r="F341" s="214"/>
      <c r="G341" s="213"/>
      <c r="H341" s="213"/>
      <c r="I341" s="237"/>
      <c r="J341" s="238"/>
      <c r="K341" s="238"/>
      <c r="L341" s="123"/>
      <c r="M341" s="239"/>
      <c r="N341" s="240"/>
      <c r="O341" s="16"/>
      <c r="R341" s="242"/>
    </row>
    <row r="342" spans="1:18">
      <c r="A342" s="210"/>
      <c r="B342" s="212"/>
      <c r="C342" s="212"/>
      <c r="D342" s="216"/>
      <c r="E342" s="213"/>
      <c r="F342" s="214"/>
      <c r="G342" s="213"/>
      <c r="H342" s="213"/>
      <c r="I342" s="237"/>
      <c r="J342" s="238"/>
      <c r="K342" s="238"/>
      <c r="L342" s="123"/>
      <c r="M342" s="239"/>
      <c r="N342" s="240"/>
      <c r="O342" s="16"/>
      <c r="R342" s="242"/>
    </row>
    <row r="343" spans="1:18">
      <c r="A343" s="210"/>
      <c r="B343" s="212"/>
      <c r="C343" s="212"/>
      <c r="D343" s="216"/>
      <c r="E343" s="213"/>
      <c r="F343" s="214"/>
      <c r="G343" s="213"/>
      <c r="H343" s="213"/>
      <c r="I343" s="237"/>
      <c r="J343" s="238"/>
      <c r="K343" s="238"/>
      <c r="L343" s="123"/>
      <c r="M343" s="239"/>
      <c r="N343" s="240"/>
      <c r="O343" s="16"/>
      <c r="R343" s="242"/>
    </row>
    <row r="344" spans="1:18">
      <c r="A344" s="210"/>
      <c r="B344" s="200" t="s">
        <v>2980</v>
      </c>
      <c r="O344" s="16"/>
      <c r="R344" s="242"/>
    </row>
    <row r="345" spans="1:18">
      <c r="R345" s="242"/>
    </row>
    <row r="346" spans="1:18">
      <c r="R346" s="242"/>
    </row>
    <row r="347" spans="1:18">
      <c r="R347" s="242"/>
    </row>
    <row r="348" spans="1:18">
      <c r="R348" s="242"/>
    </row>
    <row r="349" spans="1:18">
      <c r="R349" s="242"/>
    </row>
    <row r="350" spans="1:18">
      <c r="R350" s="242"/>
    </row>
    <row r="351" spans="1:18">
      <c r="R351" s="242"/>
    </row>
    <row r="361" spans="1:1">
      <c r="A361" s="217"/>
    </row>
    <row r="362" spans="1:1">
      <c r="A362" s="217"/>
    </row>
    <row r="363" spans="1:1">
      <c r="A363" s="213"/>
    </row>
  </sheetData>
  <autoFilter ref="R1:R35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2020-10-26T02:31:47Z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