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F&amp;O)'!$R$1:$R$339</definedName>
  </definedNames>
  <calcPr calcId="191029"/>
</workbook>
</file>

<file path=xl/calcChain.xml><?xml version="1.0" encoding="utf-8"?>
<calcChain xmlns="http://schemas.openxmlformats.org/spreadsheetml/2006/main">
  <c r="P37" i="6" l="1"/>
  <c r="K122" i="6"/>
  <c r="M122" i="6" s="1"/>
  <c r="P36" i="6" l="1"/>
  <c r="K121" i="6"/>
  <c r="K120" i="6"/>
  <c r="K119" i="6"/>
  <c r="K118" i="6"/>
  <c r="K117" i="6"/>
  <c r="K116" i="6"/>
  <c r="L10" i="6" l="1"/>
  <c r="K10" i="6"/>
  <c r="K114" i="6"/>
  <c r="K115" i="6"/>
  <c r="P35" i="6"/>
  <c r="L33" i="6"/>
  <c r="K33" i="6"/>
  <c r="L26" i="6"/>
  <c r="K26" i="6"/>
  <c r="K112" i="6"/>
  <c r="K113" i="6"/>
  <c r="K111" i="6"/>
  <c r="K110" i="6"/>
  <c r="M10" i="6" l="1"/>
  <c r="M33" i="6"/>
  <c r="M26" i="6"/>
  <c r="P34" i="6"/>
  <c r="L75" i="6"/>
  <c r="K75" i="6"/>
  <c r="M75" i="6" l="1"/>
  <c r="L72" i="6"/>
  <c r="K72" i="6"/>
  <c r="L23" i="6"/>
  <c r="K23" i="6"/>
  <c r="M72" i="6" l="1"/>
  <c r="M23" i="6"/>
  <c r="P31" i="6"/>
  <c r="P32" i="6"/>
  <c r="K109" i="6"/>
  <c r="M109" i="6" s="1"/>
  <c r="L74" i="6"/>
  <c r="K74" i="6"/>
  <c r="L73" i="6"/>
  <c r="K73" i="6"/>
  <c r="K108" i="6"/>
  <c r="M108" i="6" s="1"/>
  <c r="K104" i="6"/>
  <c r="M104" i="6" s="1"/>
  <c r="L71" i="6"/>
  <c r="K71" i="6"/>
  <c r="M73" i="6" l="1"/>
  <c r="M74" i="6"/>
  <c r="M71" i="6"/>
  <c r="P30" i="6"/>
  <c r="L22" i="6"/>
  <c r="K22" i="6"/>
  <c r="K101" i="6"/>
  <c r="M101" i="6" s="1"/>
  <c r="K107" i="6"/>
  <c r="M107" i="6" s="1"/>
  <c r="M22" i="6" l="1"/>
  <c r="K106" i="6"/>
  <c r="M106" i="6" s="1"/>
  <c r="K105" i="6"/>
  <c r="M105" i="6" s="1"/>
  <c r="L29" i="6"/>
  <c r="K29" i="6"/>
  <c r="K98" i="6"/>
  <c r="M98" i="6" s="1"/>
  <c r="M29" i="6" l="1"/>
  <c r="L25" i="6"/>
  <c r="K25" i="6"/>
  <c r="L19" i="6"/>
  <c r="K19" i="6"/>
  <c r="K103" i="6"/>
  <c r="M103" i="6" s="1"/>
  <c r="L70" i="6"/>
  <c r="K70" i="6"/>
  <c r="K100" i="6"/>
  <c r="M100" i="6" s="1"/>
  <c r="K102" i="6"/>
  <c r="M102" i="6" s="1"/>
  <c r="L69" i="6"/>
  <c r="K69" i="6"/>
  <c r="K97" i="6"/>
  <c r="M97" i="6" s="1"/>
  <c r="L11" i="6"/>
  <c r="K11" i="6"/>
  <c r="K99" i="6"/>
  <c r="M99" i="6" s="1"/>
  <c r="L67" i="6"/>
  <c r="K67" i="6"/>
  <c r="L68" i="6"/>
  <c r="K68" i="6"/>
  <c r="K96" i="6"/>
  <c r="M96" i="6" s="1"/>
  <c r="M25" i="6" l="1"/>
  <c r="M19" i="6"/>
  <c r="M70" i="6"/>
  <c r="M69" i="6"/>
  <c r="M11" i="6"/>
  <c r="M67" i="6"/>
  <c r="M68" i="6"/>
  <c r="P27" i="6"/>
  <c r="P28" i="6"/>
  <c r="L66" i="6"/>
  <c r="K66" i="6"/>
  <c r="K95" i="6"/>
  <c r="M95" i="6" s="1"/>
  <c r="K92" i="6"/>
  <c r="M92" i="6" s="1"/>
  <c r="L65" i="6"/>
  <c r="K65" i="6"/>
  <c r="M65" i="6" s="1"/>
  <c r="L57" i="6"/>
  <c r="K57" i="6"/>
  <c r="K91" i="6"/>
  <c r="M91" i="6" s="1"/>
  <c r="L14" i="6"/>
  <c r="K14" i="6"/>
  <c r="K93" i="6"/>
  <c r="M93" i="6" s="1"/>
  <c r="K94" i="6"/>
  <c r="M94" i="6" s="1"/>
  <c r="K88" i="6"/>
  <c r="M88" i="6" s="1"/>
  <c r="M66" i="6" l="1"/>
  <c r="M57" i="6"/>
  <c r="M14" i="6"/>
  <c r="L64" i="6"/>
  <c r="K64" i="6"/>
  <c r="L20" i="6"/>
  <c r="K20" i="6"/>
  <c r="L62" i="6"/>
  <c r="K62" i="6"/>
  <c r="L54" i="6"/>
  <c r="K54" i="6"/>
  <c r="M64" i="6" l="1"/>
  <c r="M20" i="6"/>
  <c r="M62" i="6"/>
  <c r="M54" i="6"/>
  <c r="K85" i="6"/>
  <c r="M85" i="6" s="1"/>
  <c r="K333" i="6"/>
  <c r="L333" i="6" s="1"/>
  <c r="L17" i="6"/>
  <c r="K17" i="6"/>
  <c r="K327" i="6"/>
  <c r="L327" i="6" s="1"/>
  <c r="K89" i="6"/>
  <c r="M89" i="6" s="1"/>
  <c r="K90" i="6"/>
  <c r="M90" i="6" s="1"/>
  <c r="L63" i="6"/>
  <c r="K63" i="6"/>
  <c r="M17" i="6" l="1"/>
  <c r="M63" i="6"/>
  <c r="P24" i="6"/>
  <c r="L61" i="6"/>
  <c r="K61" i="6"/>
  <c r="K87" i="6"/>
  <c r="L60" i="6"/>
  <c r="K60" i="6"/>
  <c r="L59" i="6"/>
  <c r="K59" i="6"/>
  <c r="M61" i="6" l="1"/>
  <c r="M60" i="6"/>
  <c r="M87" i="6"/>
  <c r="M59" i="6"/>
  <c r="L13" i="6"/>
  <c r="K13" i="6"/>
  <c r="K86" i="6"/>
  <c r="M86" i="6" s="1"/>
  <c r="L56" i="6"/>
  <c r="K56" i="6"/>
  <c r="L58" i="6"/>
  <c r="K58" i="6"/>
  <c r="M13" i="6" l="1"/>
  <c r="M56" i="6"/>
  <c r="M58" i="6"/>
  <c r="L21" i="6"/>
  <c r="K21" i="6"/>
  <c r="L15" i="6"/>
  <c r="K15" i="6"/>
  <c r="L53" i="6"/>
  <c r="K53" i="6"/>
  <c r="L55" i="6"/>
  <c r="K55" i="6"/>
  <c r="M15" i="6" l="1"/>
  <c r="M53" i="6"/>
  <c r="M55" i="6"/>
  <c r="M21" i="6"/>
  <c r="L16" i="6" l="1"/>
  <c r="K16" i="6"/>
  <c r="L12" i="6"/>
  <c r="K12" i="6"/>
  <c r="K84" i="6"/>
  <c r="M84" i="6" s="1"/>
  <c r="L18" i="6"/>
  <c r="K18" i="6"/>
  <c r="M16" i="6" l="1"/>
  <c r="M18" i="6"/>
  <c r="M12" i="6"/>
  <c r="K335" i="6" l="1"/>
  <c r="L335" i="6" s="1"/>
  <c r="K323" i="6" l="1"/>
  <c r="L323" i="6" s="1"/>
  <c r="K324" i="6" l="1"/>
  <c r="L324" i="6" s="1"/>
  <c r="K317" i="6"/>
  <c r="L317" i="6" s="1"/>
  <c r="K334" i="6" l="1"/>
  <c r="L334" i="6" s="1"/>
  <c r="K328" i="6"/>
  <c r="L328" i="6" s="1"/>
  <c r="K330" i="6" l="1"/>
  <c r="L330" i="6" s="1"/>
  <c r="L6" i="2" l="1"/>
  <c r="K6" i="3"/>
  <c r="D7" i="5" l="1"/>
  <c r="M7" i="6"/>
  <c r="K325" i="6" l="1"/>
  <c r="L325" i="6" s="1"/>
  <c r="K322" i="6" l="1"/>
  <c r="L322" i="6" s="1"/>
  <c r="K326" i="6" l="1"/>
  <c r="L326" i="6" s="1"/>
  <c r="K321" i="6"/>
  <c r="L321" i="6" s="1"/>
  <c r="K320" i="6"/>
  <c r="L320" i="6" s="1"/>
  <c r="K318" i="6"/>
  <c r="L318" i="6" s="1"/>
  <c r="H316" i="6"/>
  <c r="K316" i="6" s="1"/>
  <c r="L316" i="6" s="1"/>
  <c r="K315" i="6"/>
  <c r="L315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F278" i="6"/>
  <c r="K278" i="6" s="1"/>
  <c r="L278" i="6" s="1"/>
  <c r="F277" i="6"/>
  <c r="K277" i="6" s="1"/>
  <c r="L277" i="6" s="1"/>
  <c r="K276" i="6"/>
  <c r="L276" i="6" s="1"/>
  <c r="F275" i="6"/>
  <c r="K275" i="6" s="1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59" i="6"/>
  <c r="L259" i="6" s="1"/>
  <c r="K257" i="6"/>
  <c r="L257" i="6" s="1"/>
  <c r="K256" i="6"/>
  <c r="L256" i="6" s="1"/>
  <c r="F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5" i="6"/>
  <c r="L225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H206" i="6"/>
  <c r="K206" i="6" s="1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H172" i="6"/>
  <c r="K172" i="6" s="1"/>
  <c r="L172" i="6" s="1"/>
  <c r="F171" i="6"/>
  <c r="K171" i="6" s="1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6" i="4"/>
</calcChain>
</file>

<file path=xl/sharedStrings.xml><?xml version="1.0" encoding="utf-8"?>
<sst xmlns="http://schemas.openxmlformats.org/spreadsheetml/2006/main" count="3595" uniqueCount="1309">
  <si>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</si>
  <si>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</si>
  <si>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</si>
  <si>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</si>
  <si>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</si>
  <si>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</si>
  <si>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</si>
  <si>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</si>
  <si>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</si>
  <si>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</si>
  <si>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</si>
  <si>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</si>
  <si>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</si>
  <si>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</si>
  <si>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</si>
  <si>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</si>
  <si>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</si>
  <si>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</si>
  <si>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</si>
  <si>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</si>
  <si>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</si>
  <si>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</si>
  <si>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</si>
  <si>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</si>
  <si>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</si>
  <si>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</si>
  <si>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</si>
  <si>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</si>
  <si>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</si>
  <si>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</si>
  <si>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</si>
  <si>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</si>
  <si>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</si>
  <si>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</si>
  <si>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</si>
  <si>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</si>
  <si>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</si>
  <si>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</si>
  <si>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</si>
  <si>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</si>
  <si>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</si>
  <si>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</si>
  <si>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</si>
  <si>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</si>
  <si>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</si>
  <si>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</si>
  <si>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</si>
  <si>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</si>
  <si>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</si>
  <si>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</si>
  <si>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</si>
  <si>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</si>
  <si>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</si>
  <si>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</si>
  <si>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</si>
  <si>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</si>
  <si>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</si>
  <si>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</si>
  <si>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</si>
  <si>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</si>
  <si>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</si>
  <si>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</si>
  <si>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</si>
  <si>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</si>
  <si>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</si>
  <si>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</si>
  <si>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</si>
  <si>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</si>
  <si>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</si>
  <si>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</si>
  <si>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</si>
  <si>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</si>
  <si>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</si>
  <si>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</si>
  <si>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</si>
  <si>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</si>
  <si>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</si>
  <si>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</si>
  <si>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</si>
  <si>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</si>
  <si>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</si>
  <si>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</si>
  <si>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</si>
  <si>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</si>
  <si>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</si>
  <si>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</si>
  <si>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</si>
  <si>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</si>
  <si>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</si>
  <si>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</si>
  <si>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</si>
  <si>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</si>
  <si>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</si>
  <si>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</si>
  <si>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</si>
  <si>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</si>
  <si>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</si>
  <si>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</si>
  <si>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</si>
  <si>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</si>
  <si>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</si>
  <si>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</si>
  <si>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</si>
  <si>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</si>
  <si>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</si>
  <si>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</si>
  <si>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</si>
  <si>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</si>
  <si>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</si>
  <si>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</si>
  <si>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</si>
  <si>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</si>
  <si>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</si>
  <si>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</si>
  <si>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</si>
  <si>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</si>
  <si>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</si>
  <si>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</si>
  <si>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</si>
  <si>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</si>
  <si>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</si>
  <si>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</si>
  <si>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</si>
  <si>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</si>
  <si>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</si>
  <si>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</si>
  <si>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</si>
  <si>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</si>
  <si>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</si>
  <si>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</si>
  <si>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</si>
  <si>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</si>
  <si>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</si>
  <si>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</si>
  <si>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</si>
  <si>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</si>
  <si>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</si>
  <si>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</si>
  <si>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</si>
  <si>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</si>
  <si>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</si>
  <si>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</si>
  <si>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</si>
  <si>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</si>
  <si>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</si>
  <si>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</si>
  <si>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</si>
  <si>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</si>
  <si>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</si>
  <si>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</si>
  <si>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</si>
  <si>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</si>
  <si>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</si>
  <si>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</si>
  <si>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</si>
  <si>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</si>
  <si>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</si>
  <si>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</si>
  <si>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</si>
  <si>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</si>
  <si>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</si>
  <si>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</si>
  <si>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</si>
  <si>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</si>
  <si>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</si>
  <si>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</si>
  <si>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</si>
  <si>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</si>
  <si>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</si>
  <si>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</si>
  <si>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</si>
  <si>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</si>
  <si>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</si>
  <si>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</si>
  <si>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</si>
  <si>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</si>
  <si>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</si>
  <si>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</si>
  <si>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</si>
  <si>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</si>
  <si>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</si>
  <si>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</si>
  <si>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</si>
  <si>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</si>
  <si>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</si>
  <si>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</si>
  <si>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</si>
  <si>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</si>
  <si>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</si>
  <si>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</si>
  <si>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</si>
  <si>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</si>
  <si>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</si>
  <si>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</si>
  <si>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</si>
  <si>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</si>
  <si>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</si>
  <si>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</si>
  <si>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</si>
  <si>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</si>
  <si>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</si>
  <si>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</si>
  <si>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</si>
  <si>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</si>
  <si>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</si>
  <si>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</si>
  <si>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</si>
  <si>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</si>
  <si>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</si>
  <si>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</si>
  <si>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</si>
  <si>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</si>
  <si>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</si>
  <si>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</si>
  <si>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</si>
  <si>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</si>
  <si>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</si>
  <si>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</si>
  <si>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</si>
  <si>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</si>
  <si>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</si>
  <si>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</si>
  <si>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</si>
  <si>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</si>
  <si>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</si>
  <si>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</si>
  <si>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</si>
  <si>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</si>
  <si>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</si>
  <si>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</si>
  <si>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</si>
  <si>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</si>
  <si>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</si>
  <si>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</si>
  <si>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</si>
  <si>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</si>
  <si>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</si>
  <si>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</si>
  <si>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</si>
  <si>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</si>
  <si>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</si>
  <si>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</si>
  <si>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</si>
  <si>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</si>
  <si>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</si>
  <si>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</si>
  <si>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</si>
  <si>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</si>
  <si>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</si>
  <si>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</si>
  <si>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</si>
  <si>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</si>
  <si>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</si>
  <si>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</si>
  <si>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</si>
  <si>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</si>
  <si>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</si>
  <si>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</si>
  <si>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</si>
  <si>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</si>
  <si>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</si>
  <si>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</si>
  <si>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</si>
  <si>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</si>
  <si>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</si>
  <si>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</si>
  <si>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</si>
  <si>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</si>
  <si>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</si>
  <si>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</si>
  <si>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</si>
  <si>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</si>
  <si>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</si>
  <si>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</si>
  <si>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</si>
  <si>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</si>
  <si>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</si>
  <si>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</si>
  <si>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</si>
  <si>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</si>
  <si>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</si>
  <si>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</si>
  <si>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</si>
  <si>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</si>
  <si>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</si>
  <si>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</si>
  <si>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</si>
  <si>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</si>
  <si>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</si>
  <si>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</si>
  <si>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</si>
  <si>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</si>
  <si>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</si>
  <si>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</si>
  <si>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</si>
  <si>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</si>
  <si>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</si>
  <si>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</si>
  <si>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</si>
  <si>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</si>
  <si>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</si>
  <si>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</si>
  <si>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</si>
  <si>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</si>
  <si>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</si>
  <si>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</si>
  <si>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</si>
  <si>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</si>
  <si>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</si>
  <si>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</si>
  <si>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</si>
  <si>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</si>
  <si>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</si>
  <si>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</si>
  <si>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</si>
  <si>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</si>
  <si>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</si>
  <si>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</si>
  <si>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</si>
  <si>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</si>
  <si>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</si>
  <si>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</si>
  <si>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</si>
  <si>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</si>
  <si>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</si>
  <si>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</si>
  <si>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</si>
  <si>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</si>
  <si>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</si>
  <si>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</si>
  <si>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</si>
  <si>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</si>
  <si>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</si>
  <si>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</si>
  <si>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</si>
  <si>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</si>
  <si>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</si>
  <si>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</si>
  <si>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</si>
  <si>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</si>
  <si>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</si>
  <si>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</si>
  <si>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</si>
  <si>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</si>
  <si>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</si>
  <si>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</si>
  <si>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</si>
  <si>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</si>
  <si>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</si>
  <si>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</si>
  <si>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</si>
  <si>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</si>
  <si>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</si>
  <si>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</si>
  <si>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</si>
  <si>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</si>
  <si>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</si>
  <si>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</si>
  <si>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</si>
  <si>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</si>
  <si>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</si>
  <si>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</si>
  <si>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</si>
  <si>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</si>
  <si>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</si>
  <si>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</si>
  <si>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</si>
  <si>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</si>
  <si>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</si>
  <si>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</si>
  <si>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</si>
  <si>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</si>
  <si>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</si>
  <si>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</si>
  <si>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</si>
  <si>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</si>
  <si>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</si>
  <si>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</si>
  <si>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</si>
  <si>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</si>
  <si>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</si>
  <si>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</si>
  <si>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</si>
  <si>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</si>
  <si>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</si>
  <si>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</si>
  <si>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</si>
  <si>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</si>
  <si>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</si>
  <si>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</si>
  <si>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</si>
  <si>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</si>
  <si>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</si>
  <si>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</si>
  <si>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</si>
  <si>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</si>
  <si>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</si>
  <si>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</si>
  <si>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</si>
  <si>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</si>
  <si>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</si>
  <si>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</si>
  <si>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</si>
  <si>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</si>
  <si>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</si>
  <si>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</si>
  <si>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</si>
  <si>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</si>
  <si>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</si>
  <si>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</si>
  <si>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</si>
  <si>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</si>
  <si>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</si>
  <si>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</si>
  <si>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</si>
  <si>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</si>
  <si>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</si>
  <si>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</si>
  <si>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</si>
  <si>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</si>
  <si>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</si>
  <si>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</si>
  <si>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</si>
  <si>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</si>
  <si>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</si>
  <si>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</si>
  <si>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</si>
  <si>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</si>
  <si>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</si>
  <si>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</si>
  <si>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</si>
  <si>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</si>
  <si>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</si>
  <si>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</si>
  <si>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</si>
  <si>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</si>
  <si>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</si>
  <si>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</si>
  <si>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</si>
  <si>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</si>
  <si>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</si>
  <si>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</si>
  <si>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</si>
  <si>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</si>
  <si>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</si>
  <si>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</si>
  <si>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</si>
  <si>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</si>
  <si>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</si>
  <si>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</si>
  <si>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</si>
  <si>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</si>
  <si>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</si>
  <si>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</si>
  <si>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</si>
  <si>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</si>
  <si>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</si>
  <si>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</si>
  <si>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</si>
  <si>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</si>
  <si>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</si>
  <si>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</si>
  <si>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</si>
  <si>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</si>
  <si>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</si>
  <si>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</si>
  <si>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</si>
  <si>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</si>
  <si>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</si>
  <si>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</si>
  <si>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</si>
  <si>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</si>
  <si>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</si>
  <si>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</si>
  <si>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</si>
  <si>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</si>
  <si>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</si>
  <si>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</si>
  <si>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</si>
  <si>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</si>
  <si>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</si>
  <si>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</si>
  <si>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</si>
  <si>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</si>
  <si>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</si>
  <si>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</si>
  <si>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</si>
  <si>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</si>
  <si>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</si>
  <si>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</si>
  <si>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</si>
  <si>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</si>
  <si>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</si>
  <si>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</si>
  <si>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</si>
  <si>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</si>
  <si>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</si>
  <si>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</si>
  <si>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</si>
  <si>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</si>
  <si>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</si>
  <si>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</si>
  <si>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</si>
  <si>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</si>
  <si>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</si>
  <si>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</si>
  <si>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</si>
  <si>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</si>
  <si>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</si>
  <si>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</si>
  <si>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</si>
  <si>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</si>
  <si>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</si>
  <si>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</si>
  <si>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</si>
  <si>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</si>
  <si>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</si>
  <si>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</si>
  <si>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</si>
  <si>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</si>
  <si>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</si>
  <si>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</si>
  <si>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</si>
  <si>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</si>
  <si>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</si>
  <si>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</si>
  <si>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</si>
  <si>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</si>
  <si>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</si>
  <si>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</si>
  <si>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</si>
  <si>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</si>
  <si>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</si>
  <si>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</si>
  <si>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</si>
  <si>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</si>
  <si>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</si>
  <si>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</si>
  <si>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</si>
  <si>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</si>
  <si>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</si>
  <si>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</si>
  <si>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</si>
  <si>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</si>
  <si>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</si>
  <si>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</si>
  <si>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</si>
  <si>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</si>
  <si>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</si>
  <si>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</si>
  <si>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</si>
  <si>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</si>
  <si>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</si>
  <si>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</si>
  <si>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</si>
  <si>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</si>
  <si>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</si>
  <si>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</si>
  <si>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</si>
  <si>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</si>
  <si>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</si>
  <si>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</si>
  <si>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</si>
  <si>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</si>
  <si>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</si>
  <si>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</si>
  <si>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</si>
  <si>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</si>
  <si>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</si>
  <si>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</si>
  <si>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</si>
  <si>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</si>
  <si>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</si>
  <si>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</si>
  <si>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</si>
  <si>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</si>
  <si>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</si>
  <si>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</si>
  <si>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</si>
  <si>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</si>
  <si>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</si>
  <si>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</si>
  <si>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</si>
  <si>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</si>
  <si>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</si>
  <si>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</si>
  <si>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</si>
  <si>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</si>
  <si>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</si>
  <si>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</si>
  <si>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</si>
  <si>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</si>
  <si>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</si>
  <si>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</si>
  <si>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</si>
  <si>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</si>
  <si>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</si>
  <si>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</si>
  <si>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</si>
  <si>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</si>
  <si>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</si>
  <si>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</si>
  <si>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</si>
  <si>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</si>
  <si>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</si>
  <si>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</si>
  <si>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</si>
  <si>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</si>
  <si>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</si>
  <si>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</si>
  <si>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</si>
  <si>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</si>
  <si>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</si>
  <si>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</si>
  <si>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</si>
  <si>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</si>
  <si>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</si>
  <si>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</si>
  <si>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</si>
  <si>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</si>
  <si>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</si>
  <si>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</si>
  <si>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</si>
  <si>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</si>
  <si>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</si>
  <si>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</si>
  <si>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</si>
  <si>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</si>
  <si>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</si>
  <si>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</si>
  <si>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</si>
  <si>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</si>
  <si>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</si>
  <si>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</si>
  <si>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</si>
  <si>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</si>
  <si>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</si>
  <si>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</si>
  <si>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</si>
  <si>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</si>
  <si>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</si>
  <si>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</si>
  <si>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</si>
  <si>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</si>
  <si>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</si>
  <si>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</si>
  <si>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</si>
  <si>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</si>
  <si>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</si>
  <si>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</si>
  <si>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</si>
  <si>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</si>
  <si>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</si>
  <si>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</si>
  <si>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</si>
  <si>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</si>
  <si>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</si>
  <si>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</si>
  <si>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</si>
  <si>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</si>
  <si>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</si>
  <si>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</si>
  <si>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</si>
  <si>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</si>
  <si>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</si>
  <si>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</si>
  <si>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</si>
  <si>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</si>
  <si>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</si>
  <si>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</si>
  <si>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</si>
  <si>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</si>
  <si>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</si>
  <si>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</si>
  <si>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</si>
  <si>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</si>
  <si>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</si>
  <si>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</si>
  <si>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</si>
  <si>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</si>
  <si>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</si>
  <si>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</si>
  <si>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</si>
  <si>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</si>
  <si>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</si>
  <si>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</si>
  <si>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</si>
  <si>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</si>
  <si>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</si>
  <si>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</si>
  <si>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</si>
  <si>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</si>
  <si>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</si>
  <si>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</si>
  <si>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</si>
  <si>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</si>
  <si>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</si>
  <si>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</si>
  <si>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</si>
  <si>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</si>
  <si>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</si>
  <si>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</si>
  <si>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</si>
  <si>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</si>
  <si>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</si>
  <si>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</si>
  <si>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</si>
  <si>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</si>
  <si>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</si>
  <si>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</si>
  <si>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</si>
  <si>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</si>
  <si>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</si>
  <si>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</si>
  <si>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</si>
  <si>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</si>
  <si>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</si>
  <si>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</si>
  <si>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</si>
  <si>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</si>
  <si>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</si>
  <si>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</si>
  <si>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</si>
  <si>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</si>
  <si>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</si>
  <si>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</si>
  <si>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</si>
  <si>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</si>
  <si>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</si>
  <si>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</si>
  <si>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</si>
  <si>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</si>
  <si>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</si>
  <si>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</si>
  <si>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</si>
  <si>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</si>
  <si>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</si>
  <si>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</si>
  <si>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</si>
  <si>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</si>
  <si>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</si>
  <si>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</si>
  <si>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</si>
  <si>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</si>
  <si>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</si>
  <si>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</si>
  <si>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</si>
  <si>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</si>
  <si>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</si>
  <si>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</si>
  <si>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</si>
  <si>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</si>
  <si>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</si>
  <si>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</si>
  <si>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</si>
  <si>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</si>
  <si>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</si>
  <si>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</si>
  <si>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</si>
  <si>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</si>
  <si>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</si>
  <si>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</si>
  <si>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</si>
  <si>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</si>
  <si>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</si>
  <si>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</si>
  <si>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</si>
  <si>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</si>
  <si>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</si>
  <si>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</si>
  <si>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</si>
  <si>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</si>
  <si>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</si>
  <si>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</si>
  <si>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</si>
  <si>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</si>
  <si>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</si>
  <si>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</si>
  <si>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</si>
  <si>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</si>
  <si>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</si>
  <si>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</si>
  <si>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</si>
  <si>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</si>
  <si>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</si>
  <si>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</si>
  <si>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</si>
  <si>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</si>
  <si>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</si>
  <si>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</si>
  <si>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</si>
  <si>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</si>
  <si>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</si>
  <si>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</si>
  <si>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</si>
  <si>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</si>
  <si>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</si>
  <si>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</si>
  <si>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</si>
  <si>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</si>
  <si>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</si>
  <si>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</si>
  <si>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</si>
  <si>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</si>
  <si>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</si>
  <si>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</si>
  <si>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</si>
  <si>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</si>
  <si>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</si>
  <si>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</si>
  <si>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</si>
  <si>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</si>
  <si>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</si>
  <si>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</si>
  <si>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</si>
  <si>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</si>
  <si>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</si>
  <si>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</si>
  <si>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</si>
  <si>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</si>
  <si>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</si>
  <si>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</si>
  <si>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</si>
  <si>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</si>
  <si>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</si>
  <si>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</si>
  <si>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</si>
  <si>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</si>
  <si>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</si>
  <si>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</si>
  <si>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</si>
  <si>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</si>
  <si>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</si>
  <si>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</si>
  <si>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</si>
  <si>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</si>
  <si>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</si>
  <si>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</si>
  <si>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</si>
  <si>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</si>
  <si>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</si>
  <si>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</si>
  <si>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</si>
  <si>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</si>
  <si>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</si>
  <si>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</si>
  <si>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</si>
  <si>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</si>
  <si>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</si>
  <si>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</si>
  <si>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</si>
  <si>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</si>
  <si>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</si>
  <si>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</si>
  <si>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</si>
  <si>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</si>
  <si>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</si>
  <si>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</si>
  <si>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</si>
  <si>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</si>
  <si>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</si>
  <si>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</si>
  <si>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</si>
  <si>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</si>
  <si>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</si>
  <si>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</si>
  <si>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</si>
  <si>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</si>
  <si>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</si>
  <si>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</si>
  <si>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</si>
  <si>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</si>
  <si>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</si>
  <si>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</si>
  <si>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</si>
  <si>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</si>
  <si>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</si>
  <si>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</si>
  <si>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</si>
  <si>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</si>
  <si>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</si>
  <si>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</si>
  <si>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</si>
  <si>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</si>
  <si>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</si>
  <si>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</si>
  <si>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</si>
  <si>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</si>
  <si>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</si>
  <si>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</si>
  <si>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</si>
  <si>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</si>
  <si>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</si>
  <si>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</si>
  <si>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</si>
  <si>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</si>
  <si>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</si>
  <si>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</si>
  <si>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</si>
  <si>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</si>
  <si>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</si>
  <si>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</si>
  <si>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</si>
  <si>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</si>
  <si>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</si>
  <si>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</si>
  <si>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</si>
  <si>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</si>
  <si>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</si>
  <si>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</si>
  <si>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</si>
  <si>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</si>
  <si>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</si>
  <si>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</si>
  <si>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</si>
  <si>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</si>
  <si>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</si>
  <si>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</si>
  <si>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</si>
  <si>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</si>
  <si>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</si>
  <si>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</si>
  <si>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</si>
  <si>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</si>
  <si>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</si>
  <si>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</si>
  <si>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</si>
  <si>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</si>
  <si>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</si>
  <si>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</si>
  <si>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</si>
  <si>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</si>
  <si>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</si>
  <si>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</si>
  <si>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</si>
  <si>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</si>
  <si>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</si>
  <si>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</si>
  <si>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</si>
  <si>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</si>
  <si>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</si>
  <si>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</si>
  <si>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</si>
  <si>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</si>
  <si>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</si>
  <si>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</si>
  <si>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</si>
  <si>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</si>
  <si>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</si>
  <si>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</si>
  <si>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</si>
  <si>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</si>
  <si>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</si>
  <si>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</si>
  <si>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</si>
  <si>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</si>
  <si>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</si>
  <si>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</si>
  <si>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</si>
  <si>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</si>
  <si>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</si>
  <si>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</si>
  <si>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</si>
  <si>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</si>
  <si>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</si>
  <si>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</si>
  <si>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</si>
  <si>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</si>
  <si>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</si>
  <si>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</si>
  <si>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</si>
  <si>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</si>
  <si>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</si>
  <si>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</si>
  <si>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</si>
  <si>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</si>
  <si>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</si>
  <si>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</si>
  <si>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</si>
  <si>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</si>
  <si>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</si>
  <si>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</si>
  <si>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</si>
  <si>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</si>
  <si>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</si>
  <si>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</si>
  <si>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</si>
  <si>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</si>
  <si>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</si>
  <si>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</si>
  <si>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</si>
  <si>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</si>
  <si>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</si>
  <si>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</si>
  <si>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</si>
  <si>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</si>
  <si>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</si>
  <si>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</si>
  <si>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</si>
  <si>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</si>
  <si>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</si>
  <si>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</si>
  <si>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</si>
  <si>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</si>
  <si>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</si>
  <si>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</si>
  <si>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</si>
  <si>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</si>
  <si>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</si>
  <si>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</si>
  <si>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</si>
  <si>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</si>
  <si>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</si>
  <si>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</si>
  <si>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</si>
  <si>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</si>
  <si>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</si>
  <si>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</si>
  <si>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</si>
  <si>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</si>
  <si>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</si>
  <si>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</si>
  <si>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</si>
  <si>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</si>
  <si>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</si>
  <si>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</si>
  <si>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</si>
  <si>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</si>
  <si>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</si>
  <si>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</si>
  <si>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</si>
  <si>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</si>
  <si>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</si>
  <si>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</si>
  <si>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</si>
  <si>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</si>
  <si>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</si>
  <si>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</si>
  <si>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</si>
  <si>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</si>
  <si>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NK SECURITIES RESEARCH PRIVATE LIMITED</t>
  </si>
  <si>
    <t>LTIM 5550 CE SEP</t>
  </si>
  <si>
    <t>Loss of Rs.22.5-</t>
  </si>
  <si>
    <t>2465-2585</t>
  </si>
  <si>
    <t>2800-2950</t>
  </si>
  <si>
    <t>110-140</t>
  </si>
  <si>
    <t>Profit of Rs.200/-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</si>
  <si>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</si>
  <si>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</si>
  <si>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</si>
  <si>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</si>
  <si>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</si>
  <si>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</si>
  <si>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</si>
  <si>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</si>
  <si>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</si>
  <si>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</si>
  <si>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</si>
  <si>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</si>
  <si>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</si>
  <si>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</si>
  <si>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</si>
  <si>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</si>
  <si>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</si>
  <si>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</si>
  <si>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SYLPH</t>
  </si>
  <si>
    <t>MITTAL RIMPY</t>
  </si>
  <si>
    <t>Loss of Rs.7.5/-</t>
  </si>
  <si>
    <t>285-305</t>
  </si>
  <si>
    <t>330-350</t>
  </si>
  <si>
    <t>Loss of Rs.170/-</t>
  </si>
  <si>
    <t>ABB SEP FUT</t>
  </si>
  <si>
    <t>4370-4420</t>
  </si>
  <si>
    <t>PRESSURS</t>
  </si>
  <si>
    <t>MADHAV INFRA PROJECTS LIMITED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</si>
  <si>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</si>
  <si>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</si>
  <si>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</si>
  <si>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</si>
  <si>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</si>
  <si>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</si>
  <si>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</si>
  <si>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</si>
  <si>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</si>
  <si>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</si>
  <si>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MULTIPLIER SHARE &amp; STOCK ADVISORS PRIVATE LIMITED</t>
  </si>
  <si>
    <t>MTNL</t>
  </si>
  <si>
    <t>Maha Tel Nigam Ltd.</t>
  </si>
  <si>
    <t>PIDILITIND OCT FUT</t>
  </si>
  <si>
    <t>2505-2510</t>
  </si>
  <si>
    <t>2547-2589</t>
  </si>
  <si>
    <t>110-5-117.5</t>
  </si>
  <si>
    <t>NIFTY 19700 CE 28-SEP</t>
  </si>
  <si>
    <t>NIFTY 19800 CE 28-SEP</t>
  </si>
  <si>
    <t>Profit of Rs.16/-</t>
  </si>
  <si>
    <t>FINNIFTY 19750 CE 26-SEP</t>
  </si>
  <si>
    <t>FINNIFTY 19850 CE 26-SEP</t>
  </si>
  <si>
    <t>Profit of Rs.50/-</t>
  </si>
  <si>
    <t>OBEROIRLTY OCT FUT</t>
  </si>
  <si>
    <t>1140-1143</t>
  </si>
  <si>
    <t>1156-1171</t>
  </si>
  <si>
    <t>AAPLUSTRAD</t>
  </si>
  <si>
    <t>ETT</t>
  </si>
  <si>
    <t>SWATI AGARWAL</t>
  </si>
  <si>
    <t>BP EQUITIES PVT. LTD.</t>
  </si>
  <si>
    <t>PARLEIND</t>
  </si>
  <si>
    <t>PIL ENTERPRISE PRIVATE LIMITED</t>
  </si>
  <si>
    <t>SHOORA</t>
  </si>
  <si>
    <t>VIKASH DAHIYA</t>
  </si>
  <si>
    <t>SRUSTEELS</t>
  </si>
  <si>
    <t>STARLENT</t>
  </si>
  <si>
    <t>DHIRAJBHAI VAGHJIBHAI KORADIYA</t>
  </si>
  <si>
    <t>VEERHEALTH</t>
  </si>
  <si>
    <t>JYOTSHNABEN B SHAH</t>
  </si>
  <si>
    <t>AVIRAT ENTERPRISE</t>
  </si>
  <si>
    <t>VSL</t>
  </si>
  <si>
    <t>QE SECURITIES LLP</t>
  </si>
  <si>
    <t>CELEBRITY</t>
  </si>
  <si>
    <t>Celebrity Fashions Limite</t>
  </si>
  <si>
    <t>PRRSAAR COMMODITIES PVT LTD</t>
  </si>
  <si>
    <t>Delta Corp Limited</t>
  </si>
  <si>
    <t>HOLMARC</t>
  </si>
  <si>
    <t>Holmarc Opto Mechatro L</t>
  </si>
  <si>
    <t>YUGA STOCKS AND COMMODITIES PRIVATE LIMITED  .</t>
  </si>
  <si>
    <t>CITADEL SECURITIES INDIA MARKETS PRIVATE LIMITED</t>
  </si>
  <si>
    <t>PANACEABIO</t>
  </si>
  <si>
    <t>Panacea Biotec Ltd.</t>
  </si>
  <si>
    <t>CRONY VYAPAR PVT LTD</t>
  </si>
  <si>
    <t>JAINAM BROKING LIMITED</t>
  </si>
  <si>
    <t>INNOVATIVE</t>
  </si>
  <si>
    <t>2965-3065</t>
  </si>
  <si>
    <t>3250-3450</t>
  </si>
  <si>
    <t>Loss of Rs.8/-</t>
  </si>
  <si>
    <t>44-48</t>
  </si>
  <si>
    <t>80-100</t>
  </si>
  <si>
    <t>7NR</t>
  </si>
  <si>
    <t>UMANG VIJAYKUMAR TRIVEDI</t>
  </si>
  <si>
    <t>ANJANI KUMAR GUPTA</t>
  </si>
  <si>
    <t>ACHYUT</t>
  </si>
  <si>
    <t>KRISHNAM ENTERPRISE LLP LLP</t>
  </si>
  <si>
    <t>SERA INVESTMENTS &amp; FINANCE INDIA LIMITED</t>
  </si>
  <si>
    <t>AHMDSTE</t>
  </si>
  <si>
    <t>VINODCHANDRA MANSUKHLAL PAREKH</t>
  </si>
  <si>
    <t>ANSALHSG</t>
  </si>
  <si>
    <t>COSMOS PRIME PROJECTS LIMITED</t>
  </si>
  <si>
    <t>BALGOPAL</t>
  </si>
  <si>
    <t>KUSUM JAGDISH GUPTA</t>
  </si>
  <si>
    <t>KAMAL JAGDISH GUPTA</t>
  </si>
  <si>
    <t>JAGDISHKUMAR MADANLAL GUPTA</t>
  </si>
  <si>
    <t>GAGANBASE VINCOM PRIVATE LTD</t>
  </si>
  <si>
    <t>PRANESH DEALMARK PRIVATE LIMITED</t>
  </si>
  <si>
    <t>BETXIND</t>
  </si>
  <si>
    <t>NEIL INFORMATION TECHNOLOGY PRIVATE LIMITED</t>
  </si>
  <si>
    <t>CRESSAN</t>
  </si>
  <si>
    <t>SARVAGAY TEXTILE LLP</t>
  </si>
  <si>
    <t>EARTH</t>
  </si>
  <si>
    <t>PUSHPA A MADRECHA</t>
  </si>
  <si>
    <t>EKANSH</t>
  </si>
  <si>
    <t>CARRON INVESTMENTS PVT LTD</t>
  </si>
  <si>
    <t>RAVI OMPRAKASH AGRAWAL</t>
  </si>
  <si>
    <t>BHUMIKABEN PATEL</t>
  </si>
  <si>
    <t>GANONPRO</t>
  </si>
  <si>
    <t>AMRISH DULRAJ PIPADA</t>
  </si>
  <si>
    <t>GFIL</t>
  </si>
  <si>
    <t>KIRANDEEP KAURR</t>
  </si>
  <si>
    <t>AMIT BAJAJ</t>
  </si>
  <si>
    <t>GAURAV KUMAR</t>
  </si>
  <si>
    <t>HINA</t>
  </si>
  <si>
    <t>HEALTHYLIFE</t>
  </si>
  <si>
    <t>VIRAL PRAFUL JHAVERI</t>
  </si>
  <si>
    <t>INDXTRA</t>
  </si>
  <si>
    <t>SHEELA DEVI</t>
  </si>
  <si>
    <t>STOCK VERTEX VENTURES</t>
  </si>
  <si>
    <t>JTAPARIA</t>
  </si>
  <si>
    <t>EPITOME TRADING AND INVESTMENTS</t>
  </si>
  <si>
    <t>KCLINFRA</t>
  </si>
  <si>
    <t>SAROJ GUPTA</t>
  </si>
  <si>
    <t>JIGNESH AMRUTLAL THOBHANI</t>
  </si>
  <si>
    <t>RAJAN GUPTA</t>
  </si>
  <si>
    <t>MESON</t>
  </si>
  <si>
    <t>SUMIT SHARDA</t>
  </si>
  <si>
    <t>MPL</t>
  </si>
  <si>
    <t>RAHUL SETHIA</t>
  </si>
  <si>
    <t>MRCAGRO</t>
  </si>
  <si>
    <t>F3 ADVISORS PRIVATE LIMITED</t>
  </si>
  <si>
    <t>NAVODAYENT</t>
  </si>
  <si>
    <t>CREATEROI FINANCIAL CONSULTANCY PRIVATE LIMITED.</t>
  </si>
  <si>
    <t>ORIRAIL</t>
  </si>
  <si>
    <t>FIROZ FAKHRUDDIN KARIMI</t>
  </si>
  <si>
    <t>RAJNISH</t>
  </si>
  <si>
    <t>KABEELON SALES CORP</t>
  </si>
  <si>
    <t>KAMUBEN DEVABHAI MARUDA</t>
  </si>
  <si>
    <t>LALJIBHAI TRIVEDI</t>
  </si>
  <si>
    <t>NARMADABEN VAGHELA</t>
  </si>
  <si>
    <t>EKLINGJI TRADELINK PRIVATE LIMITED</t>
  </si>
  <si>
    <t>SOMESHWARA TRADELINK PRIVATE LIMITED</t>
  </si>
  <si>
    <t>SKSE SECURITIES LIMITED CORP CM/TM PROP A/C</t>
  </si>
  <si>
    <t>SECMARK</t>
  </si>
  <si>
    <t>BP WEALTH MANAGEMENT PRIVATE LIMITED</t>
  </si>
  <si>
    <t>SHASHIJIT</t>
  </si>
  <si>
    <t>DIPAK MATHURBHAI SALVI</t>
  </si>
  <si>
    <t>SW CAPITAL PRIVATE LIMITED</t>
  </si>
  <si>
    <t>KESAR TRACOM INDIA LLP</t>
  </si>
  <si>
    <t>ANANT OVERSEAS PVT. LTD.</t>
  </si>
  <si>
    <t>BLUEPEAK CONSULTANCY LLP</t>
  </si>
  <si>
    <t>SVJ</t>
  </si>
  <si>
    <t>NIKHAR CHUGH</t>
  </si>
  <si>
    <t>ARUN DOMAJI MANGALKAR</t>
  </si>
  <si>
    <t>RAMSWARUP SRIRAM RAJORIA</t>
  </si>
  <si>
    <t>CAPITAL TRADE LINKS LIMITED</t>
  </si>
  <si>
    <t>BAPNA TRUST</t>
  </si>
  <si>
    <t>ANJU GUPTA</t>
  </si>
  <si>
    <t>TAAZAINT</t>
  </si>
  <si>
    <t>ASHIKA LALITKUMAR JAIN</t>
  </si>
  <si>
    <t>TRESCON</t>
  </si>
  <si>
    <t>VILAS PRALHADRAO KHARCHE</t>
  </si>
  <si>
    <t>SILVERTOSS SHOPPERS PRIVATE LIMITED</t>
  </si>
  <si>
    <t>ECOTEK GENERAL TRADING L.L.C</t>
  </si>
  <si>
    <t>VIKRAMKUMAR KARANRAJ SAKARIA HUF</t>
  </si>
  <si>
    <t>VISAGAR</t>
  </si>
  <si>
    <t>SAUMIL ARVINDBHAI BHAVNAGARI</t>
  </si>
  <si>
    <t>AJAY SALVI</t>
  </si>
  <si>
    <t>VOLTAMP</t>
  </si>
  <si>
    <t>KUNJAL LALITKUMAR PATEL</t>
  </si>
  <si>
    <t>KOTAK MAHINDRA MUTUAL FUND</t>
  </si>
  <si>
    <t>NORDEA 1 SICAV</t>
  </si>
  <si>
    <t>manulife global fund india equity fund</t>
  </si>
  <si>
    <t>OXBOW MASTER FUND LIMITED</t>
  </si>
  <si>
    <t>VITTORIA FUND-OC,LP</t>
  </si>
  <si>
    <t>SOCIETE GENERALE</t>
  </si>
  <si>
    <t>VIVID MERCANTILE LIMITED .</t>
  </si>
  <si>
    <t>YARNSYN</t>
  </si>
  <si>
    <t>MIRAL BHOOT HUF</t>
  </si>
  <si>
    <t>ASHOKBHAI MADHUBHAI KORAT</t>
  </si>
  <si>
    <t>VAX ENTERPRISE PRIVATE LIMITED</t>
  </si>
  <si>
    <t>SHANI BHATI</t>
  </si>
  <si>
    <t>DEVI SINGH</t>
  </si>
  <si>
    <t>AIRAN</t>
  </si>
  <si>
    <t>Airan Limited</t>
  </si>
  <si>
    <t>ASHOKA</t>
  </si>
  <si>
    <t>CLSEL</t>
  </si>
  <si>
    <t>Chaman Lal Setia Exp Ltd</t>
  </si>
  <si>
    <t>Cochin Shipyard Limited</t>
  </si>
  <si>
    <t>SHARE INDIA SECURITIES LIMITED</t>
  </si>
  <si>
    <t>PLUTUS RESEARCH PRIVATE LIMITED</t>
  </si>
  <si>
    <t>FOODSIN</t>
  </si>
  <si>
    <t>Foods &amp; Inns Limited</t>
  </si>
  <si>
    <t>GLOBALPET</t>
  </si>
  <si>
    <t>Global Pet Industries Ltd</t>
  </si>
  <si>
    <t>SHRENI SHARES PRIVATE LIMITED</t>
  </si>
  <si>
    <t>GLOBE</t>
  </si>
  <si>
    <t>Globe Textiles (I) Ltd.</t>
  </si>
  <si>
    <t>TRANSGLOBAL SECURITIES LTD</t>
  </si>
  <si>
    <t>HLE Glascoat Limited</t>
  </si>
  <si>
    <t>DSP MUTUAL FUND A/C - DSP MICRO CAP FUND</t>
  </si>
  <si>
    <t>BHAVANA ANKALA</t>
  </si>
  <si>
    <t>IFCI</t>
  </si>
  <si>
    <t>IFCI Ltd.</t>
  </si>
  <si>
    <t>IITL</t>
  </si>
  <si>
    <t>Industrial Inv Trust Ltd</t>
  </si>
  <si>
    <t>JAIPURKURT</t>
  </si>
  <si>
    <t>Nandani Creation Limited</t>
  </si>
  <si>
    <t>COMPANY SHIVAAY TRADING</t>
  </si>
  <si>
    <t>JKIL</t>
  </si>
  <si>
    <t>J.Kumar Infraprojects Lim</t>
  </si>
  <si>
    <t>HIRISE INFRACON LIMITED</t>
  </si>
  <si>
    <t>KEL</t>
  </si>
  <si>
    <t>Kundan Edifice Limited</t>
  </si>
  <si>
    <t>GRETEX SHARE BROKING PRIVATE LIMITED</t>
  </si>
  <si>
    <t>SS CORPORATE SECURITIES LIMITED</t>
  </si>
  <si>
    <t>MADHUSUDAN</t>
  </si>
  <si>
    <t>Madhusudan Masala Limited</t>
  </si>
  <si>
    <t>MAHESHWARI</t>
  </si>
  <si>
    <t>Maheshwari Logistics Limi</t>
  </si>
  <si>
    <t>VEENA RAJESH SHAH</t>
  </si>
  <si>
    <t>Manappuram Finance Ltd</t>
  </si>
  <si>
    <t>ELIZABETH  MATHEW</t>
  </si>
  <si>
    <t>MANINDS</t>
  </si>
  <si>
    <t>Man Industries (I) Ltd</t>
  </si>
  <si>
    <t>MOHITIND</t>
  </si>
  <si>
    <t>Mohit Industries Ltd</t>
  </si>
  <si>
    <t>AMRITA JAIN</t>
  </si>
  <si>
    <t>ARPIT JAIN HUF</t>
  </si>
  <si>
    <t>ONELIFECAP</t>
  </si>
  <si>
    <t>Onelife Cap Advisors Ltd</t>
  </si>
  <si>
    <t>RAMASTEEL</t>
  </si>
  <si>
    <t>Rama Steel Tubes Limited</t>
  </si>
  <si>
    <t>ADITYA KUMAR HALWASIYA</t>
  </si>
  <si>
    <t>RBMINFRA</t>
  </si>
  <si>
    <t>Rbm Infracon Limited</t>
  </si>
  <si>
    <t>BONANZA PORTFOLIO LTD</t>
  </si>
  <si>
    <t>SELAN</t>
  </si>
  <si>
    <t>Selan Exploration Technol</t>
  </si>
  <si>
    <t>UFLEX Limited</t>
  </si>
  <si>
    <t>VENUSPIPES</t>
  </si>
  <si>
    <t>Venus Pipes &amp; Tubes Ltd</t>
  </si>
  <si>
    <t>VPRPL</t>
  </si>
  <si>
    <t>Vishnu Prakash R Pungli L</t>
  </si>
  <si>
    <t>BASILIC</t>
  </si>
  <si>
    <t>Basilic Fly Studio Ltd</t>
  </si>
  <si>
    <t>SREE RAMA GOPAL DULAM</t>
  </si>
  <si>
    <t>HIMANSHU KHUSHALBHAI PATEL</t>
  </si>
  <si>
    <t>NILESH KHUSHALBHAI PATEL</t>
  </si>
  <si>
    <t>HARSH HIMANSHUBHAI PATEL</t>
  </si>
  <si>
    <t>TOPGAIN FINANCE PRIVATE LIMITED</t>
  </si>
  <si>
    <t>STCI PRIMARY DELAER LTD</t>
  </si>
  <si>
    <t>NARESH KUMAR BANSAL</t>
  </si>
  <si>
    <t>Zee News Limited</t>
  </si>
  <si>
    <t>LT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</si>
</sst>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4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0" xfId="12" applyBorder="1"/>
    <xf numFmtId="0" fontId="2" fillId="0" borderId="30" xfId="1" applyBorder="1"/>
    <xf numFmtId="2" fontId="2" fillId="0" borderId="30" xfId="1" applyNumberFormat="1" applyBorder="1" applyAlignment="1">
      <alignment horizontal="right"/>
    </xf>
    <xf numFmtId="2" fontId="2" fillId="0" borderId="30" xfId="1" applyNumberFormat="1" applyBorder="1"/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1" fillId="0" borderId="30" xfId="12" applyBorder="1" applyAlignment="1">
      <alignment horizontal="left"/>
    </xf>
    <xf numFmtId="49" fontId="1" fillId="0" borderId="30" xfId="12" applyNumberForma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15" fontId="1" fillId="0" borderId="30" xfId="12" applyNumberFormat="1" applyBorder="1"/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35" fillId="11" borderId="5" xfId="0" applyFont="1" applyFill="1" applyBorder="1" applyAlignment="1">
      <alignment horizontal="center" vertical="center"/>
    </xf>
    <xf numFmtId="1" fontId="35" fillId="11" borderId="7" xfId="0" applyNumberFormat="1" applyFont="1" applyFill="1" applyBorder="1" applyAlignment="1">
      <alignment horizontal="center" vertical="center"/>
    </xf>
    <xf numFmtId="1" fontId="35" fillId="11" borderId="2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4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16" fontId="35" fillId="11" borderId="43" xfId="0" applyNumberFormat="1" applyFont="1" applyFill="1" applyBorder="1" applyAlignment="1">
      <alignment horizontal="center" vertical="center"/>
    </xf>
    <xf numFmtId="166" fontId="35" fillId="11" borderId="45" xfId="0" applyNumberFormat="1" applyFont="1" applyFill="1" applyBorder="1" applyAlignment="1">
      <alignment horizontal="center" vertical="center"/>
    </xf>
    <xf numFmtId="166" fontId="35" fillId="11" borderId="44" xfId="0" applyNumberFormat="1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8" t="s">
        <v>16</v>
      </c>
      <c r="B9" s="390" t="s">
        <v>17</v>
      </c>
      <c r="C9" s="390" t="s">
        <v>18</v>
      </c>
      <c r="D9" s="390" t="s">
        <v>19</v>
      </c>
      <c r="E9" s="26" t="s">
        <v>20</v>
      </c>
      <c r="F9" s="26" t="s">
        <v>21</v>
      </c>
      <c r="G9" s="385" t="s">
        <v>22</v>
      </c>
      <c r="H9" s="386"/>
      <c r="I9" s="387"/>
      <c r="J9" s="385" t="s">
        <v>23</v>
      </c>
      <c r="K9" s="386"/>
      <c r="L9" s="387"/>
      <c r="M9" s="26"/>
      <c r="N9" s="27"/>
      <c r="O9" s="27"/>
      <c r="P9" s="27"/>
    </row>
    <row r="10" spans="1:16" ht="38.25">
      <c r="A10" s="389"/>
      <c r="B10" s="391"/>
      <c r="C10" s="391"/>
      <c r="D10" s="391"/>
      <c r="E10" s="28" t="s">
        <v>24</v>
      </c>
      <c r="F10" s="28" t="s">
        <v>24</v>
      </c>
      <c r="G10" s="368" t="s">
        <v>25</v>
      </c>
      <c r="H10" s="368" t="s">
        <v>26</v>
      </c>
      <c r="I10" s="368" t="s">
        <v>27</v>
      </c>
      <c r="J10" s="368" t="s">
        <v>28</v>
      </c>
      <c r="K10" s="368" t="s">
        <v>29</v>
      </c>
      <c r="L10" s="368" t="s">
        <v>30</v>
      </c>
      <c r="M10" s="3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75">
        <v>1</v>
      </c>
      <c r="B11" s="376" t="s">
        <v>34</v>
      </c>
      <c r="C11" s="342" t="s">
        <v>35</v>
      </c>
      <c r="D11" s="367">
        <v>45197</v>
      </c>
      <c r="E11" s="342">
        <v>19677.05</v>
      </c>
      <c r="F11" s="342">
        <v>19679.266666666666</v>
      </c>
      <c r="G11" s="341">
        <v>19638.733333333334</v>
      </c>
      <c r="H11" s="341">
        <v>19600.416666666668</v>
      </c>
      <c r="I11" s="341">
        <v>19559.883333333335</v>
      </c>
      <c r="J11" s="341">
        <v>19717.583333333332</v>
      </c>
      <c r="K11" s="341">
        <v>19758.116666666665</v>
      </c>
      <c r="L11" s="341">
        <v>19796.433333333331</v>
      </c>
      <c r="M11" s="340">
        <v>19719.8</v>
      </c>
      <c r="N11" s="340">
        <v>19640.95</v>
      </c>
      <c r="O11" s="340">
        <v>12071450</v>
      </c>
      <c r="P11" s="343">
        <v>1.9866850282605205E-2</v>
      </c>
    </row>
    <row r="12" spans="1:16" ht="12.75" customHeight="1">
      <c r="A12" s="375">
        <v>2</v>
      </c>
      <c r="B12" s="376" t="s">
        <v>34</v>
      </c>
      <c r="C12" s="342" t="s">
        <v>36</v>
      </c>
      <c r="D12" s="367">
        <v>45197</v>
      </c>
      <c r="E12" s="342">
        <v>44667.3</v>
      </c>
      <c r="F12" s="339">
        <v>44667.75</v>
      </c>
      <c r="G12" s="338">
        <v>44522.85</v>
      </c>
      <c r="H12" s="338">
        <v>44378.400000000001</v>
      </c>
      <c r="I12" s="338">
        <v>44233.5</v>
      </c>
      <c r="J12" s="338">
        <v>44812.2</v>
      </c>
      <c r="K12" s="338">
        <v>44957.099999999991</v>
      </c>
      <c r="L12" s="338">
        <v>45101.549999999996</v>
      </c>
      <c r="M12" s="340">
        <v>44812.65</v>
      </c>
      <c r="N12" s="340">
        <v>44523.3</v>
      </c>
      <c r="O12" s="340">
        <v>2486865</v>
      </c>
      <c r="P12" s="343">
        <v>-3.6927527476357552E-2</v>
      </c>
    </row>
    <row r="13" spans="1:16" ht="12.75" customHeight="1">
      <c r="A13" s="375">
        <v>3</v>
      </c>
      <c r="B13" s="376" t="s">
        <v>34</v>
      </c>
      <c r="C13" s="336" t="s">
        <v>37</v>
      </c>
      <c r="D13" s="367">
        <v>45230</v>
      </c>
      <c r="E13" s="342">
        <v>19982.7</v>
      </c>
      <c r="F13" s="339">
        <v>19981.916666666668</v>
      </c>
      <c r="G13" s="338">
        <v>19940.783333333336</v>
      </c>
      <c r="H13" s="338">
        <v>19898.866666666669</v>
      </c>
      <c r="I13" s="338">
        <v>19857.733333333337</v>
      </c>
      <c r="J13" s="338">
        <v>20023.833333333336</v>
      </c>
      <c r="K13" s="338">
        <v>20064.966666666667</v>
      </c>
      <c r="L13" s="338">
        <v>20106.883333333335</v>
      </c>
      <c r="M13" s="340">
        <v>20023.05</v>
      </c>
      <c r="N13" s="340">
        <v>19940</v>
      </c>
      <c r="O13" s="340">
        <v>116640</v>
      </c>
      <c r="P13" s="343">
        <v>0.452914798206278</v>
      </c>
    </row>
    <row r="14" spans="1:16" ht="12.75" customHeight="1">
      <c r="A14" s="375">
        <v>4</v>
      </c>
      <c r="B14" s="376" t="s">
        <v>34</v>
      </c>
      <c r="C14" s="336" t="s">
        <v>38</v>
      </c>
      <c r="D14" s="367">
        <v>45229</v>
      </c>
      <c r="E14" s="342">
        <v>9129.25</v>
      </c>
      <c r="F14" s="339">
        <v>9140.4</v>
      </c>
      <c r="G14" s="338">
        <v>9096.9</v>
      </c>
      <c r="H14" s="338">
        <v>9064.5499999999993</v>
      </c>
      <c r="I14" s="338">
        <v>9021.0499999999993</v>
      </c>
      <c r="J14" s="338">
        <v>9172.75</v>
      </c>
      <c r="K14" s="338">
        <v>9216.25</v>
      </c>
      <c r="L14" s="338">
        <v>9248.6</v>
      </c>
      <c r="M14" s="340">
        <v>9183.9</v>
      </c>
      <c r="N14" s="340">
        <v>9108.0499999999993</v>
      </c>
      <c r="O14" s="340">
        <v>377550</v>
      </c>
      <c r="P14" s="343">
        <v>-0.39813486370157819</v>
      </c>
    </row>
    <row r="15" spans="1:16" ht="12.75" customHeight="1">
      <c r="A15" s="375">
        <v>5</v>
      </c>
      <c r="B15" s="376" t="s">
        <v>39</v>
      </c>
      <c r="C15" s="339" t="s">
        <v>40</v>
      </c>
      <c r="D15" s="367">
        <v>45197</v>
      </c>
      <c r="E15" s="342">
        <v>494.9</v>
      </c>
      <c r="F15" s="339">
        <v>496.5</v>
      </c>
      <c r="G15" s="338">
        <v>490.45</v>
      </c>
      <c r="H15" s="338">
        <v>486</v>
      </c>
      <c r="I15" s="338">
        <v>479.95</v>
      </c>
      <c r="J15" s="338">
        <v>500.95</v>
      </c>
      <c r="K15" s="338">
        <v>506.99999999999994</v>
      </c>
      <c r="L15" s="338">
        <v>511.45</v>
      </c>
      <c r="M15" s="340">
        <v>502.55</v>
      </c>
      <c r="N15" s="340">
        <v>492.05</v>
      </c>
      <c r="O15" s="340">
        <v>15773000</v>
      </c>
      <c r="P15" s="343">
        <v>-6.3000063000062997E-3</v>
      </c>
    </row>
    <row r="16" spans="1:16" ht="12.75" customHeight="1">
      <c r="A16" s="375">
        <v>6</v>
      </c>
      <c r="B16" s="376" t="s">
        <v>41</v>
      </c>
      <c r="C16" s="344" t="s">
        <v>42</v>
      </c>
      <c r="D16" s="367">
        <v>45197</v>
      </c>
      <c r="E16" s="342">
        <v>4199.25</v>
      </c>
      <c r="F16" s="339">
        <v>4183.8499999999995</v>
      </c>
      <c r="G16" s="338">
        <v>4147.1999999999989</v>
      </c>
      <c r="H16" s="338">
        <v>4095.1499999999996</v>
      </c>
      <c r="I16" s="338">
        <v>4058.4999999999991</v>
      </c>
      <c r="J16" s="338">
        <v>4235.8999999999987</v>
      </c>
      <c r="K16" s="338">
        <v>4272.5499999999984</v>
      </c>
      <c r="L16" s="338">
        <v>4324.5999999999985</v>
      </c>
      <c r="M16" s="340">
        <v>4220.5</v>
      </c>
      <c r="N16" s="340">
        <v>4131.8</v>
      </c>
      <c r="O16" s="340">
        <v>1264750</v>
      </c>
      <c r="P16" s="343">
        <v>-4.2218856493752364E-2</v>
      </c>
    </row>
    <row r="17" spans="1:16" ht="12.75" customHeight="1">
      <c r="A17" s="375">
        <v>7</v>
      </c>
      <c r="B17" s="376" t="s">
        <v>43</v>
      </c>
      <c r="C17" s="344" t="s">
        <v>44</v>
      </c>
      <c r="D17" s="367">
        <v>45197</v>
      </c>
      <c r="E17" s="342">
        <v>22672.7</v>
      </c>
      <c r="F17" s="339">
        <v>22708.733333333337</v>
      </c>
      <c r="G17" s="338">
        <v>22456.116666666676</v>
      </c>
      <c r="H17" s="338">
        <v>22239.53333333334</v>
      </c>
      <c r="I17" s="338">
        <v>21986.916666666679</v>
      </c>
      <c r="J17" s="338">
        <v>22925.316666666673</v>
      </c>
      <c r="K17" s="338">
        <v>23177.933333333334</v>
      </c>
      <c r="L17" s="338">
        <v>23394.51666666667</v>
      </c>
      <c r="M17" s="340">
        <v>22961.35</v>
      </c>
      <c r="N17" s="340">
        <v>22492.15</v>
      </c>
      <c r="O17" s="340">
        <v>78600</v>
      </c>
      <c r="P17" s="343">
        <v>-4.2397660818713448E-2</v>
      </c>
    </row>
    <row r="18" spans="1:16" ht="12.75" customHeight="1">
      <c r="A18" s="375">
        <v>8</v>
      </c>
      <c r="B18" s="376" t="s">
        <v>45</v>
      </c>
      <c r="C18" s="345" t="s">
        <v>46</v>
      </c>
      <c r="D18" s="367">
        <v>45197</v>
      </c>
      <c r="E18" s="342">
        <v>174.85</v>
      </c>
      <c r="F18" s="339">
        <v>175.80000000000004</v>
      </c>
      <c r="G18" s="338">
        <v>173.10000000000008</v>
      </c>
      <c r="H18" s="338">
        <v>171.35000000000005</v>
      </c>
      <c r="I18" s="338">
        <v>168.65000000000009</v>
      </c>
      <c r="J18" s="338">
        <v>177.55000000000007</v>
      </c>
      <c r="K18" s="338">
        <v>180.25000000000006</v>
      </c>
      <c r="L18" s="338">
        <v>182.00000000000006</v>
      </c>
      <c r="M18" s="340">
        <v>178.5</v>
      </c>
      <c r="N18" s="340">
        <v>174.05</v>
      </c>
      <c r="O18" s="340">
        <v>44679600</v>
      </c>
      <c r="P18" s="343">
        <v>2.3883182774409109E-2</v>
      </c>
    </row>
    <row r="19" spans="1:16" ht="12.75" customHeight="1">
      <c r="A19" s="375">
        <v>9</v>
      </c>
      <c r="B19" s="376" t="s">
        <v>47</v>
      </c>
      <c r="C19" s="337" t="s">
        <v>48</v>
      </c>
      <c r="D19" s="367">
        <v>45197</v>
      </c>
      <c r="E19" s="342">
        <v>215.05</v>
      </c>
      <c r="F19" s="339">
        <v>215.88333333333333</v>
      </c>
      <c r="G19" s="338">
        <v>213.16666666666666</v>
      </c>
      <c r="H19" s="338">
        <v>211.28333333333333</v>
      </c>
      <c r="I19" s="338">
        <v>208.56666666666666</v>
      </c>
      <c r="J19" s="338">
        <v>217.76666666666665</v>
      </c>
      <c r="K19" s="338">
        <v>220.48333333333335</v>
      </c>
      <c r="L19" s="338">
        <v>222.36666666666665</v>
      </c>
      <c r="M19" s="340">
        <v>218.6</v>
      </c>
      <c r="N19" s="340">
        <v>214</v>
      </c>
      <c r="O19" s="340">
        <v>30326400</v>
      </c>
      <c r="P19" s="343">
        <v>-5.9733978234582832E-2</v>
      </c>
    </row>
    <row r="20" spans="1:16" ht="12.75" customHeight="1">
      <c r="A20" s="375">
        <v>10</v>
      </c>
      <c r="B20" s="376" t="s">
        <v>49</v>
      </c>
      <c r="C20" s="339" t="s">
        <v>50</v>
      </c>
      <c r="D20" s="367">
        <v>45197</v>
      </c>
      <c r="E20" s="342">
        <v>2013.5</v>
      </c>
      <c r="F20" s="339">
        <v>2011.55</v>
      </c>
      <c r="G20" s="338">
        <v>1995.3</v>
      </c>
      <c r="H20" s="338">
        <v>1977.1</v>
      </c>
      <c r="I20" s="338">
        <v>1960.85</v>
      </c>
      <c r="J20" s="338">
        <v>2029.75</v>
      </c>
      <c r="K20" s="338">
        <v>2046</v>
      </c>
      <c r="L20" s="338">
        <v>2064.1999999999998</v>
      </c>
      <c r="M20" s="340">
        <v>2027.8</v>
      </c>
      <c r="N20" s="340">
        <v>1993.35</v>
      </c>
      <c r="O20" s="340">
        <v>6377700</v>
      </c>
      <c r="P20" s="343">
        <v>2.6411356883459889E-3</v>
      </c>
    </row>
    <row r="21" spans="1:16" ht="12.75" customHeight="1">
      <c r="A21" s="375">
        <v>11</v>
      </c>
      <c r="B21" s="376" t="s">
        <v>45</v>
      </c>
      <c r="C21" s="339" t="s">
        <v>51</v>
      </c>
      <c r="D21" s="367">
        <v>45197</v>
      </c>
      <c r="E21" s="342">
        <v>2462.4499999999998</v>
      </c>
      <c r="F21" s="339">
        <v>2474.3666666666668</v>
      </c>
      <c r="G21" s="338">
        <v>2445.7333333333336</v>
      </c>
      <c r="H21" s="338">
        <v>2429.0166666666669</v>
      </c>
      <c r="I21" s="338">
        <v>2400.3833333333337</v>
      </c>
      <c r="J21" s="338">
        <v>2491.0833333333335</v>
      </c>
      <c r="K21" s="338">
        <v>2519.7166666666667</v>
      </c>
      <c r="L21" s="338">
        <v>2536.4333333333334</v>
      </c>
      <c r="M21" s="340">
        <v>2503</v>
      </c>
      <c r="N21" s="340">
        <v>2457.65</v>
      </c>
      <c r="O21" s="340">
        <v>10104900</v>
      </c>
      <c r="P21" s="343">
        <v>2.500074406976398E-3</v>
      </c>
    </row>
    <row r="22" spans="1:16" ht="12.75" customHeight="1">
      <c r="A22" s="375">
        <v>12</v>
      </c>
      <c r="B22" s="376" t="s">
        <v>45</v>
      </c>
      <c r="C22" s="339" t="s">
        <v>52</v>
      </c>
      <c r="D22" s="367">
        <v>45197</v>
      </c>
      <c r="E22" s="342">
        <v>821.4</v>
      </c>
      <c r="F22" s="339">
        <v>823.86666666666679</v>
      </c>
      <c r="G22" s="338">
        <v>815.98333333333358</v>
      </c>
      <c r="H22" s="338">
        <v>810.56666666666683</v>
      </c>
      <c r="I22" s="338">
        <v>802.68333333333362</v>
      </c>
      <c r="J22" s="338">
        <v>829.28333333333353</v>
      </c>
      <c r="K22" s="338">
        <v>837.16666666666674</v>
      </c>
      <c r="L22" s="338">
        <v>842.58333333333348</v>
      </c>
      <c r="M22" s="340">
        <v>831.75</v>
      </c>
      <c r="N22" s="340">
        <v>818.45</v>
      </c>
      <c r="O22" s="340">
        <v>52718400</v>
      </c>
      <c r="P22" s="343">
        <v>2.4581370399738792E-2</v>
      </c>
    </row>
    <row r="23" spans="1:16" ht="12.75" customHeight="1">
      <c r="A23" s="375">
        <v>13</v>
      </c>
      <c r="B23" s="376" t="s">
        <v>43</v>
      </c>
      <c r="C23" s="339" t="s">
        <v>53</v>
      </c>
      <c r="D23" s="367">
        <v>45197</v>
      </c>
      <c r="E23" s="342">
        <v>3526.9</v>
      </c>
      <c r="F23" s="339">
        <v>3537.8333333333335</v>
      </c>
      <c r="G23" s="338">
        <v>3509.0666666666671</v>
      </c>
      <c r="H23" s="338">
        <v>3491.2333333333336</v>
      </c>
      <c r="I23" s="338">
        <v>3462.4666666666672</v>
      </c>
      <c r="J23" s="338">
        <v>3555.666666666667</v>
      </c>
      <c r="K23" s="338">
        <v>3584.4333333333334</v>
      </c>
      <c r="L23" s="338">
        <v>3602.2666666666669</v>
      </c>
      <c r="M23" s="340">
        <v>3566.6</v>
      </c>
      <c r="N23" s="340">
        <v>3520</v>
      </c>
      <c r="O23" s="340">
        <v>872600</v>
      </c>
      <c r="P23" s="343">
        <v>-2.1310004486316734E-2</v>
      </c>
    </row>
    <row r="24" spans="1:16" ht="12.75" customHeight="1">
      <c r="A24" s="375">
        <v>14</v>
      </c>
      <c r="B24" s="376" t="s">
        <v>49</v>
      </c>
      <c r="C24" s="339" t="s">
        <v>54</v>
      </c>
      <c r="D24" s="367">
        <v>45197</v>
      </c>
      <c r="E24" s="342">
        <v>429.55</v>
      </c>
      <c r="F24" s="339">
        <v>428.38333333333338</v>
      </c>
      <c r="G24" s="338">
        <v>423.56666666666678</v>
      </c>
      <c r="H24" s="338">
        <v>417.58333333333337</v>
      </c>
      <c r="I24" s="338">
        <v>412.76666666666677</v>
      </c>
      <c r="J24" s="338">
        <v>434.36666666666679</v>
      </c>
      <c r="K24" s="338">
        <v>439.18333333333339</v>
      </c>
      <c r="L24" s="338">
        <v>445.1666666666668</v>
      </c>
      <c r="M24" s="340">
        <v>433.2</v>
      </c>
      <c r="N24" s="340">
        <v>422.4</v>
      </c>
      <c r="O24" s="340">
        <v>67323600</v>
      </c>
      <c r="P24" s="343">
        <v>-3.0910739733126052E-2</v>
      </c>
    </row>
    <row r="25" spans="1:16" ht="12.75" customHeight="1">
      <c r="A25" s="375">
        <v>15</v>
      </c>
      <c r="B25" s="376" t="s">
        <v>45</v>
      </c>
      <c r="C25" s="339" t="s">
        <v>55</v>
      </c>
      <c r="D25" s="367">
        <v>45197</v>
      </c>
      <c r="E25" s="342">
        <v>5057.75</v>
      </c>
      <c r="F25" s="339">
        <v>5065.1333333333332</v>
      </c>
      <c r="G25" s="338">
        <v>5027.3666666666668</v>
      </c>
      <c r="H25" s="338">
        <v>4996.9833333333336</v>
      </c>
      <c r="I25" s="338">
        <v>4959.2166666666672</v>
      </c>
      <c r="J25" s="338">
        <v>5095.5166666666664</v>
      </c>
      <c r="K25" s="338">
        <v>5133.2833333333328</v>
      </c>
      <c r="L25" s="338">
        <v>5163.6666666666661</v>
      </c>
      <c r="M25" s="340">
        <v>5102.8999999999996</v>
      </c>
      <c r="N25" s="340">
        <v>5034.75</v>
      </c>
      <c r="O25" s="340">
        <v>2301250</v>
      </c>
      <c r="P25" s="343">
        <v>-1.4031705227077978E-2</v>
      </c>
    </row>
    <row r="26" spans="1:16" ht="12.75" customHeight="1">
      <c r="A26" s="375">
        <v>16</v>
      </c>
      <c r="B26" s="376" t="s">
        <v>56</v>
      </c>
      <c r="C26" s="339" t="s">
        <v>57</v>
      </c>
      <c r="D26" s="367">
        <v>45197</v>
      </c>
      <c r="E26" s="342">
        <v>371.25</v>
      </c>
      <c r="F26" s="339">
        <v>373.5333333333333</v>
      </c>
      <c r="G26" s="338">
        <v>367.56666666666661</v>
      </c>
      <c r="H26" s="338">
        <v>363.88333333333333</v>
      </c>
      <c r="I26" s="338">
        <v>357.91666666666663</v>
      </c>
      <c r="J26" s="338">
        <v>377.21666666666658</v>
      </c>
      <c r="K26" s="338">
        <v>383.18333333333328</v>
      </c>
      <c r="L26" s="338">
        <v>386.86666666666656</v>
      </c>
      <c r="M26" s="340">
        <v>379.5</v>
      </c>
      <c r="N26" s="340">
        <v>369.85</v>
      </c>
      <c r="O26" s="340">
        <v>13356900</v>
      </c>
      <c r="P26" s="343">
        <v>-2.3247140726006962E-2</v>
      </c>
    </row>
    <row r="27" spans="1:16" ht="12.75" customHeight="1">
      <c r="A27" s="375">
        <v>17</v>
      </c>
      <c r="B27" s="376" t="s">
        <v>56</v>
      </c>
      <c r="C27" s="339" t="s">
        <v>58</v>
      </c>
      <c r="D27" s="367">
        <v>45197</v>
      </c>
      <c r="E27" s="342">
        <v>180.1</v>
      </c>
      <c r="F27" s="339">
        <v>180.5</v>
      </c>
      <c r="G27" s="338">
        <v>178.65</v>
      </c>
      <c r="H27" s="338">
        <v>177.20000000000002</v>
      </c>
      <c r="I27" s="338">
        <v>175.35000000000002</v>
      </c>
      <c r="J27" s="338">
        <v>181.95</v>
      </c>
      <c r="K27" s="338">
        <v>183.8</v>
      </c>
      <c r="L27" s="338">
        <v>185.24999999999997</v>
      </c>
      <c r="M27" s="340">
        <v>182.35</v>
      </c>
      <c r="N27" s="340">
        <v>179.05</v>
      </c>
      <c r="O27" s="340">
        <v>76490000</v>
      </c>
      <c r="P27" s="343">
        <v>-3.6225036225036228E-2</v>
      </c>
    </row>
    <row r="28" spans="1:16" ht="12.75" customHeight="1">
      <c r="A28" s="375">
        <v>18</v>
      </c>
      <c r="B28" s="376" t="s">
        <v>59</v>
      </c>
      <c r="C28" s="339" t="s">
        <v>60</v>
      </c>
      <c r="D28" s="367">
        <v>45197</v>
      </c>
      <c r="E28" s="342">
        <v>3295.35</v>
      </c>
      <c r="F28" s="339">
        <v>3292.75</v>
      </c>
      <c r="G28" s="338">
        <v>3267.6</v>
      </c>
      <c r="H28" s="338">
        <v>3239.85</v>
      </c>
      <c r="I28" s="338">
        <v>3214.7</v>
      </c>
      <c r="J28" s="338">
        <v>3320.5</v>
      </c>
      <c r="K28" s="338">
        <v>3345.6499999999996</v>
      </c>
      <c r="L28" s="338">
        <v>3373.4</v>
      </c>
      <c r="M28" s="340">
        <v>3317.9</v>
      </c>
      <c r="N28" s="340">
        <v>3265</v>
      </c>
      <c r="O28" s="340">
        <v>5270000</v>
      </c>
      <c r="P28" s="343">
        <v>-1.2405831865372363E-2</v>
      </c>
    </row>
    <row r="29" spans="1:16" ht="12.75" customHeight="1">
      <c r="A29" s="375">
        <v>19</v>
      </c>
      <c r="B29" s="376" t="s">
        <v>45</v>
      </c>
      <c r="C29" s="339" t="s">
        <v>61</v>
      </c>
      <c r="D29" s="367">
        <v>45197</v>
      </c>
      <c r="E29" s="342">
        <v>1923.6</v>
      </c>
      <c r="F29" s="339">
        <v>1902.1333333333332</v>
      </c>
      <c r="G29" s="338">
        <v>1877.2666666666664</v>
      </c>
      <c r="H29" s="338">
        <v>1830.9333333333332</v>
      </c>
      <c r="I29" s="338">
        <v>1806.0666666666664</v>
      </c>
      <c r="J29" s="338">
        <v>1948.4666666666665</v>
      </c>
      <c r="K29" s="338">
        <v>1973.3333333333333</v>
      </c>
      <c r="L29" s="338">
        <v>2019.6666666666665</v>
      </c>
      <c r="M29" s="340">
        <v>1927</v>
      </c>
      <c r="N29" s="340">
        <v>1855.8</v>
      </c>
      <c r="O29" s="340">
        <v>3612748</v>
      </c>
      <c r="P29" s="343">
        <v>-0.11934156378600823</v>
      </c>
    </row>
    <row r="30" spans="1:16" ht="12.75" customHeight="1">
      <c r="A30" s="375">
        <v>20</v>
      </c>
      <c r="B30" s="376" t="s">
        <v>45</v>
      </c>
      <c r="C30" s="344" t="s">
        <v>62</v>
      </c>
      <c r="D30" s="367">
        <v>45197</v>
      </c>
      <c r="E30" s="342">
        <v>6969.95</v>
      </c>
      <c r="F30" s="339">
        <v>6980.7166666666672</v>
      </c>
      <c r="G30" s="338">
        <v>6924.3833333333341</v>
      </c>
      <c r="H30" s="338">
        <v>6878.8166666666666</v>
      </c>
      <c r="I30" s="338">
        <v>6822.4833333333336</v>
      </c>
      <c r="J30" s="338">
        <v>7026.2833333333347</v>
      </c>
      <c r="K30" s="338">
        <v>7082.6166666666668</v>
      </c>
      <c r="L30" s="338">
        <v>7128.1833333333352</v>
      </c>
      <c r="M30" s="340">
        <v>7037.05</v>
      </c>
      <c r="N30" s="340">
        <v>6935.15</v>
      </c>
      <c r="O30" s="340">
        <v>403950</v>
      </c>
      <c r="P30" s="343">
        <v>3.9768339768339767E-2</v>
      </c>
    </row>
    <row r="31" spans="1:16" ht="12.75" customHeight="1">
      <c r="A31" s="375">
        <v>21</v>
      </c>
      <c r="B31" s="376" t="s">
        <v>63</v>
      </c>
      <c r="C31" s="339" t="s">
        <v>64</v>
      </c>
      <c r="D31" s="367">
        <v>45197</v>
      </c>
      <c r="E31" s="342">
        <v>751.15</v>
      </c>
      <c r="F31" s="339">
        <v>748.01666666666677</v>
      </c>
      <c r="G31" s="338">
        <v>743.13333333333355</v>
      </c>
      <c r="H31" s="338">
        <v>735.11666666666679</v>
      </c>
      <c r="I31" s="338">
        <v>730.23333333333358</v>
      </c>
      <c r="J31" s="338">
        <v>756.03333333333353</v>
      </c>
      <c r="K31" s="338">
        <v>760.91666666666674</v>
      </c>
      <c r="L31" s="338">
        <v>768.93333333333351</v>
      </c>
      <c r="M31" s="340">
        <v>752.9</v>
      </c>
      <c r="N31" s="340">
        <v>740</v>
      </c>
      <c r="O31" s="340">
        <v>13751000</v>
      </c>
      <c r="P31" s="343">
        <v>3.8595166163141993E-2</v>
      </c>
    </row>
    <row r="32" spans="1:16" ht="12.75" customHeight="1">
      <c r="A32" s="375">
        <v>22</v>
      </c>
      <c r="B32" s="376" t="s">
        <v>43</v>
      </c>
      <c r="C32" s="339" t="s">
        <v>65</v>
      </c>
      <c r="D32" s="367">
        <v>45197</v>
      </c>
      <c r="E32" s="342">
        <v>859</v>
      </c>
      <c r="F32" s="339">
        <v>866.01666666666677</v>
      </c>
      <c r="G32" s="338">
        <v>850.63333333333355</v>
      </c>
      <c r="H32" s="338">
        <v>842.26666666666677</v>
      </c>
      <c r="I32" s="338">
        <v>826.88333333333355</v>
      </c>
      <c r="J32" s="338">
        <v>874.38333333333355</v>
      </c>
      <c r="K32" s="338">
        <v>889.76666666666677</v>
      </c>
      <c r="L32" s="338">
        <v>898.13333333333355</v>
      </c>
      <c r="M32" s="340">
        <v>881.4</v>
      </c>
      <c r="N32" s="340">
        <v>857.65</v>
      </c>
      <c r="O32" s="340">
        <v>14837900</v>
      </c>
      <c r="P32" s="343">
        <v>8.3725798011512302E-3</v>
      </c>
    </row>
    <row r="33" spans="1:16" ht="12.75" customHeight="1">
      <c r="A33" s="375">
        <v>23</v>
      </c>
      <c r="B33" s="376" t="s">
        <v>63</v>
      </c>
      <c r="C33" s="339" t="s">
        <v>66</v>
      </c>
      <c r="D33" s="367">
        <v>45197</v>
      </c>
      <c r="E33" s="342">
        <v>1015.5</v>
      </c>
      <c r="F33" s="339">
        <v>1016.4</v>
      </c>
      <c r="G33" s="338">
        <v>1011.3499999999999</v>
      </c>
      <c r="H33" s="338">
        <v>1007.1999999999999</v>
      </c>
      <c r="I33" s="338">
        <v>1002.1499999999999</v>
      </c>
      <c r="J33" s="338">
        <v>1020.55</v>
      </c>
      <c r="K33" s="338">
        <v>1025.5999999999999</v>
      </c>
      <c r="L33" s="338">
        <v>1029.75</v>
      </c>
      <c r="M33" s="340">
        <v>1021.45</v>
      </c>
      <c r="N33" s="340">
        <v>1012.25</v>
      </c>
      <c r="O33" s="340">
        <v>41102500</v>
      </c>
      <c r="P33" s="343">
        <v>4.8366013071895426E-2</v>
      </c>
    </row>
    <row r="34" spans="1:16" ht="12.75" customHeight="1">
      <c r="A34" s="375">
        <v>24</v>
      </c>
      <c r="B34" s="376" t="s">
        <v>56</v>
      </c>
      <c r="C34" s="339" t="s">
        <v>67</v>
      </c>
      <c r="D34" s="367">
        <v>45197</v>
      </c>
      <c r="E34" s="342">
        <v>5079.1000000000004</v>
      </c>
      <c r="F34" s="339">
        <v>5064.95</v>
      </c>
      <c r="G34" s="338">
        <v>5024.1499999999996</v>
      </c>
      <c r="H34" s="338">
        <v>4969.2</v>
      </c>
      <c r="I34" s="338">
        <v>4928.3999999999996</v>
      </c>
      <c r="J34" s="338">
        <v>5119.8999999999996</v>
      </c>
      <c r="K34" s="338">
        <v>5160.7000000000007</v>
      </c>
      <c r="L34" s="338">
        <v>5215.6499999999996</v>
      </c>
      <c r="M34" s="340">
        <v>5105.75</v>
      </c>
      <c r="N34" s="340">
        <v>5010</v>
      </c>
      <c r="O34" s="340">
        <v>2525500</v>
      </c>
      <c r="P34" s="343">
        <v>1.0907635344741319E-2</v>
      </c>
    </row>
    <row r="35" spans="1:16" ht="12.75" customHeight="1">
      <c r="A35" s="375">
        <v>25</v>
      </c>
      <c r="B35" s="376" t="s">
        <v>68</v>
      </c>
      <c r="C35" s="339" t="s">
        <v>69</v>
      </c>
      <c r="D35" s="367">
        <v>45197</v>
      </c>
      <c r="E35" s="342">
        <v>1565.95</v>
      </c>
      <c r="F35" s="339">
        <v>1565.9666666666665</v>
      </c>
      <c r="G35" s="338">
        <v>1550.2333333333329</v>
      </c>
      <c r="H35" s="338">
        <v>1534.5166666666664</v>
      </c>
      <c r="I35" s="338">
        <v>1518.7833333333328</v>
      </c>
      <c r="J35" s="338">
        <v>1581.6833333333329</v>
      </c>
      <c r="K35" s="338">
        <v>1597.4166666666665</v>
      </c>
      <c r="L35" s="338">
        <v>1613.133333333333</v>
      </c>
      <c r="M35" s="340">
        <v>1581.7</v>
      </c>
      <c r="N35" s="340">
        <v>1550.25</v>
      </c>
      <c r="O35" s="340">
        <v>10704000</v>
      </c>
      <c r="P35" s="343">
        <v>-1.8161805173362685E-2</v>
      </c>
    </row>
    <row r="36" spans="1:16" ht="12.75" customHeight="1">
      <c r="A36" s="375">
        <v>26</v>
      </c>
      <c r="B36" s="376" t="s">
        <v>68</v>
      </c>
      <c r="C36" s="339" t="s">
        <v>70</v>
      </c>
      <c r="D36" s="367">
        <v>45197</v>
      </c>
      <c r="E36" s="342">
        <v>7854.7</v>
      </c>
      <c r="F36" s="339">
        <v>7844.3666666666659</v>
      </c>
      <c r="G36" s="338">
        <v>7792.7333333333318</v>
      </c>
      <c r="H36" s="338">
        <v>7730.7666666666655</v>
      </c>
      <c r="I36" s="338">
        <v>7679.1333333333314</v>
      </c>
      <c r="J36" s="338">
        <v>7906.3333333333321</v>
      </c>
      <c r="K36" s="338">
        <v>7957.9666666666653</v>
      </c>
      <c r="L36" s="338">
        <v>8019.9333333333325</v>
      </c>
      <c r="M36" s="340">
        <v>7896</v>
      </c>
      <c r="N36" s="340">
        <v>7782.4</v>
      </c>
      <c r="O36" s="340">
        <v>4497000</v>
      </c>
      <c r="P36" s="343">
        <v>-1.857762501022997E-2</v>
      </c>
    </row>
    <row r="37" spans="1:16" ht="12.75" customHeight="1">
      <c r="A37" s="375">
        <v>27</v>
      </c>
      <c r="B37" s="376" t="s">
        <v>56</v>
      </c>
      <c r="C37" s="339" t="s">
        <v>71</v>
      </c>
      <c r="D37" s="367">
        <v>45197</v>
      </c>
      <c r="E37" s="342">
        <v>2556.85</v>
      </c>
      <c r="F37" s="339">
        <v>2556.25</v>
      </c>
      <c r="G37" s="338">
        <v>2538.1999999999998</v>
      </c>
      <c r="H37" s="338">
        <v>2519.5499999999997</v>
      </c>
      <c r="I37" s="338">
        <v>2501.4999999999995</v>
      </c>
      <c r="J37" s="338">
        <v>2574.9</v>
      </c>
      <c r="K37" s="338">
        <v>2592.9500000000003</v>
      </c>
      <c r="L37" s="338">
        <v>2611.6000000000004</v>
      </c>
      <c r="M37" s="340">
        <v>2574.3000000000002</v>
      </c>
      <c r="N37" s="340">
        <v>2537.6</v>
      </c>
      <c r="O37" s="340">
        <v>1953600</v>
      </c>
      <c r="P37" s="343">
        <v>2.4382570394840333E-2</v>
      </c>
    </row>
    <row r="38" spans="1:16" ht="12.75" customHeight="1">
      <c r="A38" s="375">
        <v>28</v>
      </c>
      <c r="B38" s="376" t="s">
        <v>45</v>
      </c>
      <c r="C38" s="345" t="s">
        <v>72</v>
      </c>
      <c r="D38" s="367">
        <v>45197</v>
      </c>
      <c r="E38" s="342">
        <v>431.2</v>
      </c>
      <c r="F38" s="339">
        <v>431.36666666666662</v>
      </c>
      <c r="G38" s="338">
        <v>425.73333333333323</v>
      </c>
      <c r="H38" s="338">
        <v>420.26666666666659</v>
      </c>
      <c r="I38" s="338">
        <v>414.63333333333321</v>
      </c>
      <c r="J38" s="338">
        <v>436.83333333333326</v>
      </c>
      <c r="K38" s="338">
        <v>442.46666666666658</v>
      </c>
      <c r="L38" s="338">
        <v>447.93333333333328</v>
      </c>
      <c r="M38" s="340">
        <v>437</v>
      </c>
      <c r="N38" s="340">
        <v>425.9</v>
      </c>
      <c r="O38" s="340">
        <v>11476800</v>
      </c>
      <c r="P38" s="343">
        <v>-9.9661102045939504E-2</v>
      </c>
    </row>
    <row r="39" spans="1:16" ht="12.75" customHeight="1">
      <c r="A39" s="375">
        <v>29</v>
      </c>
      <c r="B39" s="376" t="s">
        <v>63</v>
      </c>
      <c r="C39" s="339" t="s">
        <v>73</v>
      </c>
      <c r="D39" s="367">
        <v>45197</v>
      </c>
      <c r="E39" s="342">
        <v>252.25</v>
      </c>
      <c r="F39" s="339">
        <v>251.81666666666669</v>
      </c>
      <c r="G39" s="338">
        <v>250.03333333333339</v>
      </c>
      <c r="H39" s="338">
        <v>247.81666666666669</v>
      </c>
      <c r="I39" s="338">
        <v>246.03333333333339</v>
      </c>
      <c r="J39" s="338">
        <v>254.03333333333339</v>
      </c>
      <c r="K39" s="338">
        <v>255.81666666666669</v>
      </c>
      <c r="L39" s="338">
        <v>258.03333333333342</v>
      </c>
      <c r="M39" s="340">
        <v>253.6</v>
      </c>
      <c r="N39" s="340">
        <v>249.6</v>
      </c>
      <c r="O39" s="340">
        <v>69300000</v>
      </c>
      <c r="P39" s="343">
        <v>-4.0332352432058162E-2</v>
      </c>
    </row>
    <row r="40" spans="1:16" ht="12.75" customHeight="1">
      <c r="A40" s="375">
        <v>30</v>
      </c>
      <c r="B40" s="376" t="s">
        <v>63</v>
      </c>
      <c r="C40" s="339" t="s">
        <v>74</v>
      </c>
      <c r="D40" s="367">
        <v>45197</v>
      </c>
      <c r="E40" s="342">
        <v>213.9</v>
      </c>
      <c r="F40" s="339">
        <v>214.78333333333333</v>
      </c>
      <c r="G40" s="338">
        <v>211.66666666666666</v>
      </c>
      <c r="H40" s="338">
        <v>209.43333333333334</v>
      </c>
      <c r="I40" s="338">
        <v>206.31666666666666</v>
      </c>
      <c r="J40" s="338">
        <v>217.01666666666665</v>
      </c>
      <c r="K40" s="338">
        <v>220.13333333333333</v>
      </c>
      <c r="L40" s="338">
        <v>222.36666666666665</v>
      </c>
      <c r="M40" s="340">
        <v>217.9</v>
      </c>
      <c r="N40" s="340">
        <v>212.55</v>
      </c>
      <c r="O40" s="340">
        <v>106622100</v>
      </c>
      <c r="P40" s="343">
        <v>-1.3370865587614356E-2</v>
      </c>
    </row>
    <row r="41" spans="1:16" ht="12.75" customHeight="1">
      <c r="A41" s="375">
        <v>31</v>
      </c>
      <c r="B41" s="376" t="s">
        <v>59</v>
      </c>
      <c r="C41" s="339" t="s">
        <v>75</v>
      </c>
      <c r="D41" s="367">
        <v>45197</v>
      </c>
      <c r="E41" s="342">
        <v>1610.75</v>
      </c>
      <c r="F41" s="339">
        <v>1618.0166666666667</v>
      </c>
      <c r="G41" s="338">
        <v>1600.2333333333333</v>
      </c>
      <c r="H41" s="338">
        <v>1589.7166666666667</v>
      </c>
      <c r="I41" s="338">
        <v>1571.9333333333334</v>
      </c>
      <c r="J41" s="338">
        <v>1628.5333333333333</v>
      </c>
      <c r="K41" s="338">
        <v>1646.3166666666666</v>
      </c>
      <c r="L41" s="338">
        <v>1656.8333333333333</v>
      </c>
      <c r="M41" s="340">
        <v>1635.8</v>
      </c>
      <c r="N41" s="340">
        <v>1607.5</v>
      </c>
      <c r="O41" s="340">
        <v>1569750</v>
      </c>
      <c r="P41" s="343">
        <v>7.7754891864057679E-2</v>
      </c>
    </row>
    <row r="42" spans="1:16" ht="12.75" customHeight="1">
      <c r="A42" s="375">
        <v>32</v>
      </c>
      <c r="B42" s="376" t="s">
        <v>41</v>
      </c>
      <c r="C42" s="339" t="s">
        <v>76</v>
      </c>
      <c r="D42" s="367">
        <v>45197</v>
      </c>
      <c r="E42" s="342">
        <v>137.55000000000001</v>
      </c>
      <c r="F42" s="339">
        <v>137.23333333333335</v>
      </c>
      <c r="G42" s="338">
        <v>136.31666666666669</v>
      </c>
      <c r="H42" s="338">
        <v>135.08333333333334</v>
      </c>
      <c r="I42" s="338">
        <v>134.16666666666669</v>
      </c>
      <c r="J42" s="338">
        <v>138.4666666666667</v>
      </c>
      <c r="K42" s="338">
        <v>139.38333333333333</v>
      </c>
      <c r="L42" s="338">
        <v>140.6166666666667</v>
      </c>
      <c r="M42" s="340">
        <v>138.15</v>
      </c>
      <c r="N42" s="340">
        <v>136</v>
      </c>
      <c r="O42" s="340">
        <v>69551400</v>
      </c>
      <c r="P42" s="343">
        <v>-5.6522075311219361E-2</v>
      </c>
    </row>
    <row r="43" spans="1:16" ht="12.75" customHeight="1">
      <c r="A43" s="375">
        <v>33</v>
      </c>
      <c r="B43" s="376" t="s">
        <v>59</v>
      </c>
      <c r="C43" s="339" t="s">
        <v>77</v>
      </c>
      <c r="D43" s="367">
        <v>45197</v>
      </c>
      <c r="E43" s="342">
        <v>601</v>
      </c>
      <c r="F43" s="339">
        <v>604.06666666666672</v>
      </c>
      <c r="G43" s="338">
        <v>594.93333333333339</v>
      </c>
      <c r="H43" s="338">
        <v>588.86666666666667</v>
      </c>
      <c r="I43" s="338">
        <v>579.73333333333335</v>
      </c>
      <c r="J43" s="338">
        <v>610.13333333333344</v>
      </c>
      <c r="K43" s="338">
        <v>619.26666666666688</v>
      </c>
      <c r="L43" s="338">
        <v>625.33333333333348</v>
      </c>
      <c r="M43" s="340">
        <v>613.20000000000005</v>
      </c>
      <c r="N43" s="340">
        <v>598</v>
      </c>
      <c r="O43" s="340">
        <v>13681800</v>
      </c>
      <c r="P43" s="343">
        <v>5.6251910730663407E-2</v>
      </c>
    </row>
    <row r="44" spans="1:16" ht="12.75" customHeight="1">
      <c r="A44" s="375">
        <v>34</v>
      </c>
      <c r="B44" s="376" t="s">
        <v>56</v>
      </c>
      <c r="C44" s="339" t="s">
        <v>78</v>
      </c>
      <c r="D44" s="367">
        <v>45197</v>
      </c>
      <c r="E44" s="342">
        <v>1089.95</v>
      </c>
      <c r="F44" s="339">
        <v>1097.6499999999999</v>
      </c>
      <c r="G44" s="338">
        <v>1080.2999999999997</v>
      </c>
      <c r="H44" s="338">
        <v>1070.6499999999999</v>
      </c>
      <c r="I44" s="338">
        <v>1053.2999999999997</v>
      </c>
      <c r="J44" s="338">
        <v>1107.2999999999997</v>
      </c>
      <c r="K44" s="338">
        <v>1124.6499999999996</v>
      </c>
      <c r="L44" s="338">
        <v>1134.2999999999997</v>
      </c>
      <c r="M44" s="340">
        <v>1115</v>
      </c>
      <c r="N44" s="340">
        <v>1088</v>
      </c>
      <c r="O44" s="340">
        <v>8845000</v>
      </c>
      <c r="P44" s="343">
        <v>1.0741629528053936E-2</v>
      </c>
    </row>
    <row r="45" spans="1:16" ht="12.75" customHeight="1">
      <c r="A45" s="375">
        <v>35</v>
      </c>
      <c r="B45" s="376" t="s">
        <v>79</v>
      </c>
      <c r="C45" s="339" t="s">
        <v>80</v>
      </c>
      <c r="D45" s="367">
        <v>45197</v>
      </c>
      <c r="E45" s="342">
        <v>914.9</v>
      </c>
      <c r="F45" s="339">
        <v>915.56666666666661</v>
      </c>
      <c r="G45" s="338">
        <v>909.53333333333319</v>
      </c>
      <c r="H45" s="338">
        <v>904.16666666666663</v>
      </c>
      <c r="I45" s="338">
        <v>898.13333333333321</v>
      </c>
      <c r="J45" s="338">
        <v>920.93333333333317</v>
      </c>
      <c r="K45" s="338">
        <v>926.96666666666647</v>
      </c>
      <c r="L45" s="338">
        <v>932.33333333333314</v>
      </c>
      <c r="M45" s="340">
        <v>921.6</v>
      </c>
      <c r="N45" s="340">
        <v>910.2</v>
      </c>
      <c r="O45" s="340">
        <v>42829800</v>
      </c>
      <c r="P45" s="343">
        <v>-2.0828356101904741E-2</v>
      </c>
    </row>
    <row r="46" spans="1:16" ht="12.75" customHeight="1">
      <c r="A46" s="375">
        <v>36</v>
      </c>
      <c r="B46" s="376" t="s">
        <v>41</v>
      </c>
      <c r="C46" s="339" t="s">
        <v>81</v>
      </c>
      <c r="D46" s="367">
        <v>45197</v>
      </c>
      <c r="E46" s="342">
        <v>124.55</v>
      </c>
      <c r="F46" s="339">
        <v>124.61666666666667</v>
      </c>
      <c r="G46" s="338">
        <v>123.08333333333334</v>
      </c>
      <c r="H46" s="338">
        <v>121.61666666666667</v>
      </c>
      <c r="I46" s="338">
        <v>120.08333333333334</v>
      </c>
      <c r="J46" s="338">
        <v>126.08333333333334</v>
      </c>
      <c r="K46" s="338">
        <v>127.61666666666667</v>
      </c>
      <c r="L46" s="338">
        <v>129.08333333333334</v>
      </c>
      <c r="M46" s="340">
        <v>126.15</v>
      </c>
      <c r="N46" s="340">
        <v>123.15</v>
      </c>
      <c r="O46" s="340">
        <v>87958500</v>
      </c>
      <c r="P46" s="343">
        <v>1.6009702850212248E-2</v>
      </c>
    </row>
    <row r="47" spans="1:16" ht="12.75" customHeight="1">
      <c r="A47" s="375">
        <v>37</v>
      </c>
      <c r="B47" s="376" t="s">
        <v>43</v>
      </c>
      <c r="C47" s="339" t="s">
        <v>82</v>
      </c>
      <c r="D47" s="367">
        <v>45197</v>
      </c>
      <c r="E47" s="342">
        <v>261.3</v>
      </c>
      <c r="F47" s="339">
        <v>262.4666666666667</v>
      </c>
      <c r="G47" s="338">
        <v>259.33333333333337</v>
      </c>
      <c r="H47" s="338">
        <v>257.36666666666667</v>
      </c>
      <c r="I47" s="338">
        <v>254.23333333333335</v>
      </c>
      <c r="J47" s="338">
        <v>264.43333333333339</v>
      </c>
      <c r="K47" s="338">
        <v>267.56666666666672</v>
      </c>
      <c r="L47" s="338">
        <v>269.53333333333342</v>
      </c>
      <c r="M47" s="340">
        <v>265.60000000000002</v>
      </c>
      <c r="N47" s="340">
        <v>260.5</v>
      </c>
      <c r="O47" s="340">
        <v>30590000</v>
      </c>
      <c r="P47" s="343">
        <v>-1.0592706396054015E-2</v>
      </c>
    </row>
    <row r="48" spans="1:16" ht="12.75" customHeight="1">
      <c r="A48" s="375">
        <v>38</v>
      </c>
      <c r="B48" s="376" t="s">
        <v>56</v>
      </c>
      <c r="C48" s="339" t="s">
        <v>83</v>
      </c>
      <c r="D48" s="367">
        <v>45197</v>
      </c>
      <c r="E48" s="342">
        <v>19139.150000000001</v>
      </c>
      <c r="F48" s="339">
        <v>19126.600000000002</v>
      </c>
      <c r="G48" s="338">
        <v>19062.350000000006</v>
      </c>
      <c r="H48" s="338">
        <v>18985.550000000003</v>
      </c>
      <c r="I48" s="338">
        <v>18921.300000000007</v>
      </c>
      <c r="J48" s="338">
        <v>19203.400000000005</v>
      </c>
      <c r="K48" s="338">
        <v>19267.649999999998</v>
      </c>
      <c r="L48" s="338">
        <v>19344.450000000004</v>
      </c>
      <c r="M48" s="340">
        <v>19190.849999999999</v>
      </c>
      <c r="N48" s="340">
        <v>19049.8</v>
      </c>
      <c r="O48" s="340">
        <v>124900</v>
      </c>
      <c r="P48" s="343">
        <v>1.2024048096192384E-3</v>
      </c>
    </row>
    <row r="49" spans="1:16" ht="12.75" customHeight="1">
      <c r="A49" s="375">
        <v>39</v>
      </c>
      <c r="B49" s="376" t="s">
        <v>84</v>
      </c>
      <c r="C49" s="339" t="s">
        <v>85</v>
      </c>
      <c r="D49" s="367">
        <v>45197</v>
      </c>
      <c r="E49" s="342">
        <v>352</v>
      </c>
      <c r="F49" s="339">
        <v>352.5</v>
      </c>
      <c r="G49" s="338">
        <v>350.3</v>
      </c>
      <c r="H49" s="338">
        <v>348.6</v>
      </c>
      <c r="I49" s="338">
        <v>346.40000000000003</v>
      </c>
      <c r="J49" s="338">
        <v>354.2</v>
      </c>
      <c r="K49" s="338">
        <v>356.40000000000003</v>
      </c>
      <c r="L49" s="338">
        <v>358.09999999999997</v>
      </c>
      <c r="M49" s="340">
        <v>354.7</v>
      </c>
      <c r="N49" s="340">
        <v>350.8</v>
      </c>
      <c r="O49" s="340">
        <v>28854000</v>
      </c>
      <c r="P49" s="343">
        <v>-1.5571473061351605E-3</v>
      </c>
    </row>
    <row r="50" spans="1:16" ht="12.75" customHeight="1">
      <c r="A50" s="375">
        <v>40</v>
      </c>
      <c r="B50" s="376" t="s">
        <v>59</v>
      </c>
      <c r="C50" s="339" t="s">
        <v>86</v>
      </c>
      <c r="D50" s="367">
        <v>45197</v>
      </c>
      <c r="E50" s="342">
        <v>4594.1000000000004</v>
      </c>
      <c r="F50" s="339">
        <v>4564.8499999999995</v>
      </c>
      <c r="G50" s="338">
        <v>4529.6999999999989</v>
      </c>
      <c r="H50" s="338">
        <v>4465.2999999999993</v>
      </c>
      <c r="I50" s="338">
        <v>4430.1499999999987</v>
      </c>
      <c r="J50" s="338">
        <v>4629.2499999999991</v>
      </c>
      <c r="K50" s="338">
        <v>4664.3999999999987</v>
      </c>
      <c r="L50" s="338">
        <v>4728.7999999999993</v>
      </c>
      <c r="M50" s="340">
        <v>4600</v>
      </c>
      <c r="N50" s="340">
        <v>4500.45</v>
      </c>
      <c r="O50" s="340">
        <v>1932600</v>
      </c>
      <c r="P50" s="343">
        <v>-7.1920271242165825E-3</v>
      </c>
    </row>
    <row r="51" spans="1:16" ht="12.75" customHeight="1">
      <c r="A51" s="375">
        <v>41</v>
      </c>
      <c r="B51" s="376" t="s">
        <v>87</v>
      </c>
      <c r="C51" s="344" t="s">
        <v>88</v>
      </c>
      <c r="D51" s="367">
        <v>45197</v>
      </c>
      <c r="E51" s="342">
        <v>484.35</v>
      </c>
      <c r="F51" s="339">
        <v>486.35000000000008</v>
      </c>
      <c r="G51" s="338">
        <v>480.65000000000015</v>
      </c>
      <c r="H51" s="338">
        <v>476.95000000000005</v>
      </c>
      <c r="I51" s="338">
        <v>471.25000000000011</v>
      </c>
      <c r="J51" s="338">
        <v>490.05000000000018</v>
      </c>
      <c r="K51" s="338">
        <v>495.75000000000011</v>
      </c>
      <c r="L51" s="338">
        <v>499.45000000000022</v>
      </c>
      <c r="M51" s="340">
        <v>492.05</v>
      </c>
      <c r="N51" s="340">
        <v>482.65</v>
      </c>
      <c r="O51" s="340">
        <v>8554000</v>
      </c>
      <c r="P51" s="343">
        <v>-2.5962195399681167E-2</v>
      </c>
    </row>
    <row r="52" spans="1:16" ht="12.75" customHeight="1">
      <c r="A52" s="375">
        <v>42</v>
      </c>
      <c r="B52" s="376" t="s">
        <v>63</v>
      </c>
      <c r="C52" s="339" t="s">
        <v>89</v>
      </c>
      <c r="D52" s="367">
        <v>45197</v>
      </c>
      <c r="E52" s="342">
        <v>369.55</v>
      </c>
      <c r="F52" s="339">
        <v>371.7833333333333</v>
      </c>
      <c r="G52" s="338">
        <v>365.76666666666659</v>
      </c>
      <c r="H52" s="338">
        <v>361.98333333333329</v>
      </c>
      <c r="I52" s="338">
        <v>355.96666666666658</v>
      </c>
      <c r="J52" s="338">
        <v>375.56666666666661</v>
      </c>
      <c r="K52" s="338">
        <v>381.58333333333326</v>
      </c>
      <c r="L52" s="338">
        <v>385.36666666666662</v>
      </c>
      <c r="M52" s="340">
        <v>377.8</v>
      </c>
      <c r="N52" s="340">
        <v>368</v>
      </c>
      <c r="O52" s="340">
        <v>54094500</v>
      </c>
      <c r="P52" s="343">
        <v>-9.6342068467818315E-2</v>
      </c>
    </row>
    <row r="53" spans="1:16" ht="12.75" customHeight="1">
      <c r="A53" s="375">
        <v>43</v>
      </c>
      <c r="B53" s="376" t="s">
        <v>68</v>
      </c>
      <c r="C53" s="336" t="s">
        <v>90</v>
      </c>
      <c r="D53" s="367">
        <v>45197</v>
      </c>
      <c r="E53" s="342">
        <v>757.75</v>
      </c>
      <c r="F53" s="339">
        <v>763.63333333333333</v>
      </c>
      <c r="G53" s="338">
        <v>749.4666666666667</v>
      </c>
      <c r="H53" s="338">
        <v>741.18333333333339</v>
      </c>
      <c r="I53" s="338">
        <v>727.01666666666677</v>
      </c>
      <c r="J53" s="338">
        <v>771.91666666666663</v>
      </c>
      <c r="K53" s="338">
        <v>786.08333333333337</v>
      </c>
      <c r="L53" s="338">
        <v>794.36666666666656</v>
      </c>
      <c r="M53" s="340">
        <v>777.8</v>
      </c>
      <c r="N53" s="340">
        <v>755.35</v>
      </c>
      <c r="O53" s="340">
        <v>4538625</v>
      </c>
      <c r="P53" s="343">
        <v>-4.7472887251892776E-2</v>
      </c>
    </row>
    <row r="54" spans="1:16" ht="12.75" customHeight="1">
      <c r="A54" s="375">
        <v>44</v>
      </c>
      <c r="B54" s="376" t="s">
        <v>45</v>
      </c>
      <c r="C54" s="344" t="s">
        <v>91</v>
      </c>
      <c r="D54" s="367">
        <v>45197</v>
      </c>
      <c r="E54" s="342">
        <v>279.5</v>
      </c>
      <c r="F54" s="339">
        <v>280.45</v>
      </c>
      <c r="G54" s="338">
        <v>277.75</v>
      </c>
      <c r="H54" s="338">
        <v>276</v>
      </c>
      <c r="I54" s="338">
        <v>273.3</v>
      </c>
      <c r="J54" s="338">
        <v>282.2</v>
      </c>
      <c r="K54" s="338">
        <v>284.89999999999992</v>
      </c>
      <c r="L54" s="338">
        <v>286.64999999999998</v>
      </c>
      <c r="M54" s="340">
        <v>283.14999999999998</v>
      </c>
      <c r="N54" s="340">
        <v>278.7</v>
      </c>
      <c r="O54" s="340">
        <v>13493800</v>
      </c>
      <c r="P54" s="343">
        <v>-3.6363636363636362E-2</v>
      </c>
    </row>
    <row r="55" spans="1:16" ht="12.75" customHeight="1">
      <c r="A55" s="375">
        <v>45</v>
      </c>
      <c r="B55" s="376" t="s">
        <v>68</v>
      </c>
      <c r="C55" s="339" t="s">
        <v>92</v>
      </c>
      <c r="D55" s="367">
        <v>45197</v>
      </c>
      <c r="E55" s="342">
        <v>1199.0999999999999</v>
      </c>
      <c r="F55" s="339">
        <v>1195.8500000000001</v>
      </c>
      <c r="G55" s="338">
        <v>1182.3000000000002</v>
      </c>
      <c r="H55" s="338">
        <v>1165.5</v>
      </c>
      <c r="I55" s="338">
        <v>1151.95</v>
      </c>
      <c r="J55" s="338">
        <v>1212.6500000000003</v>
      </c>
      <c r="K55" s="338">
        <v>1226.2</v>
      </c>
      <c r="L55" s="338">
        <v>1243.0000000000005</v>
      </c>
      <c r="M55" s="340">
        <v>1209.4000000000001</v>
      </c>
      <c r="N55" s="340">
        <v>1179.05</v>
      </c>
      <c r="O55" s="340">
        <v>14468750</v>
      </c>
      <c r="P55" s="343">
        <v>6.1050508754239619E-2</v>
      </c>
    </row>
    <row r="56" spans="1:16" ht="12.75" customHeight="1">
      <c r="A56" s="375">
        <v>46</v>
      </c>
      <c r="B56" s="376" t="s">
        <v>43</v>
      </c>
      <c r="C56" s="339" t="s">
        <v>93</v>
      </c>
      <c r="D56" s="367">
        <v>45197</v>
      </c>
      <c r="E56" s="342">
        <v>1165.3</v>
      </c>
      <c r="F56" s="339">
        <v>1171.2666666666667</v>
      </c>
      <c r="G56" s="338">
        <v>1157.5833333333333</v>
      </c>
      <c r="H56" s="338">
        <v>1149.8666666666666</v>
      </c>
      <c r="I56" s="338">
        <v>1136.1833333333332</v>
      </c>
      <c r="J56" s="338">
        <v>1178.9833333333333</v>
      </c>
      <c r="K56" s="338">
        <v>1192.6666666666667</v>
      </c>
      <c r="L56" s="338">
        <v>1200.3833333333334</v>
      </c>
      <c r="M56" s="340">
        <v>1184.95</v>
      </c>
      <c r="N56" s="340">
        <v>1163.55</v>
      </c>
      <c r="O56" s="340">
        <v>12159550</v>
      </c>
      <c r="P56" s="343">
        <v>4.8363595606366286E-2</v>
      </c>
    </row>
    <row r="57" spans="1:16" ht="12.75" customHeight="1">
      <c r="A57" s="375">
        <v>47</v>
      </c>
      <c r="B57" s="376" t="s">
        <v>45</v>
      </c>
      <c r="C57" s="339" t="s">
        <v>94</v>
      </c>
      <c r="D57" s="367">
        <v>45197</v>
      </c>
      <c r="E57" s="342">
        <v>286.7</v>
      </c>
      <c r="F57" s="339">
        <v>287.8</v>
      </c>
      <c r="G57" s="338">
        <v>284.5</v>
      </c>
      <c r="H57" s="338">
        <v>282.3</v>
      </c>
      <c r="I57" s="338">
        <v>279</v>
      </c>
      <c r="J57" s="338">
        <v>290</v>
      </c>
      <c r="K57" s="338">
        <v>293.30000000000007</v>
      </c>
      <c r="L57" s="338">
        <v>295.5</v>
      </c>
      <c r="M57" s="340">
        <v>291.10000000000002</v>
      </c>
      <c r="N57" s="340">
        <v>285.60000000000002</v>
      </c>
      <c r="O57" s="340">
        <v>99510600</v>
      </c>
      <c r="P57" s="343">
        <v>4.8594821863244084E-2</v>
      </c>
    </row>
    <row r="58" spans="1:16" ht="12.75" customHeight="1">
      <c r="A58" s="375">
        <v>48</v>
      </c>
      <c r="B58" s="376" t="s">
        <v>87</v>
      </c>
      <c r="C58" s="339" t="s">
        <v>95</v>
      </c>
      <c r="D58" s="367">
        <v>45197</v>
      </c>
      <c r="E58" s="342">
        <v>5205.5</v>
      </c>
      <c r="F58" s="339">
        <v>5217.6166666666659</v>
      </c>
      <c r="G58" s="338">
        <v>5163.0833333333321</v>
      </c>
      <c r="H58" s="338">
        <v>5120.6666666666661</v>
      </c>
      <c r="I58" s="338">
        <v>5066.1333333333323</v>
      </c>
      <c r="J58" s="338">
        <v>5260.0333333333319</v>
      </c>
      <c r="K58" s="338">
        <v>5314.5666666666666</v>
      </c>
      <c r="L58" s="338">
        <v>5356.9833333333318</v>
      </c>
      <c r="M58" s="340">
        <v>5272.15</v>
      </c>
      <c r="N58" s="340">
        <v>5175.2</v>
      </c>
      <c r="O58" s="340">
        <v>1658850</v>
      </c>
      <c r="P58" s="343">
        <v>0.11291134145114219</v>
      </c>
    </row>
    <row r="59" spans="1:16" ht="12.75" customHeight="1">
      <c r="A59" s="375">
        <v>49</v>
      </c>
      <c r="B59" s="376" t="s">
        <v>59</v>
      </c>
      <c r="C59" s="339" t="s">
        <v>96</v>
      </c>
      <c r="D59" s="367">
        <v>45197</v>
      </c>
      <c r="E59" s="342">
        <v>2074</v>
      </c>
      <c r="F59" s="339">
        <v>2054.2666666666664</v>
      </c>
      <c r="G59" s="338">
        <v>2020.8833333333328</v>
      </c>
      <c r="H59" s="338">
        <v>1967.7666666666664</v>
      </c>
      <c r="I59" s="338">
        <v>1934.3833333333328</v>
      </c>
      <c r="J59" s="338">
        <v>2107.3833333333328</v>
      </c>
      <c r="K59" s="338">
        <v>2140.766666666666</v>
      </c>
      <c r="L59" s="338">
        <v>2193.8833333333328</v>
      </c>
      <c r="M59" s="340">
        <v>2087.65</v>
      </c>
      <c r="N59" s="340">
        <v>2001.15</v>
      </c>
      <c r="O59" s="340">
        <v>3679200</v>
      </c>
      <c r="P59" s="343">
        <v>0.30843913368185211</v>
      </c>
    </row>
    <row r="60" spans="1:16" ht="12.75" customHeight="1">
      <c r="A60" s="375">
        <v>50</v>
      </c>
      <c r="B60" s="376" t="s">
        <v>45</v>
      </c>
      <c r="C60" s="339" t="s">
        <v>97</v>
      </c>
      <c r="D60" s="367">
        <v>45197</v>
      </c>
      <c r="E60" s="342">
        <v>732.7</v>
      </c>
      <c r="F60" s="339">
        <v>732.4666666666667</v>
      </c>
      <c r="G60" s="338">
        <v>727.83333333333337</v>
      </c>
      <c r="H60" s="338">
        <v>722.9666666666667</v>
      </c>
      <c r="I60" s="338">
        <v>718.33333333333337</v>
      </c>
      <c r="J60" s="338">
        <v>737.33333333333337</v>
      </c>
      <c r="K60" s="338">
        <v>741.96666666666658</v>
      </c>
      <c r="L60" s="338">
        <v>746.83333333333337</v>
      </c>
      <c r="M60" s="340">
        <v>737.1</v>
      </c>
      <c r="N60" s="340">
        <v>727.6</v>
      </c>
      <c r="O60" s="340">
        <v>5897000</v>
      </c>
      <c r="P60" s="343">
        <v>-6.1734287987271277E-2</v>
      </c>
    </row>
    <row r="61" spans="1:16" ht="12.75" customHeight="1">
      <c r="A61" s="375">
        <v>51</v>
      </c>
      <c r="B61" s="376" t="s">
        <v>45</v>
      </c>
      <c r="C61" s="336" t="s">
        <v>98</v>
      </c>
      <c r="D61" s="367">
        <v>45197</v>
      </c>
      <c r="E61" s="342">
        <v>1109.25</v>
      </c>
      <c r="F61" s="339">
        <v>1112.6000000000001</v>
      </c>
      <c r="G61" s="338">
        <v>1104.6000000000004</v>
      </c>
      <c r="H61" s="338">
        <v>1099.9500000000003</v>
      </c>
      <c r="I61" s="338">
        <v>1091.9500000000005</v>
      </c>
      <c r="J61" s="338">
        <v>1117.2500000000002</v>
      </c>
      <c r="K61" s="338">
        <v>1125.2499999999998</v>
      </c>
      <c r="L61" s="338">
        <v>1129.9000000000001</v>
      </c>
      <c r="M61" s="340">
        <v>1120.5999999999999</v>
      </c>
      <c r="N61" s="340">
        <v>1107.95</v>
      </c>
      <c r="O61" s="340">
        <v>1378300</v>
      </c>
      <c r="P61" s="343">
        <v>-3.6221243269701421E-2</v>
      </c>
    </row>
    <row r="62" spans="1:16" ht="12.75" customHeight="1">
      <c r="A62" s="375">
        <v>52</v>
      </c>
      <c r="B62" s="376" t="s">
        <v>41</v>
      </c>
      <c r="C62" s="344" t="s">
        <v>99</v>
      </c>
      <c r="D62" s="367">
        <v>45197</v>
      </c>
      <c r="E62" s="342">
        <v>296.55</v>
      </c>
      <c r="F62" s="339">
        <v>295.88333333333333</v>
      </c>
      <c r="G62" s="338">
        <v>293.76666666666665</v>
      </c>
      <c r="H62" s="338">
        <v>290.98333333333335</v>
      </c>
      <c r="I62" s="338">
        <v>288.86666666666667</v>
      </c>
      <c r="J62" s="338">
        <v>298.66666666666663</v>
      </c>
      <c r="K62" s="338">
        <v>300.7833333333333</v>
      </c>
      <c r="L62" s="338">
        <v>303.56666666666661</v>
      </c>
      <c r="M62" s="340">
        <v>298</v>
      </c>
      <c r="N62" s="340">
        <v>293.10000000000002</v>
      </c>
      <c r="O62" s="340">
        <v>11770200</v>
      </c>
      <c r="P62" s="343">
        <v>-2.9245843230403801E-2</v>
      </c>
    </row>
    <row r="63" spans="1:16" ht="12.75" customHeight="1">
      <c r="A63" s="375">
        <v>53</v>
      </c>
      <c r="B63" s="376" t="s">
        <v>63</v>
      </c>
      <c r="C63" s="339" t="s">
        <v>100</v>
      </c>
      <c r="D63" s="367">
        <v>45197</v>
      </c>
      <c r="E63" s="342">
        <v>128.55000000000001</v>
      </c>
      <c r="F63" s="339">
        <v>128.93333333333331</v>
      </c>
      <c r="G63" s="338">
        <v>127.76666666666662</v>
      </c>
      <c r="H63" s="338">
        <v>126.98333333333332</v>
      </c>
      <c r="I63" s="338">
        <v>125.81666666666663</v>
      </c>
      <c r="J63" s="338">
        <v>129.71666666666661</v>
      </c>
      <c r="K63" s="338">
        <v>130.8833333333333</v>
      </c>
      <c r="L63" s="338">
        <v>131.6666666666666</v>
      </c>
      <c r="M63" s="340">
        <v>130.1</v>
      </c>
      <c r="N63" s="340">
        <v>128.15</v>
      </c>
      <c r="O63" s="340">
        <v>41350000</v>
      </c>
      <c r="P63" s="343">
        <v>-2.4303916941953753E-2</v>
      </c>
    </row>
    <row r="64" spans="1:16" ht="12.75" customHeight="1">
      <c r="A64" s="375">
        <v>54</v>
      </c>
      <c r="B64" s="376" t="s">
        <v>41</v>
      </c>
      <c r="C64" s="339" t="s">
        <v>101</v>
      </c>
      <c r="D64" s="367">
        <v>45197</v>
      </c>
      <c r="E64" s="342">
        <v>1729.55</v>
      </c>
      <c r="F64" s="339">
        <v>1732.7</v>
      </c>
      <c r="G64" s="338">
        <v>1721.9</v>
      </c>
      <c r="H64" s="338">
        <v>1714.25</v>
      </c>
      <c r="I64" s="338">
        <v>1703.45</v>
      </c>
      <c r="J64" s="338">
        <v>1740.3500000000001</v>
      </c>
      <c r="K64" s="338">
        <v>1751.1499999999999</v>
      </c>
      <c r="L64" s="338">
        <v>1758.8000000000002</v>
      </c>
      <c r="M64" s="340">
        <v>1743.5</v>
      </c>
      <c r="N64" s="340">
        <v>1725.05</v>
      </c>
      <c r="O64" s="340">
        <v>5553000</v>
      </c>
      <c r="P64" s="343">
        <v>-4.0733830845771146E-2</v>
      </c>
    </row>
    <row r="65" spans="1:16" ht="12.75" customHeight="1">
      <c r="A65" s="375">
        <v>55</v>
      </c>
      <c r="B65" s="376" t="s">
        <v>59</v>
      </c>
      <c r="C65" s="339" t="s">
        <v>102</v>
      </c>
      <c r="D65" s="367">
        <v>45197</v>
      </c>
      <c r="E65" s="342">
        <v>554.5</v>
      </c>
      <c r="F65" s="339">
        <v>555.19999999999993</v>
      </c>
      <c r="G65" s="338">
        <v>551.94999999999982</v>
      </c>
      <c r="H65" s="338">
        <v>549.39999999999986</v>
      </c>
      <c r="I65" s="338">
        <v>546.14999999999975</v>
      </c>
      <c r="J65" s="338">
        <v>557.74999999999989</v>
      </c>
      <c r="K65" s="338">
        <v>561.00000000000011</v>
      </c>
      <c r="L65" s="338">
        <v>563.54999999999995</v>
      </c>
      <c r="M65" s="340">
        <v>558.45000000000005</v>
      </c>
      <c r="N65" s="340">
        <v>552.65</v>
      </c>
      <c r="O65" s="340">
        <v>17236250</v>
      </c>
      <c r="P65" s="343">
        <v>-3.8423988842398886E-2</v>
      </c>
    </row>
    <row r="66" spans="1:16" ht="12.75" customHeight="1">
      <c r="A66" s="375">
        <v>56</v>
      </c>
      <c r="B66" s="376" t="s">
        <v>49</v>
      </c>
      <c r="C66" s="344" t="s">
        <v>103</v>
      </c>
      <c r="D66" s="367">
        <v>45197</v>
      </c>
      <c r="E66" s="342">
        <v>2364.9499999999998</v>
      </c>
      <c r="F66" s="339">
        <v>2356.15</v>
      </c>
      <c r="G66" s="338">
        <v>2339.65</v>
      </c>
      <c r="H66" s="338">
        <v>2314.35</v>
      </c>
      <c r="I66" s="338">
        <v>2297.85</v>
      </c>
      <c r="J66" s="338">
        <v>2381.4500000000003</v>
      </c>
      <c r="K66" s="338">
        <v>2397.9500000000003</v>
      </c>
      <c r="L66" s="338">
        <v>2423.2500000000005</v>
      </c>
      <c r="M66" s="340">
        <v>2372.65</v>
      </c>
      <c r="N66" s="340">
        <v>2330.85</v>
      </c>
      <c r="O66" s="340">
        <v>1640000</v>
      </c>
      <c r="P66" s="343">
        <v>-5.2844354605833095E-2</v>
      </c>
    </row>
    <row r="67" spans="1:16" ht="12.75" customHeight="1">
      <c r="A67" s="375">
        <v>57</v>
      </c>
      <c r="B67" s="376" t="s">
        <v>39</v>
      </c>
      <c r="C67" s="339" t="s">
        <v>104</v>
      </c>
      <c r="D67" s="367">
        <v>45197</v>
      </c>
      <c r="E67" s="342">
        <v>2111.0500000000002</v>
      </c>
      <c r="F67" s="339">
        <v>2124.0333333333333</v>
      </c>
      <c r="G67" s="338">
        <v>2094.0666666666666</v>
      </c>
      <c r="H67" s="338">
        <v>2077.0833333333335</v>
      </c>
      <c r="I67" s="338">
        <v>2047.1166666666668</v>
      </c>
      <c r="J67" s="338">
        <v>2141.0166666666664</v>
      </c>
      <c r="K67" s="338">
        <v>2170.9833333333327</v>
      </c>
      <c r="L67" s="338">
        <v>2187.9666666666662</v>
      </c>
      <c r="M67" s="340">
        <v>2154</v>
      </c>
      <c r="N67" s="340">
        <v>2107.0500000000002</v>
      </c>
      <c r="O67" s="340">
        <v>2574000</v>
      </c>
      <c r="P67" s="343">
        <v>-3.2367204240442086E-2</v>
      </c>
    </row>
    <row r="68" spans="1:16" ht="12.75" customHeight="1">
      <c r="A68" s="375">
        <v>58</v>
      </c>
      <c r="B68" s="376" t="s">
        <v>45</v>
      </c>
      <c r="C68" s="344" t="s">
        <v>105</v>
      </c>
      <c r="D68" s="367">
        <v>45197</v>
      </c>
      <c r="E68" s="342">
        <v>140.25</v>
      </c>
      <c r="F68" s="339">
        <v>139.95000000000002</v>
      </c>
      <c r="G68" s="338">
        <v>135.30000000000004</v>
      </c>
      <c r="H68" s="338">
        <v>130.35000000000002</v>
      </c>
      <c r="I68" s="338">
        <v>125.70000000000005</v>
      </c>
      <c r="J68" s="338">
        <v>144.90000000000003</v>
      </c>
      <c r="K68" s="338">
        <v>149.55000000000001</v>
      </c>
      <c r="L68" s="338">
        <v>154.50000000000003</v>
      </c>
      <c r="M68" s="340">
        <v>144.6</v>
      </c>
      <c r="N68" s="340">
        <v>135</v>
      </c>
      <c r="O68" s="340">
        <v>18544400</v>
      </c>
      <c r="P68" s="343">
        <v>0.37663687383080441</v>
      </c>
    </row>
    <row r="69" spans="1:16" ht="12.75" customHeight="1">
      <c r="A69" s="375">
        <v>59</v>
      </c>
      <c r="B69" s="376" t="s">
        <v>43</v>
      </c>
      <c r="C69" s="339" t="s">
        <v>106</v>
      </c>
      <c r="D69" s="367">
        <v>45197</v>
      </c>
      <c r="E69" s="342">
        <v>3753.85</v>
      </c>
      <c r="F69" s="339">
        <v>3742.0833333333335</v>
      </c>
      <c r="G69" s="338">
        <v>3719.2666666666669</v>
      </c>
      <c r="H69" s="338">
        <v>3684.6833333333334</v>
      </c>
      <c r="I69" s="338">
        <v>3661.8666666666668</v>
      </c>
      <c r="J69" s="338">
        <v>3776.666666666667</v>
      </c>
      <c r="K69" s="338">
        <v>3799.4833333333336</v>
      </c>
      <c r="L69" s="338">
        <v>3834.0666666666671</v>
      </c>
      <c r="M69" s="340">
        <v>3764.9</v>
      </c>
      <c r="N69" s="340">
        <v>3707.5</v>
      </c>
      <c r="O69" s="340">
        <v>2219000</v>
      </c>
      <c r="P69" s="343">
        <v>1.5345730276223146E-3</v>
      </c>
    </row>
    <row r="70" spans="1:16" ht="12.75" customHeight="1">
      <c r="A70" s="375">
        <v>60</v>
      </c>
      <c r="B70" s="376" t="s">
        <v>45</v>
      </c>
      <c r="C70" s="336" t="s">
        <v>107</v>
      </c>
      <c r="D70" s="367">
        <v>45197</v>
      </c>
      <c r="E70" s="342">
        <v>5099.1499999999996</v>
      </c>
      <c r="F70" s="339">
        <v>5041.3833333333332</v>
      </c>
      <c r="G70" s="338">
        <v>4957.7666666666664</v>
      </c>
      <c r="H70" s="338">
        <v>4816.3833333333332</v>
      </c>
      <c r="I70" s="338">
        <v>4732.7666666666664</v>
      </c>
      <c r="J70" s="338">
        <v>5182.7666666666664</v>
      </c>
      <c r="K70" s="338">
        <v>5266.3833333333332</v>
      </c>
      <c r="L70" s="338">
        <v>5407.7666666666664</v>
      </c>
      <c r="M70" s="340">
        <v>5125</v>
      </c>
      <c r="N70" s="340">
        <v>4900</v>
      </c>
      <c r="O70" s="340">
        <v>1481600</v>
      </c>
      <c r="P70" s="343">
        <v>0.13376186103458831</v>
      </c>
    </row>
    <row r="71" spans="1:16" ht="12.75" customHeight="1">
      <c r="A71" s="375">
        <v>61</v>
      </c>
      <c r="B71" s="376" t="s">
        <v>108</v>
      </c>
      <c r="C71" s="339" t="s">
        <v>109</v>
      </c>
      <c r="D71" s="367">
        <v>45197</v>
      </c>
      <c r="E71" s="342">
        <v>520.04999999999995</v>
      </c>
      <c r="F71" s="339">
        <v>521.58333333333326</v>
      </c>
      <c r="G71" s="338">
        <v>517.26666666666654</v>
      </c>
      <c r="H71" s="338">
        <v>514.48333333333323</v>
      </c>
      <c r="I71" s="338">
        <v>510.16666666666652</v>
      </c>
      <c r="J71" s="338">
        <v>524.36666666666656</v>
      </c>
      <c r="K71" s="338">
        <v>528.68333333333317</v>
      </c>
      <c r="L71" s="338">
        <v>531.46666666666658</v>
      </c>
      <c r="M71" s="340">
        <v>525.9</v>
      </c>
      <c r="N71" s="340">
        <v>518.79999999999995</v>
      </c>
      <c r="O71" s="340">
        <v>34427250</v>
      </c>
      <c r="P71" s="343">
        <v>-9.6354661097398896E-3</v>
      </c>
    </row>
    <row r="72" spans="1:16" ht="12.75" customHeight="1">
      <c r="A72" s="375">
        <v>62</v>
      </c>
      <c r="B72" s="376" t="s">
        <v>43</v>
      </c>
      <c r="C72" s="339" t="s">
        <v>110</v>
      </c>
      <c r="D72" s="367">
        <v>45197</v>
      </c>
      <c r="E72" s="342">
        <v>5470.1</v>
      </c>
      <c r="F72" s="339">
        <v>5483.8833333333341</v>
      </c>
      <c r="G72" s="338">
        <v>5445.8166666666684</v>
      </c>
      <c r="H72" s="338">
        <v>5421.5333333333347</v>
      </c>
      <c r="I72" s="338">
        <v>5383.466666666669</v>
      </c>
      <c r="J72" s="338">
        <v>5508.1666666666679</v>
      </c>
      <c r="K72" s="338">
        <v>5546.2333333333336</v>
      </c>
      <c r="L72" s="338">
        <v>5570.5166666666673</v>
      </c>
      <c r="M72" s="340">
        <v>5521.95</v>
      </c>
      <c r="N72" s="340">
        <v>5459.6</v>
      </c>
      <c r="O72" s="340">
        <v>2703750</v>
      </c>
      <c r="P72" s="343">
        <v>4.6253469010175765E-4</v>
      </c>
    </row>
    <row r="73" spans="1:16" ht="12.75" customHeight="1">
      <c r="A73" s="375">
        <v>63</v>
      </c>
      <c r="B73" s="376" t="s">
        <v>56</v>
      </c>
      <c r="C73" s="339" t="s">
        <v>111</v>
      </c>
      <c r="D73" s="367">
        <v>45197</v>
      </c>
      <c r="E73" s="342">
        <v>3480.4</v>
      </c>
      <c r="F73" s="339">
        <v>3482.4666666666667</v>
      </c>
      <c r="G73" s="338">
        <v>3416.9333333333334</v>
      </c>
      <c r="H73" s="338">
        <v>3353.4666666666667</v>
      </c>
      <c r="I73" s="338">
        <v>3287.9333333333334</v>
      </c>
      <c r="J73" s="338">
        <v>3545.9333333333334</v>
      </c>
      <c r="K73" s="338">
        <v>3611.4666666666672</v>
      </c>
      <c r="L73" s="338">
        <v>3674.9333333333334</v>
      </c>
      <c r="M73" s="340">
        <v>3548</v>
      </c>
      <c r="N73" s="340">
        <v>3419</v>
      </c>
      <c r="O73" s="340">
        <v>3969350</v>
      </c>
      <c r="P73" s="343">
        <v>7.4925358987725704E-2</v>
      </c>
    </row>
    <row r="74" spans="1:16" ht="12.75" customHeight="1">
      <c r="A74" s="375">
        <v>64</v>
      </c>
      <c r="B74" s="376" t="s">
        <v>56</v>
      </c>
      <c r="C74" s="339" t="s">
        <v>112</v>
      </c>
      <c r="D74" s="367">
        <v>45197</v>
      </c>
      <c r="E74" s="342">
        <v>3214.35</v>
      </c>
      <c r="F74" s="339">
        <v>3226.6333333333337</v>
      </c>
      <c r="G74" s="338">
        <v>3185.2666666666673</v>
      </c>
      <c r="H74" s="338">
        <v>3156.1833333333338</v>
      </c>
      <c r="I74" s="338">
        <v>3114.8166666666675</v>
      </c>
      <c r="J74" s="338">
        <v>3255.7166666666672</v>
      </c>
      <c r="K74" s="338">
        <v>3297.083333333333</v>
      </c>
      <c r="L74" s="338">
        <v>3326.166666666667</v>
      </c>
      <c r="M74" s="340">
        <v>3268</v>
      </c>
      <c r="N74" s="340">
        <v>3197.55</v>
      </c>
      <c r="O74" s="340">
        <v>1726450</v>
      </c>
      <c r="P74" s="343">
        <v>-1.7834793491864832E-2</v>
      </c>
    </row>
    <row r="75" spans="1:16" ht="12.75" customHeight="1">
      <c r="A75" s="375">
        <v>65</v>
      </c>
      <c r="B75" s="376" t="s">
        <v>56</v>
      </c>
      <c r="C75" s="339" t="s">
        <v>113</v>
      </c>
      <c r="D75" s="367">
        <v>45197</v>
      </c>
      <c r="E75" s="342">
        <v>257.25</v>
      </c>
      <c r="F75" s="339">
        <v>258.43333333333334</v>
      </c>
      <c r="G75" s="338">
        <v>255.7166666666667</v>
      </c>
      <c r="H75" s="338">
        <v>254.18333333333334</v>
      </c>
      <c r="I75" s="338">
        <v>251.4666666666667</v>
      </c>
      <c r="J75" s="338">
        <v>259.9666666666667</v>
      </c>
      <c r="K75" s="338">
        <v>262.68333333333328</v>
      </c>
      <c r="L75" s="338">
        <v>264.2166666666667</v>
      </c>
      <c r="M75" s="340">
        <v>261.14999999999998</v>
      </c>
      <c r="N75" s="340">
        <v>256.89999999999998</v>
      </c>
      <c r="O75" s="340">
        <v>17586000</v>
      </c>
      <c r="P75" s="343">
        <v>-2.3390643742502999E-2</v>
      </c>
    </row>
    <row r="76" spans="1:16" ht="12.75" customHeight="1">
      <c r="A76" s="375">
        <v>66</v>
      </c>
      <c r="B76" s="376" t="s">
        <v>63</v>
      </c>
      <c r="C76" s="339" t="s">
        <v>114</v>
      </c>
      <c r="D76" s="367">
        <v>45197</v>
      </c>
      <c r="E76" s="342">
        <v>147.55000000000001</v>
      </c>
      <c r="F76" s="339">
        <v>147.4</v>
      </c>
      <c r="G76" s="338">
        <v>146.65</v>
      </c>
      <c r="H76" s="338">
        <v>145.75</v>
      </c>
      <c r="I76" s="338">
        <v>145</v>
      </c>
      <c r="J76" s="338">
        <v>148.30000000000001</v>
      </c>
      <c r="K76" s="338">
        <v>149.05000000000001</v>
      </c>
      <c r="L76" s="338">
        <v>149.95000000000002</v>
      </c>
      <c r="M76" s="340">
        <v>148.15</v>
      </c>
      <c r="N76" s="340">
        <v>146.5</v>
      </c>
      <c r="O76" s="340">
        <v>125115000</v>
      </c>
      <c r="P76" s="343">
        <v>-4.099339329777919E-3</v>
      </c>
    </row>
    <row r="77" spans="1:16" ht="12.75" customHeight="1">
      <c r="A77" s="375">
        <v>67</v>
      </c>
      <c r="B77" s="376" t="s">
        <v>84</v>
      </c>
      <c r="C77" s="339" t="s">
        <v>115</v>
      </c>
      <c r="D77" s="367">
        <v>45197</v>
      </c>
      <c r="E77" s="342">
        <v>121.7</v>
      </c>
      <c r="F77" s="339">
        <v>122.14999999999999</v>
      </c>
      <c r="G77" s="338">
        <v>120.99999999999999</v>
      </c>
      <c r="H77" s="338">
        <v>120.3</v>
      </c>
      <c r="I77" s="338">
        <v>119.14999999999999</v>
      </c>
      <c r="J77" s="338">
        <v>122.84999999999998</v>
      </c>
      <c r="K77" s="338">
        <v>123.99999999999999</v>
      </c>
      <c r="L77" s="338">
        <v>124.69999999999997</v>
      </c>
      <c r="M77" s="340">
        <v>123.3</v>
      </c>
      <c r="N77" s="340">
        <v>121.45</v>
      </c>
      <c r="O77" s="340">
        <v>154543500</v>
      </c>
      <c r="P77" s="343">
        <v>1.6796098970561675E-2</v>
      </c>
    </row>
    <row r="78" spans="1:16" ht="12.75" customHeight="1">
      <c r="A78" s="375">
        <v>68</v>
      </c>
      <c r="B78" s="376" t="s">
        <v>43</v>
      </c>
      <c r="C78" s="339" t="s">
        <v>116</v>
      </c>
      <c r="D78" s="367">
        <v>45197</v>
      </c>
      <c r="E78" s="342">
        <v>762.65</v>
      </c>
      <c r="F78" s="339">
        <v>771.2833333333333</v>
      </c>
      <c r="G78" s="338">
        <v>752.26666666666665</v>
      </c>
      <c r="H78" s="338">
        <v>741.88333333333333</v>
      </c>
      <c r="I78" s="338">
        <v>722.86666666666667</v>
      </c>
      <c r="J78" s="338">
        <v>781.66666666666663</v>
      </c>
      <c r="K78" s="338">
        <v>800.68333333333328</v>
      </c>
      <c r="L78" s="338">
        <v>811.06666666666661</v>
      </c>
      <c r="M78" s="340">
        <v>790.3</v>
      </c>
      <c r="N78" s="340">
        <v>760.9</v>
      </c>
      <c r="O78" s="340">
        <v>10283400</v>
      </c>
      <c r="P78" s="343">
        <v>2.1313364055299541E-2</v>
      </c>
    </row>
    <row r="79" spans="1:16" ht="12.75" customHeight="1">
      <c r="A79" s="375">
        <v>69</v>
      </c>
      <c r="B79" s="376" t="s">
        <v>117</v>
      </c>
      <c r="C79" s="339" t="s">
        <v>118</v>
      </c>
      <c r="D79" s="367">
        <v>45197</v>
      </c>
      <c r="E79" s="342">
        <v>58.8</v>
      </c>
      <c r="F79" s="339">
        <v>58.616666666666667</v>
      </c>
      <c r="G79" s="338">
        <v>58.083333333333336</v>
      </c>
      <c r="H79" s="338">
        <v>57.366666666666667</v>
      </c>
      <c r="I79" s="338">
        <v>56.833333333333336</v>
      </c>
      <c r="J79" s="338">
        <v>59.333333333333336</v>
      </c>
      <c r="K79" s="338">
        <v>59.866666666666667</v>
      </c>
      <c r="L79" s="338">
        <v>60.583333333333336</v>
      </c>
      <c r="M79" s="340">
        <v>59.15</v>
      </c>
      <c r="N79" s="340">
        <v>57.9</v>
      </c>
      <c r="O79" s="340">
        <v>147600000</v>
      </c>
      <c r="P79" s="343">
        <v>4.9935979513444299E-2</v>
      </c>
    </row>
    <row r="80" spans="1:16" ht="12.75" customHeight="1">
      <c r="A80" s="375">
        <v>70</v>
      </c>
      <c r="B80" s="376" t="s">
        <v>45</v>
      </c>
      <c r="C80" s="345" t="s">
        <v>119</v>
      </c>
      <c r="D80" s="367">
        <v>45197</v>
      </c>
      <c r="E80" s="342">
        <v>604.70000000000005</v>
      </c>
      <c r="F80" s="339">
        <v>606.7833333333333</v>
      </c>
      <c r="G80" s="338">
        <v>600.16666666666663</v>
      </c>
      <c r="H80" s="338">
        <v>595.63333333333333</v>
      </c>
      <c r="I80" s="338">
        <v>589.01666666666665</v>
      </c>
      <c r="J80" s="338">
        <v>611.31666666666661</v>
      </c>
      <c r="K80" s="338">
        <v>617.93333333333339</v>
      </c>
      <c r="L80" s="338">
        <v>622.46666666666658</v>
      </c>
      <c r="M80" s="340">
        <v>613.4</v>
      </c>
      <c r="N80" s="340">
        <v>602.25</v>
      </c>
      <c r="O80" s="340">
        <v>8463000</v>
      </c>
      <c r="P80" s="343">
        <v>-2.1788129226145755E-2</v>
      </c>
    </row>
    <row r="81" spans="1:16" ht="12.75" customHeight="1">
      <c r="A81" s="375">
        <v>71</v>
      </c>
      <c r="B81" s="376" t="s">
        <v>59</v>
      </c>
      <c r="C81" s="339" t="s">
        <v>120</v>
      </c>
      <c r="D81" s="367">
        <v>45197</v>
      </c>
      <c r="E81" s="342">
        <v>979.6</v>
      </c>
      <c r="F81" s="339">
        <v>979.1</v>
      </c>
      <c r="G81" s="338">
        <v>973.75</v>
      </c>
      <c r="H81" s="338">
        <v>967.9</v>
      </c>
      <c r="I81" s="338">
        <v>962.55</v>
      </c>
      <c r="J81" s="338">
        <v>984.95</v>
      </c>
      <c r="K81" s="338">
        <v>990.30000000000018</v>
      </c>
      <c r="L81" s="338">
        <v>996.15000000000009</v>
      </c>
      <c r="M81" s="340">
        <v>984.45</v>
      </c>
      <c r="N81" s="340">
        <v>973.25</v>
      </c>
      <c r="O81" s="340">
        <v>9194000</v>
      </c>
      <c r="P81" s="343">
        <v>1.7260455853064838E-2</v>
      </c>
    </row>
    <row r="82" spans="1:16" ht="12.75" customHeight="1">
      <c r="A82" s="375">
        <v>72</v>
      </c>
      <c r="B82" s="376" t="s">
        <v>108</v>
      </c>
      <c r="C82" s="339" t="s">
        <v>121</v>
      </c>
      <c r="D82" s="367">
        <v>45197</v>
      </c>
      <c r="E82" s="342">
        <v>1573.05</v>
      </c>
      <c r="F82" s="339">
        <v>1579.7666666666664</v>
      </c>
      <c r="G82" s="338">
        <v>1559.6333333333328</v>
      </c>
      <c r="H82" s="338">
        <v>1546.2166666666662</v>
      </c>
      <c r="I82" s="338">
        <v>1526.0833333333326</v>
      </c>
      <c r="J82" s="338">
        <v>1593.1833333333329</v>
      </c>
      <c r="K82" s="338">
        <v>1613.3166666666666</v>
      </c>
      <c r="L82" s="338">
        <v>1626.7333333333331</v>
      </c>
      <c r="M82" s="340">
        <v>1599.9</v>
      </c>
      <c r="N82" s="340">
        <v>1566.35</v>
      </c>
      <c r="O82" s="340">
        <v>3945350</v>
      </c>
      <c r="P82" s="343">
        <v>-4.4518578166340736E-2</v>
      </c>
    </row>
    <row r="83" spans="1:16" ht="12.75" customHeight="1">
      <c r="A83" s="375">
        <v>73</v>
      </c>
      <c r="B83" s="376" t="s">
        <v>43</v>
      </c>
      <c r="C83" s="339" t="s">
        <v>122</v>
      </c>
      <c r="D83" s="367">
        <v>45197</v>
      </c>
      <c r="E83" s="342">
        <v>336.6</v>
      </c>
      <c r="F83" s="339">
        <v>333.66666666666669</v>
      </c>
      <c r="G83" s="338">
        <v>329.38333333333338</v>
      </c>
      <c r="H83" s="338">
        <v>322.16666666666669</v>
      </c>
      <c r="I83" s="338">
        <v>317.88333333333338</v>
      </c>
      <c r="J83" s="338">
        <v>340.88333333333338</v>
      </c>
      <c r="K83" s="338">
        <v>345.16666666666669</v>
      </c>
      <c r="L83" s="338">
        <v>352.38333333333338</v>
      </c>
      <c r="M83" s="340">
        <v>337.95</v>
      </c>
      <c r="N83" s="340">
        <v>326.45</v>
      </c>
      <c r="O83" s="340">
        <v>13102000</v>
      </c>
      <c r="P83" s="343">
        <v>-5.8087706685837528E-2</v>
      </c>
    </row>
    <row r="84" spans="1:16" ht="12.75" customHeight="1">
      <c r="A84" s="375">
        <v>74</v>
      </c>
      <c r="B84" s="376" t="s">
        <v>49</v>
      </c>
      <c r="C84" s="339" t="s">
        <v>123</v>
      </c>
      <c r="D84" s="367">
        <v>45197</v>
      </c>
      <c r="E84" s="342">
        <v>1954.9</v>
      </c>
      <c r="F84" s="339">
        <v>1948.95</v>
      </c>
      <c r="G84" s="338">
        <v>1940.2</v>
      </c>
      <c r="H84" s="338">
        <v>1925.5</v>
      </c>
      <c r="I84" s="338">
        <v>1916.75</v>
      </c>
      <c r="J84" s="338">
        <v>1963.65</v>
      </c>
      <c r="K84" s="338">
        <v>1972.4</v>
      </c>
      <c r="L84" s="338">
        <v>1987.1000000000001</v>
      </c>
      <c r="M84" s="340">
        <v>1957.7</v>
      </c>
      <c r="N84" s="340">
        <v>1934.25</v>
      </c>
      <c r="O84" s="340">
        <v>12645925</v>
      </c>
      <c r="P84" s="343">
        <v>-1.3524529420483178E-2</v>
      </c>
    </row>
    <row r="85" spans="1:16" ht="12.75" customHeight="1">
      <c r="A85" s="375">
        <v>75</v>
      </c>
      <c r="B85" s="376" t="s">
        <v>84</v>
      </c>
      <c r="C85" s="339" t="s">
        <v>124</v>
      </c>
      <c r="D85" s="367">
        <v>45197</v>
      </c>
      <c r="E85" s="342">
        <v>433</v>
      </c>
      <c r="F85" s="339">
        <v>435.05</v>
      </c>
      <c r="G85" s="338">
        <v>429.55</v>
      </c>
      <c r="H85" s="338">
        <v>426.1</v>
      </c>
      <c r="I85" s="338">
        <v>420.6</v>
      </c>
      <c r="J85" s="338">
        <v>438.5</v>
      </c>
      <c r="K85" s="338">
        <v>444</v>
      </c>
      <c r="L85" s="338">
        <v>447.45</v>
      </c>
      <c r="M85" s="340">
        <v>440.55</v>
      </c>
      <c r="N85" s="340">
        <v>431.6</v>
      </c>
      <c r="O85" s="340">
        <v>10855000</v>
      </c>
      <c r="P85" s="343">
        <v>1.6623741512526342E-2</v>
      </c>
    </row>
    <row r="86" spans="1:16" ht="12.75" customHeight="1">
      <c r="A86" s="375">
        <v>76</v>
      </c>
      <c r="B86" s="376" t="s">
        <v>45</v>
      </c>
      <c r="C86" s="336" t="s">
        <v>125</v>
      </c>
      <c r="D86" s="367">
        <v>45197</v>
      </c>
      <c r="E86" s="342">
        <v>3878.45</v>
      </c>
      <c r="F86" s="339">
        <v>3883.8166666666671</v>
      </c>
      <c r="G86" s="338">
        <v>3852.6333333333341</v>
      </c>
      <c r="H86" s="338">
        <v>3826.8166666666671</v>
      </c>
      <c r="I86" s="338">
        <v>3795.6333333333341</v>
      </c>
      <c r="J86" s="338">
        <v>3909.6333333333341</v>
      </c>
      <c r="K86" s="338">
        <v>3940.8166666666675</v>
      </c>
      <c r="L86" s="338">
        <v>3966.6333333333341</v>
      </c>
      <c r="M86" s="340">
        <v>3915</v>
      </c>
      <c r="N86" s="340">
        <v>3858</v>
      </c>
      <c r="O86" s="340">
        <v>5176200</v>
      </c>
      <c r="P86" s="343">
        <v>-1.5013986413198607E-2</v>
      </c>
    </row>
    <row r="87" spans="1:16" ht="12.75" customHeight="1">
      <c r="A87" s="375">
        <v>77</v>
      </c>
      <c r="B87" s="376" t="s">
        <v>41</v>
      </c>
      <c r="C87" s="339" t="s">
        <v>126</v>
      </c>
      <c r="D87" s="367">
        <v>45197</v>
      </c>
      <c r="E87" s="342">
        <v>1401.35</v>
      </c>
      <c r="F87" s="339">
        <v>1403.3333333333333</v>
      </c>
      <c r="G87" s="338">
        <v>1394.9166666666665</v>
      </c>
      <c r="H87" s="338">
        <v>1388.4833333333333</v>
      </c>
      <c r="I87" s="338">
        <v>1380.0666666666666</v>
      </c>
      <c r="J87" s="338">
        <v>1409.7666666666664</v>
      </c>
      <c r="K87" s="338">
        <v>1418.1833333333329</v>
      </c>
      <c r="L87" s="338">
        <v>1424.6166666666663</v>
      </c>
      <c r="M87" s="340">
        <v>1411.75</v>
      </c>
      <c r="N87" s="340">
        <v>1396.9</v>
      </c>
      <c r="O87" s="340">
        <v>5754000</v>
      </c>
      <c r="P87" s="343">
        <v>2.5485653181251115E-2</v>
      </c>
    </row>
    <row r="88" spans="1:16" ht="12.75" customHeight="1">
      <c r="A88" s="375">
        <v>78</v>
      </c>
      <c r="B88" s="376" t="s">
        <v>87</v>
      </c>
      <c r="C88" s="339" t="s">
        <v>127</v>
      </c>
      <c r="D88" s="367">
        <v>45197</v>
      </c>
      <c r="E88" s="342">
        <v>1262.75</v>
      </c>
      <c r="F88" s="339">
        <v>1261.4000000000001</v>
      </c>
      <c r="G88" s="338">
        <v>1258.0000000000002</v>
      </c>
      <c r="H88" s="338">
        <v>1253.2500000000002</v>
      </c>
      <c r="I88" s="338">
        <v>1249.8500000000004</v>
      </c>
      <c r="J88" s="338">
        <v>1266.1500000000001</v>
      </c>
      <c r="K88" s="338">
        <v>1269.5499999999997</v>
      </c>
      <c r="L88" s="338">
        <v>1274.3</v>
      </c>
      <c r="M88" s="340">
        <v>1264.8</v>
      </c>
      <c r="N88" s="340">
        <v>1256.6500000000001</v>
      </c>
      <c r="O88" s="340">
        <v>12075700</v>
      </c>
      <c r="P88" s="343">
        <v>2.0648443971127677E-2</v>
      </c>
    </row>
    <row r="89" spans="1:16" ht="12.75" customHeight="1">
      <c r="A89" s="375">
        <v>79</v>
      </c>
      <c r="B89" s="376" t="s">
        <v>68</v>
      </c>
      <c r="C89" s="339" t="s">
        <v>128</v>
      </c>
      <c r="D89" s="367">
        <v>45197</v>
      </c>
      <c r="E89" s="342">
        <v>2667.1</v>
      </c>
      <c r="F89" s="339">
        <v>2682.8166666666671</v>
      </c>
      <c r="G89" s="338">
        <v>2632.6333333333341</v>
      </c>
      <c r="H89" s="338">
        <v>2598.166666666667</v>
      </c>
      <c r="I89" s="338">
        <v>2547.983333333334</v>
      </c>
      <c r="J89" s="338">
        <v>2717.2833333333342</v>
      </c>
      <c r="K89" s="338">
        <v>2767.4666666666676</v>
      </c>
      <c r="L89" s="338">
        <v>2801.9333333333343</v>
      </c>
      <c r="M89" s="340">
        <v>2733</v>
      </c>
      <c r="N89" s="340">
        <v>2648.35</v>
      </c>
      <c r="O89" s="340">
        <v>5227800</v>
      </c>
      <c r="P89" s="343">
        <v>-5.9326868225898456E-3</v>
      </c>
    </row>
    <row r="90" spans="1:16" ht="12.75" customHeight="1">
      <c r="A90" s="375">
        <v>80</v>
      </c>
      <c r="B90" s="376" t="s">
        <v>63</v>
      </c>
      <c r="C90" s="339" t="s">
        <v>129</v>
      </c>
      <c r="D90" s="367">
        <v>45197</v>
      </c>
      <c r="E90" s="342">
        <v>1537.5</v>
      </c>
      <c r="F90" s="339">
        <v>1535.0333333333335</v>
      </c>
      <c r="G90" s="338">
        <v>1530.866666666667</v>
      </c>
      <c r="H90" s="338">
        <v>1524.2333333333336</v>
      </c>
      <c r="I90" s="338">
        <v>1520.0666666666671</v>
      </c>
      <c r="J90" s="338">
        <v>1541.666666666667</v>
      </c>
      <c r="K90" s="338">
        <v>1545.8333333333335</v>
      </c>
      <c r="L90" s="338">
        <v>1552.4666666666669</v>
      </c>
      <c r="M90" s="340">
        <v>1539.2</v>
      </c>
      <c r="N90" s="340">
        <v>1528.4</v>
      </c>
      <c r="O90" s="340">
        <v>148994450</v>
      </c>
      <c r="P90" s="343">
        <v>-1.6363053404731282E-3</v>
      </c>
    </row>
    <row r="91" spans="1:16" ht="12.75" customHeight="1">
      <c r="A91" s="375">
        <v>81</v>
      </c>
      <c r="B91" s="376" t="s">
        <v>68</v>
      </c>
      <c r="C91" s="339" t="s">
        <v>130</v>
      </c>
      <c r="D91" s="367">
        <v>45197</v>
      </c>
      <c r="E91" s="342">
        <v>644.4</v>
      </c>
      <c r="F91" s="339">
        <v>644.5</v>
      </c>
      <c r="G91" s="338">
        <v>639.75</v>
      </c>
      <c r="H91" s="338">
        <v>635.1</v>
      </c>
      <c r="I91" s="338">
        <v>630.35</v>
      </c>
      <c r="J91" s="338">
        <v>649.15</v>
      </c>
      <c r="K91" s="338">
        <v>653.9</v>
      </c>
      <c r="L91" s="338">
        <v>658.55</v>
      </c>
      <c r="M91" s="340">
        <v>649.25</v>
      </c>
      <c r="N91" s="340">
        <v>639.85</v>
      </c>
      <c r="O91" s="340">
        <v>16711200</v>
      </c>
      <c r="P91" s="343">
        <v>-3.5795887281035797E-2</v>
      </c>
    </row>
    <row r="92" spans="1:16" ht="12.75" customHeight="1">
      <c r="A92" s="375">
        <v>82</v>
      </c>
      <c r="B92" s="376" t="s">
        <v>56</v>
      </c>
      <c r="C92" s="339" t="s">
        <v>131</v>
      </c>
      <c r="D92" s="367">
        <v>45197</v>
      </c>
      <c r="E92" s="342">
        <v>3027.05</v>
      </c>
      <c r="F92" s="339">
        <v>3012.8500000000004</v>
      </c>
      <c r="G92" s="338">
        <v>2990.3000000000006</v>
      </c>
      <c r="H92" s="338">
        <v>2953.55</v>
      </c>
      <c r="I92" s="338">
        <v>2931.0000000000005</v>
      </c>
      <c r="J92" s="338">
        <v>3049.6000000000008</v>
      </c>
      <c r="K92" s="338">
        <v>3072.15</v>
      </c>
      <c r="L92" s="338">
        <v>3108.900000000001</v>
      </c>
      <c r="M92" s="340">
        <v>3035.4</v>
      </c>
      <c r="N92" s="340">
        <v>2976.1</v>
      </c>
      <c r="O92" s="340">
        <v>3964800</v>
      </c>
      <c r="P92" s="343">
        <v>-9.5923261390887284E-3</v>
      </c>
    </row>
    <row r="93" spans="1:16" ht="12.75" customHeight="1">
      <c r="A93" s="375">
        <v>83</v>
      </c>
      <c r="B93" s="376" t="s">
        <v>132</v>
      </c>
      <c r="C93" s="339" t="s">
        <v>133</v>
      </c>
      <c r="D93" s="367">
        <v>45197</v>
      </c>
      <c r="E93" s="342">
        <v>472.05</v>
      </c>
      <c r="F93" s="339">
        <v>471.5333333333333</v>
      </c>
      <c r="G93" s="338">
        <v>468.31666666666661</v>
      </c>
      <c r="H93" s="338">
        <v>464.58333333333331</v>
      </c>
      <c r="I93" s="338">
        <v>461.36666666666662</v>
      </c>
      <c r="J93" s="338">
        <v>475.26666666666659</v>
      </c>
      <c r="K93" s="338">
        <v>478.48333333333329</v>
      </c>
      <c r="L93" s="338">
        <v>482.21666666666658</v>
      </c>
      <c r="M93" s="340">
        <v>474.75</v>
      </c>
      <c r="N93" s="340">
        <v>467.8</v>
      </c>
      <c r="O93" s="340">
        <v>25197200</v>
      </c>
      <c r="P93" s="343">
        <v>-4.0618336886993602E-2</v>
      </c>
    </row>
    <row r="94" spans="1:16" ht="12.75" customHeight="1">
      <c r="A94" s="375">
        <v>84</v>
      </c>
      <c r="B94" s="376" t="s">
        <v>132</v>
      </c>
      <c r="C94" s="345" t="s">
        <v>134</v>
      </c>
      <c r="D94" s="367">
        <v>45197</v>
      </c>
      <c r="E94" s="342">
        <v>156.75</v>
      </c>
      <c r="F94" s="339">
        <v>157.45000000000002</v>
      </c>
      <c r="G94" s="338">
        <v>154.90000000000003</v>
      </c>
      <c r="H94" s="338">
        <v>153.05000000000001</v>
      </c>
      <c r="I94" s="338">
        <v>150.50000000000003</v>
      </c>
      <c r="J94" s="338">
        <v>159.30000000000004</v>
      </c>
      <c r="K94" s="338">
        <v>161.85000000000005</v>
      </c>
      <c r="L94" s="338">
        <v>163.70000000000005</v>
      </c>
      <c r="M94" s="340">
        <v>160</v>
      </c>
      <c r="N94" s="340">
        <v>155.6</v>
      </c>
      <c r="O94" s="340">
        <v>35965800</v>
      </c>
      <c r="P94" s="343">
        <v>-1.4379084967320261E-2</v>
      </c>
    </row>
    <row r="95" spans="1:16" ht="12.75" customHeight="1">
      <c r="A95" s="375">
        <v>85</v>
      </c>
      <c r="B95" s="376" t="s">
        <v>84</v>
      </c>
      <c r="C95" s="339" t="s">
        <v>135</v>
      </c>
      <c r="D95" s="367">
        <v>45197</v>
      </c>
      <c r="E95" s="342">
        <v>260.35000000000002</v>
      </c>
      <c r="F95" s="339">
        <v>261.4666666666667</v>
      </c>
      <c r="G95" s="338">
        <v>258.68333333333339</v>
      </c>
      <c r="H95" s="338">
        <v>257.01666666666671</v>
      </c>
      <c r="I95" s="338">
        <v>254.23333333333341</v>
      </c>
      <c r="J95" s="338">
        <v>263.13333333333338</v>
      </c>
      <c r="K95" s="338">
        <v>265.91666666666669</v>
      </c>
      <c r="L95" s="338">
        <v>267.58333333333337</v>
      </c>
      <c r="M95" s="340">
        <v>264.25</v>
      </c>
      <c r="N95" s="340">
        <v>259.8</v>
      </c>
      <c r="O95" s="340">
        <v>53333100</v>
      </c>
      <c r="P95" s="343">
        <v>2.1407518485961011E-2</v>
      </c>
    </row>
    <row r="96" spans="1:16" ht="12.75" customHeight="1">
      <c r="A96" s="375">
        <v>86</v>
      </c>
      <c r="B96" s="376" t="s">
        <v>59</v>
      </c>
      <c r="C96" s="339" t="s">
        <v>136</v>
      </c>
      <c r="D96" s="367">
        <v>45197</v>
      </c>
      <c r="E96" s="342">
        <v>2480.6999999999998</v>
      </c>
      <c r="F96" s="339">
        <v>2476.3666666666668</v>
      </c>
      <c r="G96" s="338">
        <v>2468.9333333333334</v>
      </c>
      <c r="H96" s="338">
        <v>2457.1666666666665</v>
      </c>
      <c r="I96" s="338">
        <v>2449.7333333333331</v>
      </c>
      <c r="J96" s="338">
        <v>2488.1333333333337</v>
      </c>
      <c r="K96" s="338">
        <v>2495.5666666666671</v>
      </c>
      <c r="L96" s="338">
        <v>2507.3333333333339</v>
      </c>
      <c r="M96" s="340">
        <v>2483.8000000000002</v>
      </c>
      <c r="N96" s="340">
        <v>2464.6</v>
      </c>
      <c r="O96" s="340">
        <v>10122000</v>
      </c>
      <c r="P96" s="343">
        <v>-1.8472727272727273E-2</v>
      </c>
    </row>
    <row r="97" spans="1:16" ht="12.75" customHeight="1">
      <c r="A97" s="375">
        <v>87</v>
      </c>
      <c r="B97" s="376" t="s">
        <v>68</v>
      </c>
      <c r="C97" s="339" t="s">
        <v>137</v>
      </c>
      <c r="D97" s="367">
        <v>45197</v>
      </c>
      <c r="E97" s="342">
        <v>185.1</v>
      </c>
      <c r="F97" s="339">
        <v>186.45000000000002</v>
      </c>
      <c r="G97" s="338">
        <v>182.65000000000003</v>
      </c>
      <c r="H97" s="338">
        <v>180.20000000000002</v>
      </c>
      <c r="I97" s="338">
        <v>176.40000000000003</v>
      </c>
      <c r="J97" s="338">
        <v>188.90000000000003</v>
      </c>
      <c r="K97" s="338">
        <v>192.70000000000005</v>
      </c>
      <c r="L97" s="338">
        <v>195.15000000000003</v>
      </c>
      <c r="M97" s="340">
        <v>190.25</v>
      </c>
      <c r="N97" s="340">
        <v>184</v>
      </c>
      <c r="O97" s="340">
        <v>54570000</v>
      </c>
      <c r="P97" s="343">
        <v>-5.945745076179859E-3</v>
      </c>
    </row>
    <row r="98" spans="1:16" ht="12.75" customHeight="1">
      <c r="A98" s="375">
        <v>88</v>
      </c>
      <c r="B98" s="376" t="s">
        <v>63</v>
      </c>
      <c r="C98" s="339" t="s">
        <v>138</v>
      </c>
      <c r="D98" s="367">
        <v>45197</v>
      </c>
      <c r="E98" s="342">
        <v>947.65</v>
      </c>
      <c r="F98" s="339">
        <v>950.26666666666654</v>
      </c>
      <c r="G98" s="338">
        <v>943.48333333333312</v>
      </c>
      <c r="H98" s="338">
        <v>939.31666666666661</v>
      </c>
      <c r="I98" s="338">
        <v>932.53333333333319</v>
      </c>
      <c r="J98" s="338">
        <v>954.43333333333305</v>
      </c>
      <c r="K98" s="338">
        <v>961.21666666666658</v>
      </c>
      <c r="L98" s="338">
        <v>965.38333333333298</v>
      </c>
      <c r="M98" s="340">
        <v>957.05</v>
      </c>
      <c r="N98" s="340">
        <v>946.1</v>
      </c>
      <c r="O98" s="340">
        <v>84720300</v>
      </c>
      <c r="P98" s="343">
        <v>-1.6879625041630451E-2</v>
      </c>
    </row>
    <row r="99" spans="1:16" ht="12.75" customHeight="1">
      <c r="A99" s="375">
        <v>89</v>
      </c>
      <c r="B99" s="376" t="s">
        <v>68</v>
      </c>
      <c r="C99" s="339" t="s">
        <v>139</v>
      </c>
      <c r="D99" s="367">
        <v>45197</v>
      </c>
      <c r="E99" s="342">
        <v>1309.3499999999999</v>
      </c>
      <c r="F99" s="339">
        <v>1311.6833333333334</v>
      </c>
      <c r="G99" s="338">
        <v>1301.2166666666667</v>
      </c>
      <c r="H99" s="338">
        <v>1293.0833333333333</v>
      </c>
      <c r="I99" s="338">
        <v>1282.6166666666666</v>
      </c>
      <c r="J99" s="338">
        <v>1319.8166666666668</v>
      </c>
      <c r="K99" s="338">
        <v>1330.2833333333335</v>
      </c>
      <c r="L99" s="338">
        <v>1338.416666666667</v>
      </c>
      <c r="M99" s="340">
        <v>1322.15</v>
      </c>
      <c r="N99" s="340">
        <v>1303.55</v>
      </c>
      <c r="O99" s="340">
        <v>2963500</v>
      </c>
      <c r="P99" s="343">
        <v>3.2159783344617469E-3</v>
      </c>
    </row>
    <row r="100" spans="1:16" ht="12.75" customHeight="1">
      <c r="A100" s="375">
        <v>90</v>
      </c>
      <c r="B100" s="376" t="s">
        <v>68</v>
      </c>
      <c r="C100" s="339" t="s">
        <v>140</v>
      </c>
      <c r="D100" s="367">
        <v>45197</v>
      </c>
      <c r="E100" s="342">
        <v>577.54999999999995</v>
      </c>
      <c r="F100" s="339">
        <v>579.93333333333328</v>
      </c>
      <c r="G100" s="338">
        <v>571.96666666666658</v>
      </c>
      <c r="H100" s="338">
        <v>566.38333333333333</v>
      </c>
      <c r="I100" s="338">
        <v>558.41666666666663</v>
      </c>
      <c r="J100" s="338">
        <v>585.51666666666654</v>
      </c>
      <c r="K100" s="338">
        <v>593.48333333333323</v>
      </c>
      <c r="L100" s="338">
        <v>599.06666666666649</v>
      </c>
      <c r="M100" s="340">
        <v>587.9</v>
      </c>
      <c r="N100" s="340">
        <v>574.35</v>
      </c>
      <c r="O100" s="340">
        <v>6792000</v>
      </c>
      <c r="P100" s="343">
        <v>2.9558890404729421E-2</v>
      </c>
    </row>
    <row r="101" spans="1:16" ht="12.75" customHeight="1">
      <c r="A101" s="375">
        <v>91</v>
      </c>
      <c r="B101" s="376" t="s">
        <v>79</v>
      </c>
      <c r="C101" s="339" t="s">
        <v>141</v>
      </c>
      <c r="D101" s="367">
        <v>45197</v>
      </c>
      <c r="E101" s="342">
        <v>12.15</v>
      </c>
      <c r="F101" s="339">
        <v>11.9</v>
      </c>
      <c r="G101" s="338">
        <v>11.55</v>
      </c>
      <c r="H101" s="338">
        <v>10.950000000000001</v>
      </c>
      <c r="I101" s="338">
        <v>10.600000000000001</v>
      </c>
      <c r="J101" s="338">
        <v>12.5</v>
      </c>
      <c r="K101" s="338">
        <v>12.849999999999998</v>
      </c>
      <c r="L101" s="338">
        <v>13.45</v>
      </c>
      <c r="M101" s="340">
        <v>12.25</v>
      </c>
      <c r="N101" s="340">
        <v>11.3</v>
      </c>
      <c r="O101" s="340">
        <v>1499200000</v>
      </c>
      <c r="P101" s="343">
        <v>1.8367568742527988E-2</v>
      </c>
    </row>
    <row r="102" spans="1:16" ht="12.75" customHeight="1">
      <c r="A102" s="375">
        <v>92</v>
      </c>
      <c r="B102" s="376" t="s">
        <v>68</v>
      </c>
      <c r="C102" s="345" t="s">
        <v>142</v>
      </c>
      <c r="D102" s="367">
        <v>45197</v>
      </c>
      <c r="E102" s="342">
        <v>128.30000000000001</v>
      </c>
      <c r="F102" s="339">
        <v>127.83333333333333</v>
      </c>
      <c r="G102" s="338">
        <v>126.91666666666666</v>
      </c>
      <c r="H102" s="338">
        <v>125.53333333333333</v>
      </c>
      <c r="I102" s="338">
        <v>124.61666666666666</v>
      </c>
      <c r="J102" s="338">
        <v>129.21666666666664</v>
      </c>
      <c r="K102" s="338">
        <v>130.13333333333333</v>
      </c>
      <c r="L102" s="338">
        <v>131.51666666666665</v>
      </c>
      <c r="M102" s="340">
        <v>128.75</v>
      </c>
      <c r="N102" s="340">
        <v>126.45</v>
      </c>
      <c r="O102" s="340">
        <v>95050000</v>
      </c>
      <c r="P102" s="343">
        <v>-2.6232948583420775E-3</v>
      </c>
    </row>
    <row r="103" spans="1:16" ht="12.75" customHeight="1">
      <c r="A103" s="375">
        <v>93</v>
      </c>
      <c r="B103" s="376" t="s">
        <v>63</v>
      </c>
      <c r="C103" s="339" t="s">
        <v>143</v>
      </c>
      <c r="D103" s="367">
        <v>45197</v>
      </c>
      <c r="E103" s="342">
        <v>95.6</v>
      </c>
      <c r="F103" s="339">
        <v>95.166666666666671</v>
      </c>
      <c r="G103" s="338">
        <v>94.433333333333337</v>
      </c>
      <c r="H103" s="338">
        <v>93.266666666666666</v>
      </c>
      <c r="I103" s="338">
        <v>92.533333333333331</v>
      </c>
      <c r="J103" s="338">
        <v>96.333333333333343</v>
      </c>
      <c r="K103" s="338">
        <v>97.066666666666663</v>
      </c>
      <c r="L103" s="338">
        <v>98.233333333333348</v>
      </c>
      <c r="M103" s="340">
        <v>95.9</v>
      </c>
      <c r="N103" s="340">
        <v>94</v>
      </c>
      <c r="O103" s="340">
        <v>280680000</v>
      </c>
      <c r="P103" s="343">
        <v>4.0943480195816645E-2</v>
      </c>
    </row>
    <row r="104" spans="1:16" ht="12.75" customHeight="1">
      <c r="A104" s="375">
        <v>94</v>
      </c>
      <c r="B104" s="376" t="s">
        <v>45</v>
      </c>
      <c r="C104" s="336" t="s">
        <v>144</v>
      </c>
      <c r="D104" s="367">
        <v>45197</v>
      </c>
      <c r="E104" s="342">
        <v>131.69999999999999</v>
      </c>
      <c r="F104" s="339">
        <v>132.13333333333333</v>
      </c>
      <c r="G104" s="338">
        <v>130.56666666666666</v>
      </c>
      <c r="H104" s="338">
        <v>129.43333333333334</v>
      </c>
      <c r="I104" s="338">
        <v>127.86666666666667</v>
      </c>
      <c r="J104" s="338">
        <v>133.26666666666665</v>
      </c>
      <c r="K104" s="338">
        <v>134.83333333333331</v>
      </c>
      <c r="L104" s="338">
        <v>135.96666666666664</v>
      </c>
      <c r="M104" s="340">
        <v>133.69999999999999</v>
      </c>
      <c r="N104" s="340">
        <v>131</v>
      </c>
      <c r="O104" s="340">
        <v>64200000</v>
      </c>
      <c r="P104" s="343">
        <v>3.3405614487487544E-3</v>
      </c>
    </row>
    <row r="105" spans="1:16" ht="12.75" customHeight="1">
      <c r="A105" s="375">
        <v>95</v>
      </c>
      <c r="B105" s="376" t="s">
        <v>84</v>
      </c>
      <c r="C105" s="339" t="s">
        <v>145</v>
      </c>
      <c r="D105" s="367">
        <v>45197</v>
      </c>
      <c r="E105" s="342">
        <v>456.2</v>
      </c>
      <c r="F105" s="339">
        <v>456.98333333333329</v>
      </c>
      <c r="G105" s="338">
        <v>453.86666666666656</v>
      </c>
      <c r="H105" s="338">
        <v>451.53333333333325</v>
      </c>
      <c r="I105" s="338">
        <v>448.41666666666652</v>
      </c>
      <c r="J105" s="338">
        <v>459.31666666666661</v>
      </c>
      <c r="K105" s="338">
        <v>462.43333333333328</v>
      </c>
      <c r="L105" s="338">
        <v>464.76666666666665</v>
      </c>
      <c r="M105" s="340">
        <v>460.1</v>
      </c>
      <c r="N105" s="340">
        <v>454.65</v>
      </c>
      <c r="O105" s="340">
        <v>13248125</v>
      </c>
      <c r="P105" s="343">
        <v>2.1847491780676635E-2</v>
      </c>
    </row>
    <row r="106" spans="1:16" ht="12.75" customHeight="1">
      <c r="A106" s="375">
        <v>96</v>
      </c>
      <c r="B106" s="376" t="s">
        <v>117</v>
      </c>
      <c r="C106" s="336" t="s">
        <v>146</v>
      </c>
      <c r="D106" s="367">
        <v>45197</v>
      </c>
      <c r="E106" s="342">
        <v>410.3</v>
      </c>
      <c r="F106" s="339">
        <v>409.7</v>
      </c>
      <c r="G106" s="338">
        <v>405.75</v>
      </c>
      <c r="H106" s="338">
        <v>401.2</v>
      </c>
      <c r="I106" s="338">
        <v>397.25</v>
      </c>
      <c r="J106" s="338">
        <v>414.25</v>
      </c>
      <c r="K106" s="338">
        <v>418.19999999999993</v>
      </c>
      <c r="L106" s="338">
        <v>422.75</v>
      </c>
      <c r="M106" s="340">
        <v>413.65</v>
      </c>
      <c r="N106" s="340">
        <v>405.15</v>
      </c>
      <c r="O106" s="340">
        <v>20016000</v>
      </c>
      <c r="P106" s="343">
        <v>-2.4466322253630959E-2</v>
      </c>
    </row>
    <row r="107" spans="1:16" ht="12.75" customHeight="1">
      <c r="A107" s="375">
        <v>97</v>
      </c>
      <c r="B107" s="376" t="s">
        <v>49</v>
      </c>
      <c r="C107" s="344" t="s">
        <v>147</v>
      </c>
      <c r="D107" s="367">
        <v>45197</v>
      </c>
      <c r="E107" s="342">
        <v>232.55</v>
      </c>
      <c r="F107" s="339">
        <v>234.78333333333333</v>
      </c>
      <c r="G107" s="338">
        <v>229.06666666666666</v>
      </c>
      <c r="H107" s="338">
        <v>225.58333333333334</v>
      </c>
      <c r="I107" s="338">
        <v>219.86666666666667</v>
      </c>
      <c r="J107" s="338">
        <v>238.26666666666665</v>
      </c>
      <c r="K107" s="338">
        <v>243.98333333333329</v>
      </c>
      <c r="L107" s="338">
        <v>247.46666666666664</v>
      </c>
      <c r="M107" s="340">
        <v>240.5</v>
      </c>
      <c r="N107" s="340">
        <v>231.3</v>
      </c>
      <c r="O107" s="340">
        <v>22564900</v>
      </c>
      <c r="P107" s="343">
        <v>5.0350971922246218E-2</v>
      </c>
    </row>
    <row r="108" spans="1:16" ht="12.75" customHeight="1">
      <c r="A108" s="375">
        <v>98</v>
      </c>
      <c r="B108" s="376" t="s">
        <v>45</v>
      </c>
      <c r="C108" s="336" t="s">
        <v>148</v>
      </c>
      <c r="D108" s="367">
        <v>45197</v>
      </c>
      <c r="E108" s="342">
        <v>2915.1</v>
      </c>
      <c r="F108" s="339">
        <v>2925.9833333333336</v>
      </c>
      <c r="G108" s="338">
        <v>2896.3666666666672</v>
      </c>
      <c r="H108" s="338">
        <v>2877.6333333333337</v>
      </c>
      <c r="I108" s="338">
        <v>2848.0166666666673</v>
      </c>
      <c r="J108" s="338">
        <v>2944.7166666666672</v>
      </c>
      <c r="K108" s="338">
        <v>2974.3333333333339</v>
      </c>
      <c r="L108" s="338">
        <v>2993.0666666666671</v>
      </c>
      <c r="M108" s="340">
        <v>2955.6</v>
      </c>
      <c r="N108" s="340">
        <v>2907.25</v>
      </c>
      <c r="O108" s="340">
        <v>647700</v>
      </c>
      <c r="P108" s="343">
        <v>3.2520325203252036E-2</v>
      </c>
    </row>
    <row r="109" spans="1:16" ht="12.75" customHeight="1">
      <c r="A109" s="375">
        <v>99</v>
      </c>
      <c r="B109" s="376" t="s">
        <v>45</v>
      </c>
      <c r="C109" s="339" t="s">
        <v>149</v>
      </c>
      <c r="D109" s="367">
        <v>45197</v>
      </c>
      <c r="E109" s="342">
        <v>2401</v>
      </c>
      <c r="F109" s="339">
        <v>2392.5166666666669</v>
      </c>
      <c r="G109" s="338">
        <v>2373.4833333333336</v>
      </c>
      <c r="H109" s="338">
        <v>2345.9666666666667</v>
      </c>
      <c r="I109" s="338">
        <v>2326.9333333333334</v>
      </c>
      <c r="J109" s="338">
        <v>2420.0333333333338</v>
      </c>
      <c r="K109" s="338">
        <v>2439.0666666666675</v>
      </c>
      <c r="L109" s="338">
        <v>2466.5833333333339</v>
      </c>
      <c r="M109" s="340">
        <v>2411.5500000000002</v>
      </c>
      <c r="N109" s="340">
        <v>2365</v>
      </c>
      <c r="O109" s="340">
        <v>4911600</v>
      </c>
      <c r="P109" s="343">
        <v>-3.9765395894428152E-2</v>
      </c>
    </row>
    <row r="110" spans="1:16" ht="12.75" customHeight="1">
      <c r="A110" s="375">
        <v>100</v>
      </c>
      <c r="B110" s="376" t="s">
        <v>63</v>
      </c>
      <c r="C110" s="339" t="s">
        <v>150</v>
      </c>
      <c r="D110" s="367">
        <v>45197</v>
      </c>
      <c r="E110" s="342">
        <v>1426.15</v>
      </c>
      <c r="F110" s="339">
        <v>1428.0833333333333</v>
      </c>
      <c r="G110" s="338">
        <v>1411.5666666666666</v>
      </c>
      <c r="H110" s="338">
        <v>1396.9833333333333</v>
      </c>
      <c r="I110" s="338">
        <v>1380.4666666666667</v>
      </c>
      <c r="J110" s="338">
        <v>1442.6666666666665</v>
      </c>
      <c r="K110" s="338">
        <v>1459.1833333333334</v>
      </c>
      <c r="L110" s="338">
        <v>1473.7666666666664</v>
      </c>
      <c r="M110" s="340">
        <v>1444.6</v>
      </c>
      <c r="N110" s="340">
        <v>1413.5</v>
      </c>
      <c r="O110" s="340">
        <v>21660000</v>
      </c>
      <c r="P110" s="343">
        <v>1.6281142964387933E-2</v>
      </c>
    </row>
    <row r="111" spans="1:16" ht="12.75" customHeight="1">
      <c r="A111" s="375">
        <v>101</v>
      </c>
      <c r="B111" s="376" t="s">
        <v>79</v>
      </c>
      <c r="C111" s="339" t="s">
        <v>151</v>
      </c>
      <c r="D111" s="367">
        <v>45197</v>
      </c>
      <c r="E111" s="342">
        <v>189.25</v>
      </c>
      <c r="F111" s="339">
        <v>188.33333333333334</v>
      </c>
      <c r="G111" s="338">
        <v>186.7166666666667</v>
      </c>
      <c r="H111" s="338">
        <v>184.18333333333337</v>
      </c>
      <c r="I111" s="338">
        <v>182.56666666666672</v>
      </c>
      <c r="J111" s="338">
        <v>190.86666666666667</v>
      </c>
      <c r="K111" s="338">
        <v>192.48333333333329</v>
      </c>
      <c r="L111" s="338">
        <v>195.01666666666665</v>
      </c>
      <c r="M111" s="340">
        <v>189.95</v>
      </c>
      <c r="N111" s="340">
        <v>185.8</v>
      </c>
      <c r="O111" s="340">
        <v>99076000</v>
      </c>
      <c r="P111" s="343">
        <v>-3.6598670942572818E-2</v>
      </c>
    </row>
    <row r="112" spans="1:16" ht="12.75" customHeight="1">
      <c r="A112" s="375">
        <v>102</v>
      </c>
      <c r="B112" s="376" t="s">
        <v>87</v>
      </c>
      <c r="C112" s="339" t="s">
        <v>152</v>
      </c>
      <c r="D112" s="367">
        <v>45197</v>
      </c>
      <c r="E112" s="342">
        <v>1462.75</v>
      </c>
      <c r="F112" s="339">
        <v>1467.7</v>
      </c>
      <c r="G112" s="338">
        <v>1455.8000000000002</v>
      </c>
      <c r="H112" s="338">
        <v>1448.8500000000001</v>
      </c>
      <c r="I112" s="338">
        <v>1436.9500000000003</v>
      </c>
      <c r="J112" s="338">
        <v>1474.65</v>
      </c>
      <c r="K112" s="338">
        <v>1486.5500000000002</v>
      </c>
      <c r="L112" s="338">
        <v>1493.5</v>
      </c>
      <c r="M112" s="340">
        <v>1479.6</v>
      </c>
      <c r="N112" s="340">
        <v>1460.75</v>
      </c>
      <c r="O112" s="340">
        <v>22732800</v>
      </c>
      <c r="P112" s="343">
        <v>-2.9077117572692796E-2</v>
      </c>
    </row>
    <row r="113" spans="1:16" ht="12.75" customHeight="1">
      <c r="A113" s="375">
        <v>103</v>
      </c>
      <c r="B113" s="376" t="s">
        <v>84</v>
      </c>
      <c r="C113" s="339" t="s">
        <v>154</v>
      </c>
      <c r="D113" s="367">
        <v>45197</v>
      </c>
      <c r="E113" s="342">
        <v>92.1</v>
      </c>
      <c r="F113" s="339">
        <v>92.3</v>
      </c>
      <c r="G113" s="338">
        <v>91.699999999999989</v>
      </c>
      <c r="H113" s="338">
        <v>91.3</v>
      </c>
      <c r="I113" s="338">
        <v>90.699999999999989</v>
      </c>
      <c r="J113" s="338">
        <v>92.699999999999989</v>
      </c>
      <c r="K113" s="338">
        <v>93.299999999999983</v>
      </c>
      <c r="L113" s="338">
        <v>93.699999999999989</v>
      </c>
      <c r="M113" s="340">
        <v>92.9</v>
      </c>
      <c r="N113" s="340">
        <v>91.9</v>
      </c>
      <c r="O113" s="340">
        <v>122684250</v>
      </c>
      <c r="P113" s="343">
        <v>-1.4720851930154256E-2</v>
      </c>
    </row>
    <row r="114" spans="1:16" ht="12.75" customHeight="1">
      <c r="A114" s="375">
        <v>104</v>
      </c>
      <c r="B114" s="376" t="s">
        <v>43</v>
      </c>
      <c r="C114" s="336" t="s">
        <v>155</v>
      </c>
      <c r="D114" s="367">
        <v>45197</v>
      </c>
      <c r="E114" s="342">
        <v>900.2</v>
      </c>
      <c r="F114" s="339">
        <v>896.43333333333339</v>
      </c>
      <c r="G114" s="338">
        <v>888.66666666666674</v>
      </c>
      <c r="H114" s="338">
        <v>877.13333333333333</v>
      </c>
      <c r="I114" s="338">
        <v>869.36666666666667</v>
      </c>
      <c r="J114" s="338">
        <v>907.96666666666681</v>
      </c>
      <c r="K114" s="338">
        <v>915.73333333333346</v>
      </c>
      <c r="L114" s="338">
        <v>927.26666666666688</v>
      </c>
      <c r="M114" s="340">
        <v>904.2</v>
      </c>
      <c r="N114" s="340">
        <v>884.9</v>
      </c>
      <c r="O114" s="340">
        <v>2315300</v>
      </c>
      <c r="P114" s="343">
        <v>0.15051679586563307</v>
      </c>
    </row>
    <row r="115" spans="1:16" ht="12.75" customHeight="1">
      <c r="A115" s="375">
        <v>105</v>
      </c>
      <c r="B115" s="376" t="s">
        <v>45</v>
      </c>
      <c r="C115" s="339" t="s">
        <v>156</v>
      </c>
      <c r="D115" s="367">
        <v>45197</v>
      </c>
      <c r="E115" s="342">
        <v>682.85</v>
      </c>
      <c r="F115" s="339">
        <v>685.9</v>
      </c>
      <c r="G115" s="338">
        <v>678.9</v>
      </c>
      <c r="H115" s="338">
        <v>674.95</v>
      </c>
      <c r="I115" s="338">
        <v>667.95</v>
      </c>
      <c r="J115" s="338">
        <v>689.84999999999991</v>
      </c>
      <c r="K115" s="338">
        <v>696.84999999999991</v>
      </c>
      <c r="L115" s="338">
        <v>700.79999999999984</v>
      </c>
      <c r="M115" s="340">
        <v>692.9</v>
      </c>
      <c r="N115" s="340">
        <v>681.95</v>
      </c>
      <c r="O115" s="340">
        <v>16073750</v>
      </c>
      <c r="P115" s="343">
        <v>-2.0423398922839012E-2</v>
      </c>
    </row>
    <row r="116" spans="1:16" ht="12.75" customHeight="1">
      <c r="A116" s="375">
        <v>106</v>
      </c>
      <c r="B116" s="376" t="s">
        <v>59</v>
      </c>
      <c r="C116" s="339" t="s">
        <v>157</v>
      </c>
      <c r="D116" s="367">
        <v>45197</v>
      </c>
      <c r="E116" s="342">
        <v>443</v>
      </c>
      <c r="F116" s="339">
        <v>442.58333333333331</v>
      </c>
      <c r="G116" s="338">
        <v>440.71666666666664</v>
      </c>
      <c r="H116" s="338">
        <v>438.43333333333334</v>
      </c>
      <c r="I116" s="338">
        <v>436.56666666666666</v>
      </c>
      <c r="J116" s="338">
        <v>444.86666666666662</v>
      </c>
      <c r="K116" s="338">
        <v>446.73333333333329</v>
      </c>
      <c r="L116" s="338">
        <v>449.01666666666659</v>
      </c>
      <c r="M116" s="340">
        <v>444.45</v>
      </c>
      <c r="N116" s="340">
        <v>440.3</v>
      </c>
      <c r="O116" s="340">
        <v>72659200</v>
      </c>
      <c r="P116" s="343">
        <v>-1.4774477686416593E-2</v>
      </c>
    </row>
    <row r="117" spans="1:16" ht="12.75" customHeight="1">
      <c r="A117" s="375">
        <v>107</v>
      </c>
      <c r="B117" s="376" t="s">
        <v>132</v>
      </c>
      <c r="C117" s="339" t="s">
        <v>158</v>
      </c>
      <c r="D117" s="367">
        <v>45197</v>
      </c>
      <c r="E117" s="342">
        <v>693.15</v>
      </c>
      <c r="F117" s="339">
        <v>696.63333333333333</v>
      </c>
      <c r="G117" s="338">
        <v>686.86666666666667</v>
      </c>
      <c r="H117" s="338">
        <v>680.58333333333337</v>
      </c>
      <c r="I117" s="338">
        <v>670.81666666666672</v>
      </c>
      <c r="J117" s="338">
        <v>702.91666666666663</v>
      </c>
      <c r="K117" s="338">
        <v>712.68333333333328</v>
      </c>
      <c r="L117" s="338">
        <v>718.96666666666658</v>
      </c>
      <c r="M117" s="340">
        <v>706.4</v>
      </c>
      <c r="N117" s="340">
        <v>690.35</v>
      </c>
      <c r="O117" s="340">
        <v>25990000</v>
      </c>
      <c r="P117" s="343">
        <v>-1.9201228878648233E-3</v>
      </c>
    </row>
    <row r="118" spans="1:16" ht="12.75" customHeight="1">
      <c r="A118" s="375">
        <v>108</v>
      </c>
      <c r="B118" s="376" t="s">
        <v>49</v>
      </c>
      <c r="C118" s="344" t="s">
        <v>159</v>
      </c>
      <c r="D118" s="367">
        <v>45197</v>
      </c>
      <c r="E118" s="342">
        <v>3161.65</v>
      </c>
      <c r="F118" s="339">
        <v>3167.6166666666668</v>
      </c>
      <c r="G118" s="338">
        <v>3127.1833333333334</v>
      </c>
      <c r="H118" s="338">
        <v>3092.7166666666667</v>
      </c>
      <c r="I118" s="338">
        <v>3052.2833333333333</v>
      </c>
      <c r="J118" s="338">
        <v>3202.0833333333335</v>
      </c>
      <c r="K118" s="338">
        <v>3242.5166666666669</v>
      </c>
      <c r="L118" s="338">
        <v>3276.9833333333336</v>
      </c>
      <c r="M118" s="340">
        <v>3208.05</v>
      </c>
      <c r="N118" s="340">
        <v>3133.15</v>
      </c>
      <c r="O118" s="340">
        <v>826750</v>
      </c>
      <c r="P118" s="343">
        <v>-1.606664683130021E-2</v>
      </c>
    </row>
    <row r="119" spans="1:16" ht="12.75" customHeight="1">
      <c r="A119" s="375">
        <v>109</v>
      </c>
      <c r="B119" s="376" t="s">
        <v>132</v>
      </c>
      <c r="C119" s="339" t="s">
        <v>160</v>
      </c>
      <c r="D119" s="367">
        <v>45197</v>
      </c>
      <c r="E119" s="342">
        <v>780.55</v>
      </c>
      <c r="F119" s="339">
        <v>782.31666666666661</v>
      </c>
      <c r="G119" s="338">
        <v>776.63333333333321</v>
      </c>
      <c r="H119" s="338">
        <v>772.71666666666658</v>
      </c>
      <c r="I119" s="338">
        <v>767.03333333333319</v>
      </c>
      <c r="J119" s="338">
        <v>786.23333333333323</v>
      </c>
      <c r="K119" s="338">
        <v>791.91666666666663</v>
      </c>
      <c r="L119" s="338">
        <v>795.83333333333326</v>
      </c>
      <c r="M119" s="340">
        <v>788</v>
      </c>
      <c r="N119" s="340">
        <v>778.4</v>
      </c>
      <c r="O119" s="340">
        <v>19735650</v>
      </c>
      <c r="P119" s="343">
        <v>-1.9648605150214594E-2</v>
      </c>
    </row>
    <row r="120" spans="1:16" ht="12.75" customHeight="1">
      <c r="A120" s="375">
        <v>110</v>
      </c>
      <c r="B120" s="376" t="s">
        <v>45</v>
      </c>
      <c r="C120" s="339" t="s">
        <v>161</v>
      </c>
      <c r="D120" s="367">
        <v>45197</v>
      </c>
      <c r="E120" s="342">
        <v>547.15</v>
      </c>
      <c r="F120" s="339">
        <v>543.93333333333328</v>
      </c>
      <c r="G120" s="338">
        <v>539.21666666666658</v>
      </c>
      <c r="H120" s="338">
        <v>531.2833333333333</v>
      </c>
      <c r="I120" s="338">
        <v>526.56666666666661</v>
      </c>
      <c r="J120" s="338">
        <v>551.86666666666656</v>
      </c>
      <c r="K120" s="338">
        <v>556.58333333333326</v>
      </c>
      <c r="L120" s="338">
        <v>564.51666666666654</v>
      </c>
      <c r="M120" s="340">
        <v>548.65</v>
      </c>
      <c r="N120" s="340">
        <v>536</v>
      </c>
      <c r="O120" s="340">
        <v>21372500</v>
      </c>
      <c r="P120" s="343">
        <v>8.5105032683886528E-2</v>
      </c>
    </row>
    <row r="121" spans="1:16" ht="12.75" customHeight="1">
      <c r="A121" s="375">
        <v>111</v>
      </c>
      <c r="B121" s="376" t="s">
        <v>63</v>
      </c>
      <c r="C121" s="339" t="s">
        <v>162</v>
      </c>
      <c r="D121" s="367">
        <v>45197</v>
      </c>
      <c r="E121" s="342">
        <v>1761.75</v>
      </c>
      <c r="F121" s="339">
        <v>1765.6666666666667</v>
      </c>
      <c r="G121" s="338">
        <v>1748.3333333333335</v>
      </c>
      <c r="H121" s="338">
        <v>1734.9166666666667</v>
      </c>
      <c r="I121" s="338">
        <v>1717.5833333333335</v>
      </c>
      <c r="J121" s="338">
        <v>1779.0833333333335</v>
      </c>
      <c r="K121" s="338">
        <v>1796.416666666667</v>
      </c>
      <c r="L121" s="338">
        <v>1809.8333333333335</v>
      </c>
      <c r="M121" s="340">
        <v>1783</v>
      </c>
      <c r="N121" s="340">
        <v>1752.25</v>
      </c>
      <c r="O121" s="340">
        <v>28427200</v>
      </c>
      <c r="P121" s="343">
        <v>3.9385740402193788E-2</v>
      </c>
    </row>
    <row r="122" spans="1:16" ht="12.75" customHeight="1">
      <c r="A122" s="375">
        <v>112</v>
      </c>
      <c r="B122" s="376" t="s">
        <v>68</v>
      </c>
      <c r="C122" s="339" t="s">
        <v>163</v>
      </c>
      <c r="D122" s="367">
        <v>45197</v>
      </c>
      <c r="E122" s="342">
        <v>123.8</v>
      </c>
      <c r="F122" s="339">
        <v>124.28333333333335</v>
      </c>
      <c r="G122" s="338">
        <v>122.81666666666669</v>
      </c>
      <c r="H122" s="338">
        <v>121.83333333333334</v>
      </c>
      <c r="I122" s="338">
        <v>120.36666666666669</v>
      </c>
      <c r="J122" s="338">
        <v>125.26666666666669</v>
      </c>
      <c r="K122" s="338">
        <v>126.73333333333336</v>
      </c>
      <c r="L122" s="338">
        <v>127.7166666666667</v>
      </c>
      <c r="M122" s="340">
        <v>125.75</v>
      </c>
      <c r="N122" s="340">
        <v>123.3</v>
      </c>
      <c r="O122" s="340">
        <v>72302248</v>
      </c>
      <c r="P122" s="343">
        <v>-1.0382313423720533E-2</v>
      </c>
    </row>
    <row r="123" spans="1:16" ht="12.75" customHeight="1">
      <c r="A123" s="375">
        <v>113</v>
      </c>
      <c r="B123" s="376" t="s">
        <v>45</v>
      </c>
      <c r="C123" s="339" t="s">
        <v>164</v>
      </c>
      <c r="D123" s="367">
        <v>45197</v>
      </c>
      <c r="E123" s="342">
        <v>2417.0500000000002</v>
      </c>
      <c r="F123" s="339">
        <v>2402.5666666666666</v>
      </c>
      <c r="G123" s="338">
        <v>2380.6833333333334</v>
      </c>
      <c r="H123" s="338">
        <v>2344.3166666666666</v>
      </c>
      <c r="I123" s="338">
        <v>2322.4333333333334</v>
      </c>
      <c r="J123" s="338">
        <v>2438.9333333333334</v>
      </c>
      <c r="K123" s="338">
        <v>2460.8166666666666</v>
      </c>
      <c r="L123" s="338">
        <v>2497.1833333333334</v>
      </c>
      <c r="M123" s="340">
        <v>2424.4499999999998</v>
      </c>
      <c r="N123" s="340">
        <v>2366.1999999999998</v>
      </c>
      <c r="O123" s="340">
        <v>934800</v>
      </c>
      <c r="P123" s="343">
        <v>-2.564102564102564E-2</v>
      </c>
    </row>
    <row r="124" spans="1:16" ht="12.75" customHeight="1">
      <c r="A124" s="375">
        <v>114</v>
      </c>
      <c r="B124" s="376" t="s">
        <v>43</v>
      </c>
      <c r="C124" s="344" t="s">
        <v>165</v>
      </c>
      <c r="D124" s="367">
        <v>45197</v>
      </c>
      <c r="E124" s="342">
        <v>384.85</v>
      </c>
      <c r="F124" s="339">
        <v>386.95</v>
      </c>
      <c r="G124" s="338">
        <v>382.04999999999995</v>
      </c>
      <c r="H124" s="338">
        <v>379.24999999999994</v>
      </c>
      <c r="I124" s="338">
        <v>374.34999999999991</v>
      </c>
      <c r="J124" s="338">
        <v>389.75</v>
      </c>
      <c r="K124" s="338">
        <v>394.65</v>
      </c>
      <c r="L124" s="338">
        <v>397.45000000000005</v>
      </c>
      <c r="M124" s="340">
        <v>391.85</v>
      </c>
      <c r="N124" s="340">
        <v>384.15</v>
      </c>
      <c r="O124" s="340">
        <v>12869000</v>
      </c>
      <c r="P124" s="343">
        <v>-7.9411407029064823E-2</v>
      </c>
    </row>
    <row r="125" spans="1:16" ht="12.75" customHeight="1">
      <c r="A125" s="375">
        <v>115</v>
      </c>
      <c r="B125" s="376" t="s">
        <v>68</v>
      </c>
      <c r="C125" s="339" t="s">
        <v>166</v>
      </c>
      <c r="D125" s="367">
        <v>45197</v>
      </c>
      <c r="E125" s="342">
        <v>463.35</v>
      </c>
      <c r="F125" s="339">
        <v>465.89999999999992</v>
      </c>
      <c r="G125" s="338">
        <v>459.09999999999985</v>
      </c>
      <c r="H125" s="338">
        <v>454.84999999999991</v>
      </c>
      <c r="I125" s="338">
        <v>448.04999999999984</v>
      </c>
      <c r="J125" s="338">
        <v>470.14999999999986</v>
      </c>
      <c r="K125" s="338">
        <v>476.94999999999993</v>
      </c>
      <c r="L125" s="338">
        <v>481.19999999999987</v>
      </c>
      <c r="M125" s="340">
        <v>472.7</v>
      </c>
      <c r="N125" s="340">
        <v>461.65</v>
      </c>
      <c r="O125" s="340">
        <v>24004000</v>
      </c>
      <c r="P125" s="343">
        <v>-3.3316674995835418E-4</v>
      </c>
    </row>
    <row r="126" spans="1:16" ht="12.75" customHeight="1">
      <c r="A126" s="375">
        <v>116</v>
      </c>
      <c r="B126" s="376" t="s">
        <v>41</v>
      </c>
      <c r="C126" s="339" t="s">
        <v>167</v>
      </c>
      <c r="D126" s="367">
        <v>45197</v>
      </c>
      <c r="E126" s="342">
        <v>2916.95</v>
      </c>
      <c r="F126" s="339">
        <v>2920.8833333333332</v>
      </c>
      <c r="G126" s="338">
        <v>2904.7166666666662</v>
      </c>
      <c r="H126" s="338">
        <v>2892.4833333333331</v>
      </c>
      <c r="I126" s="338">
        <v>2876.3166666666662</v>
      </c>
      <c r="J126" s="338">
        <v>2933.1166666666663</v>
      </c>
      <c r="K126" s="338">
        <v>2949.2833333333333</v>
      </c>
      <c r="L126" s="338">
        <v>2961.5166666666664</v>
      </c>
      <c r="M126" s="340">
        <v>2937.05</v>
      </c>
      <c r="N126" s="340">
        <v>2908.65</v>
      </c>
      <c r="O126" s="340">
        <v>9543600</v>
      </c>
      <c r="P126" s="343">
        <v>1.4477964155877288E-2</v>
      </c>
    </row>
    <row r="127" spans="1:16" ht="12.75" customHeight="1">
      <c r="A127" s="375">
        <v>117</v>
      </c>
      <c r="B127" s="376" t="s">
        <v>87</v>
      </c>
      <c r="C127" s="339" t="s">
        <v>168</v>
      </c>
      <c r="D127" s="367">
        <v>45197</v>
      </c>
      <c r="E127" s="342">
        <v>5367.25</v>
      </c>
      <c r="F127" s="339">
        <v>5377.3666666666668</v>
      </c>
      <c r="G127" s="338">
        <v>5344.3833333333332</v>
      </c>
      <c r="H127" s="338">
        <v>5321.5166666666664</v>
      </c>
      <c r="I127" s="338">
        <v>5288.5333333333328</v>
      </c>
      <c r="J127" s="338">
        <v>5400.2333333333336</v>
      </c>
      <c r="K127" s="338">
        <v>5433.2166666666672</v>
      </c>
      <c r="L127" s="338">
        <v>5456.0833333333339</v>
      </c>
      <c r="M127" s="340">
        <v>5410.35</v>
      </c>
      <c r="N127" s="340">
        <v>5354.5</v>
      </c>
      <c r="O127" s="340">
        <v>1523400</v>
      </c>
      <c r="P127" s="343">
        <v>1.7737248221264657E-2</v>
      </c>
    </row>
    <row r="128" spans="1:16" ht="12.75" customHeight="1">
      <c r="A128" s="375">
        <v>118</v>
      </c>
      <c r="B128" s="376" t="s">
        <v>87</v>
      </c>
      <c r="C128" s="339" t="s">
        <v>169</v>
      </c>
      <c r="D128" s="367">
        <v>45197</v>
      </c>
      <c r="E128" s="342">
        <v>4695.3</v>
      </c>
      <c r="F128" s="339">
        <v>4695.2666666666664</v>
      </c>
      <c r="G128" s="338">
        <v>4656.583333333333</v>
      </c>
      <c r="H128" s="338">
        <v>4617.8666666666668</v>
      </c>
      <c r="I128" s="338">
        <v>4579.1833333333334</v>
      </c>
      <c r="J128" s="338">
        <v>4733.9833333333327</v>
      </c>
      <c r="K128" s="338">
        <v>4772.666666666667</v>
      </c>
      <c r="L128" s="338">
        <v>4811.3833333333323</v>
      </c>
      <c r="M128" s="340">
        <v>4733.95</v>
      </c>
      <c r="N128" s="340">
        <v>4656.55</v>
      </c>
      <c r="O128" s="340">
        <v>740000</v>
      </c>
      <c r="P128" s="343">
        <v>2.6922009436580626E-2</v>
      </c>
    </row>
    <row r="129" spans="1:16" ht="12.75" customHeight="1">
      <c r="A129" s="375">
        <v>119</v>
      </c>
      <c r="B129" s="376" t="s">
        <v>43</v>
      </c>
      <c r="C129" s="339" t="s">
        <v>170</v>
      </c>
      <c r="D129" s="367">
        <v>45197</v>
      </c>
      <c r="E129" s="342">
        <v>1109.5</v>
      </c>
      <c r="F129" s="339">
        <v>1111.2666666666667</v>
      </c>
      <c r="G129" s="338">
        <v>1104.7833333333333</v>
      </c>
      <c r="H129" s="338">
        <v>1100.0666666666666</v>
      </c>
      <c r="I129" s="338">
        <v>1093.5833333333333</v>
      </c>
      <c r="J129" s="338">
        <v>1115.9833333333333</v>
      </c>
      <c r="K129" s="338">
        <v>1122.4666666666665</v>
      </c>
      <c r="L129" s="338">
        <v>1127.1833333333334</v>
      </c>
      <c r="M129" s="340">
        <v>1117.75</v>
      </c>
      <c r="N129" s="340">
        <v>1106.55</v>
      </c>
      <c r="O129" s="340">
        <v>6132750</v>
      </c>
      <c r="P129" s="343">
        <v>-9.8806093042404283E-3</v>
      </c>
    </row>
    <row r="130" spans="1:16" ht="12.75" customHeight="1">
      <c r="A130" s="375">
        <v>120</v>
      </c>
      <c r="B130" s="376" t="s">
        <v>56</v>
      </c>
      <c r="C130" s="339" t="s">
        <v>171</v>
      </c>
      <c r="D130" s="367">
        <v>45197</v>
      </c>
      <c r="E130" s="342">
        <v>1595.5</v>
      </c>
      <c r="F130" s="339">
        <v>1594.5333333333335</v>
      </c>
      <c r="G130" s="338">
        <v>1584.416666666667</v>
      </c>
      <c r="H130" s="338">
        <v>1573.3333333333335</v>
      </c>
      <c r="I130" s="338">
        <v>1563.2166666666669</v>
      </c>
      <c r="J130" s="338">
        <v>1605.616666666667</v>
      </c>
      <c r="K130" s="338">
        <v>1615.7333333333333</v>
      </c>
      <c r="L130" s="338">
        <v>1626.8166666666671</v>
      </c>
      <c r="M130" s="340">
        <v>1604.65</v>
      </c>
      <c r="N130" s="340">
        <v>1583.45</v>
      </c>
      <c r="O130" s="340">
        <v>14475300</v>
      </c>
      <c r="P130" s="343">
        <v>-4.3813192103996151E-3</v>
      </c>
    </row>
    <row r="131" spans="1:16" ht="12.75" customHeight="1">
      <c r="A131" s="375">
        <v>121</v>
      </c>
      <c r="B131" s="376" t="s">
        <v>68</v>
      </c>
      <c r="C131" s="339" t="s">
        <v>172</v>
      </c>
      <c r="D131" s="367">
        <v>45197</v>
      </c>
      <c r="E131" s="342">
        <v>297.75</v>
      </c>
      <c r="F131" s="339">
        <v>299.2</v>
      </c>
      <c r="G131" s="338">
        <v>295.34999999999997</v>
      </c>
      <c r="H131" s="338">
        <v>292.95</v>
      </c>
      <c r="I131" s="338">
        <v>289.09999999999997</v>
      </c>
      <c r="J131" s="338">
        <v>301.59999999999997</v>
      </c>
      <c r="K131" s="338">
        <v>305.45</v>
      </c>
      <c r="L131" s="338">
        <v>307.84999999999997</v>
      </c>
      <c r="M131" s="340">
        <v>303.05</v>
      </c>
      <c r="N131" s="340">
        <v>296.8</v>
      </c>
      <c r="O131" s="340">
        <v>42944000</v>
      </c>
      <c r="P131" s="343">
        <v>-1.3023255813953488E-3</v>
      </c>
    </row>
    <row r="132" spans="1:16" ht="12.75" customHeight="1">
      <c r="A132" s="375">
        <v>122</v>
      </c>
      <c r="B132" s="376" t="s">
        <v>68</v>
      </c>
      <c r="C132" s="339" t="s">
        <v>173</v>
      </c>
      <c r="D132" s="367">
        <v>45197</v>
      </c>
      <c r="E132" s="342">
        <v>140.30000000000001</v>
      </c>
      <c r="F132" s="339">
        <v>141.56666666666669</v>
      </c>
      <c r="G132" s="338">
        <v>138.33333333333337</v>
      </c>
      <c r="H132" s="338">
        <v>136.36666666666667</v>
      </c>
      <c r="I132" s="338">
        <v>133.13333333333335</v>
      </c>
      <c r="J132" s="338">
        <v>143.53333333333339</v>
      </c>
      <c r="K132" s="338">
        <v>146.76666666666668</v>
      </c>
      <c r="L132" s="338">
        <v>148.73333333333341</v>
      </c>
      <c r="M132" s="340">
        <v>144.80000000000001</v>
      </c>
      <c r="N132" s="340">
        <v>139.6</v>
      </c>
      <c r="O132" s="340">
        <v>70626000</v>
      </c>
      <c r="P132" s="343">
        <v>4.9482881597717548E-2</v>
      </c>
    </row>
    <row r="133" spans="1:16" ht="12.75" customHeight="1">
      <c r="A133" s="375">
        <v>123</v>
      </c>
      <c r="B133" s="376" t="s">
        <v>59</v>
      </c>
      <c r="C133" s="339" t="s">
        <v>174</v>
      </c>
      <c r="D133" s="367">
        <v>45197</v>
      </c>
      <c r="E133" s="342">
        <v>582.15</v>
      </c>
      <c r="F133" s="339">
        <v>581.16666666666663</v>
      </c>
      <c r="G133" s="338">
        <v>578.0333333333333</v>
      </c>
      <c r="H133" s="338">
        <v>573.91666666666663</v>
      </c>
      <c r="I133" s="338">
        <v>570.7833333333333</v>
      </c>
      <c r="J133" s="338">
        <v>585.2833333333333</v>
      </c>
      <c r="K133" s="338">
        <v>588.41666666666674</v>
      </c>
      <c r="L133" s="338">
        <v>592.5333333333333</v>
      </c>
      <c r="M133" s="340">
        <v>584.29999999999995</v>
      </c>
      <c r="N133" s="340">
        <v>577.04999999999995</v>
      </c>
      <c r="O133" s="340">
        <v>10660800</v>
      </c>
      <c r="P133" s="343">
        <v>-1.5732328827830711E-2</v>
      </c>
    </row>
    <row r="134" spans="1:16" ht="12.75" customHeight="1">
      <c r="A134" s="375">
        <v>124</v>
      </c>
      <c r="B134" s="376" t="s">
        <v>56</v>
      </c>
      <c r="C134" s="339" t="s">
        <v>175</v>
      </c>
      <c r="D134" s="367">
        <v>45197</v>
      </c>
      <c r="E134" s="342">
        <v>10559.3</v>
      </c>
      <c r="F134" s="339">
        <v>10575.783333333333</v>
      </c>
      <c r="G134" s="338">
        <v>10521.566666666666</v>
      </c>
      <c r="H134" s="338">
        <v>10483.833333333332</v>
      </c>
      <c r="I134" s="338">
        <v>10429.616666666665</v>
      </c>
      <c r="J134" s="338">
        <v>10613.516666666666</v>
      </c>
      <c r="K134" s="338">
        <v>10667.733333333334</v>
      </c>
      <c r="L134" s="338">
        <v>10705.466666666667</v>
      </c>
      <c r="M134" s="340">
        <v>10630</v>
      </c>
      <c r="N134" s="340">
        <v>10538.05</v>
      </c>
      <c r="O134" s="340">
        <v>3420100</v>
      </c>
      <c r="P134" s="343">
        <v>7.0453834115805941E-2</v>
      </c>
    </row>
    <row r="135" spans="1:16" ht="12.75" customHeight="1">
      <c r="A135" s="375">
        <v>125</v>
      </c>
      <c r="B135" s="376" t="s">
        <v>59</v>
      </c>
      <c r="C135" s="339" t="s">
        <v>176</v>
      </c>
      <c r="D135" s="367">
        <v>45197</v>
      </c>
      <c r="E135" s="342">
        <v>1014.7</v>
      </c>
      <c r="F135" s="339">
        <v>1016.3333333333334</v>
      </c>
      <c r="G135" s="338">
        <v>1010.3666666666668</v>
      </c>
      <c r="H135" s="338">
        <v>1006.0333333333334</v>
      </c>
      <c r="I135" s="338">
        <v>1000.0666666666668</v>
      </c>
      <c r="J135" s="338">
        <v>1020.6666666666667</v>
      </c>
      <c r="K135" s="338">
        <v>1026.6333333333332</v>
      </c>
      <c r="L135" s="338">
        <v>1030.9666666666667</v>
      </c>
      <c r="M135" s="340">
        <v>1022.3</v>
      </c>
      <c r="N135" s="340">
        <v>1012</v>
      </c>
      <c r="O135" s="340">
        <v>10516800</v>
      </c>
      <c r="P135" s="343">
        <v>-1.1966493817311527E-3</v>
      </c>
    </row>
    <row r="136" spans="1:16" ht="12.75" customHeight="1">
      <c r="A136" s="375">
        <v>126</v>
      </c>
      <c r="B136" s="376" t="s">
        <v>45</v>
      </c>
      <c r="C136" s="336" t="s">
        <v>177</v>
      </c>
      <c r="D136" s="367">
        <v>45197</v>
      </c>
      <c r="E136" s="342">
        <v>1901.1</v>
      </c>
      <c r="F136" s="339">
        <v>1918.5</v>
      </c>
      <c r="G136" s="338">
        <v>1878.6</v>
      </c>
      <c r="H136" s="338">
        <v>1856.1</v>
      </c>
      <c r="I136" s="338">
        <v>1816.1999999999998</v>
      </c>
      <c r="J136" s="338">
        <v>1941</v>
      </c>
      <c r="K136" s="338">
        <v>1980.9</v>
      </c>
      <c r="L136" s="338">
        <v>2003.4</v>
      </c>
      <c r="M136" s="340">
        <v>1958.4</v>
      </c>
      <c r="N136" s="340">
        <v>1896</v>
      </c>
      <c r="O136" s="340">
        <v>3277600</v>
      </c>
      <c r="P136" s="343">
        <v>-6.7167577413479049E-2</v>
      </c>
    </row>
    <row r="137" spans="1:16" ht="12.75" customHeight="1">
      <c r="A137" s="375">
        <v>127</v>
      </c>
      <c r="B137" s="376" t="s">
        <v>43</v>
      </c>
      <c r="C137" s="336" t="s">
        <v>178</v>
      </c>
      <c r="D137" s="367">
        <v>45197</v>
      </c>
      <c r="E137" s="342">
        <v>1435.65</v>
      </c>
      <c r="F137" s="339">
        <v>1432.5333333333335</v>
      </c>
      <c r="G137" s="338">
        <v>1425.366666666667</v>
      </c>
      <c r="H137" s="338">
        <v>1415.0833333333335</v>
      </c>
      <c r="I137" s="338">
        <v>1407.916666666667</v>
      </c>
      <c r="J137" s="338">
        <v>1442.8166666666671</v>
      </c>
      <c r="K137" s="338">
        <v>1449.9833333333336</v>
      </c>
      <c r="L137" s="338">
        <v>1460.2666666666671</v>
      </c>
      <c r="M137" s="340">
        <v>1439.7</v>
      </c>
      <c r="N137" s="340">
        <v>1422.25</v>
      </c>
      <c r="O137" s="340">
        <v>1975600</v>
      </c>
      <c r="P137" s="343">
        <v>-4.4680851063829789E-2</v>
      </c>
    </row>
    <row r="138" spans="1:16" ht="12.75" customHeight="1">
      <c r="A138" s="375">
        <v>128</v>
      </c>
      <c r="B138" s="376" t="s">
        <v>68</v>
      </c>
      <c r="C138" s="339" t="s">
        <v>179</v>
      </c>
      <c r="D138" s="367">
        <v>45197</v>
      </c>
      <c r="E138" s="342">
        <v>913.15</v>
      </c>
      <c r="F138" s="339">
        <v>916.59999999999991</v>
      </c>
      <c r="G138" s="338">
        <v>906.14999999999986</v>
      </c>
      <c r="H138" s="338">
        <v>899.15</v>
      </c>
      <c r="I138" s="338">
        <v>888.69999999999993</v>
      </c>
      <c r="J138" s="338">
        <v>923.5999999999998</v>
      </c>
      <c r="K138" s="338">
        <v>934.04999999999984</v>
      </c>
      <c r="L138" s="338">
        <v>941.04999999999973</v>
      </c>
      <c r="M138" s="340">
        <v>927.05</v>
      </c>
      <c r="N138" s="340">
        <v>909.6</v>
      </c>
      <c r="O138" s="340">
        <v>7356800</v>
      </c>
      <c r="P138" s="343">
        <v>3.5468978718612772E-2</v>
      </c>
    </row>
    <row r="139" spans="1:16" ht="12.75" customHeight="1">
      <c r="A139" s="375">
        <v>129</v>
      </c>
      <c r="B139" s="376" t="s">
        <v>84</v>
      </c>
      <c r="C139" s="339" t="s">
        <v>180</v>
      </c>
      <c r="D139" s="367">
        <v>45197</v>
      </c>
      <c r="E139" s="342">
        <v>1028.8499999999999</v>
      </c>
      <c r="F139" s="339">
        <v>1027.9666666666665</v>
      </c>
      <c r="G139" s="338">
        <v>1014.4333333333329</v>
      </c>
      <c r="H139" s="338">
        <v>1000.0166666666664</v>
      </c>
      <c r="I139" s="338">
        <v>986.48333333333289</v>
      </c>
      <c r="J139" s="338">
        <v>1042.383333333333</v>
      </c>
      <c r="K139" s="338">
        <v>1055.9166666666663</v>
      </c>
      <c r="L139" s="338">
        <v>1070.333333333333</v>
      </c>
      <c r="M139" s="340">
        <v>1041.5</v>
      </c>
      <c r="N139" s="340">
        <v>1013.55</v>
      </c>
      <c r="O139" s="340">
        <v>2137600</v>
      </c>
      <c r="P139" s="343">
        <v>-0.13555483662245227</v>
      </c>
    </row>
    <row r="140" spans="1:16" ht="12.75" customHeight="1">
      <c r="A140" s="375">
        <v>130</v>
      </c>
      <c r="B140" s="376" t="s">
        <v>56</v>
      </c>
      <c r="C140" s="344" t="s">
        <v>181</v>
      </c>
      <c r="D140" s="367">
        <v>45197</v>
      </c>
      <c r="E140" s="342">
        <v>97.25</v>
      </c>
      <c r="F140" s="339">
        <v>97.133333333333326</v>
      </c>
      <c r="G140" s="338">
        <v>96.616666666666646</v>
      </c>
      <c r="H140" s="338">
        <v>95.98333333333332</v>
      </c>
      <c r="I140" s="338">
        <v>95.46666666666664</v>
      </c>
      <c r="J140" s="338">
        <v>97.766666666666652</v>
      </c>
      <c r="K140" s="338">
        <v>98.283333333333331</v>
      </c>
      <c r="L140" s="338">
        <v>98.916666666666657</v>
      </c>
      <c r="M140" s="340">
        <v>97.65</v>
      </c>
      <c r="N140" s="340">
        <v>96.5</v>
      </c>
      <c r="O140" s="340">
        <v>89701400</v>
      </c>
      <c r="P140" s="343">
        <v>3.1262754060892989E-2</v>
      </c>
    </row>
    <row r="141" spans="1:16" ht="12.75" customHeight="1">
      <c r="A141" s="375">
        <v>131</v>
      </c>
      <c r="B141" s="376" t="s">
        <v>87</v>
      </c>
      <c r="C141" s="339" t="s">
        <v>182</v>
      </c>
      <c r="D141" s="367">
        <v>45197</v>
      </c>
      <c r="E141" s="342">
        <v>2439.1999999999998</v>
      </c>
      <c r="F141" s="339">
        <v>2449.333333333333</v>
      </c>
      <c r="G141" s="338">
        <v>2405.8166666666662</v>
      </c>
      <c r="H141" s="338">
        <v>2372.4333333333329</v>
      </c>
      <c r="I141" s="338">
        <v>2328.9166666666661</v>
      </c>
      <c r="J141" s="338">
        <v>2482.7166666666662</v>
      </c>
      <c r="K141" s="338">
        <v>2526.2333333333327</v>
      </c>
      <c r="L141" s="338">
        <v>2559.6166666666663</v>
      </c>
      <c r="M141" s="340">
        <v>2492.85</v>
      </c>
      <c r="N141" s="340">
        <v>2415.9499999999998</v>
      </c>
      <c r="O141" s="340">
        <v>2425500</v>
      </c>
      <c r="P141" s="343">
        <v>-3.952569169960474E-3</v>
      </c>
    </row>
    <row r="142" spans="1:16" ht="12.75" customHeight="1">
      <c r="A142" s="375">
        <v>132</v>
      </c>
      <c r="B142" s="376" t="s">
        <v>56</v>
      </c>
      <c r="C142" s="339" t="s">
        <v>183</v>
      </c>
      <c r="D142" s="367">
        <v>45197</v>
      </c>
      <c r="E142" s="342">
        <v>109595.2</v>
      </c>
      <c r="F142" s="339">
        <v>109604.33333333333</v>
      </c>
      <c r="G142" s="338">
        <v>109108.66666666666</v>
      </c>
      <c r="H142" s="338">
        <v>108622.13333333333</v>
      </c>
      <c r="I142" s="338">
        <v>108126.46666666666</v>
      </c>
      <c r="J142" s="338">
        <v>110090.86666666665</v>
      </c>
      <c r="K142" s="338">
        <v>110586.53333333331</v>
      </c>
      <c r="L142" s="338">
        <v>111073.06666666665</v>
      </c>
      <c r="M142" s="340">
        <v>110100</v>
      </c>
      <c r="N142" s="340">
        <v>109117.8</v>
      </c>
      <c r="O142" s="340">
        <v>46290</v>
      </c>
      <c r="P142" s="343">
        <v>3.3028341887971435E-2</v>
      </c>
    </row>
    <row r="143" spans="1:16" ht="12.75" customHeight="1">
      <c r="A143" s="375">
        <v>133</v>
      </c>
      <c r="B143" s="376" t="s">
        <v>68</v>
      </c>
      <c r="C143" s="339" t="s">
        <v>184</v>
      </c>
      <c r="D143" s="367">
        <v>45197</v>
      </c>
      <c r="E143" s="342">
        <v>1239</v>
      </c>
      <c r="F143" s="339">
        <v>1250.8666666666666</v>
      </c>
      <c r="G143" s="338">
        <v>1221.7833333333331</v>
      </c>
      <c r="H143" s="338">
        <v>1204.5666666666666</v>
      </c>
      <c r="I143" s="338">
        <v>1175.4833333333331</v>
      </c>
      <c r="J143" s="338">
        <v>1268.083333333333</v>
      </c>
      <c r="K143" s="338">
        <v>1297.1666666666665</v>
      </c>
      <c r="L143" s="338">
        <v>1314.383333333333</v>
      </c>
      <c r="M143" s="340">
        <v>1279.95</v>
      </c>
      <c r="N143" s="340">
        <v>1233.6500000000001</v>
      </c>
      <c r="O143" s="340">
        <v>7383200</v>
      </c>
      <c r="P143" s="343">
        <v>0.10285902070325337</v>
      </c>
    </row>
    <row r="144" spans="1:16" ht="12.75" customHeight="1">
      <c r="A144" s="375">
        <v>134</v>
      </c>
      <c r="B144" s="376" t="s">
        <v>132</v>
      </c>
      <c r="C144" s="339" t="s">
        <v>185</v>
      </c>
      <c r="D144" s="367">
        <v>45197</v>
      </c>
      <c r="E144" s="342">
        <v>93.1</v>
      </c>
      <c r="F144" s="339">
        <v>93.5</v>
      </c>
      <c r="G144" s="338">
        <v>92.3</v>
      </c>
      <c r="H144" s="338">
        <v>91.5</v>
      </c>
      <c r="I144" s="338">
        <v>90.3</v>
      </c>
      <c r="J144" s="338">
        <v>94.3</v>
      </c>
      <c r="K144" s="338">
        <v>95.499999999999986</v>
      </c>
      <c r="L144" s="338">
        <v>96.3</v>
      </c>
      <c r="M144" s="340">
        <v>94.7</v>
      </c>
      <c r="N144" s="340">
        <v>92.7</v>
      </c>
      <c r="O144" s="340">
        <v>73095000</v>
      </c>
      <c r="P144" s="343">
        <v>2.0630432506021572E-2</v>
      </c>
    </row>
    <row r="145" spans="1:16" ht="12.75" customHeight="1">
      <c r="A145" s="375">
        <v>135</v>
      </c>
      <c r="B145" s="376" t="s">
        <v>45</v>
      </c>
      <c r="C145" s="339" t="s">
        <v>186</v>
      </c>
      <c r="D145" s="367">
        <v>45197</v>
      </c>
      <c r="E145" s="342">
        <v>4243.95</v>
      </c>
      <c r="F145" s="339">
        <v>4252.2333333333327</v>
      </c>
      <c r="G145" s="338">
        <v>4214.0666666666657</v>
      </c>
      <c r="H145" s="338">
        <v>4184.1833333333334</v>
      </c>
      <c r="I145" s="338">
        <v>4146.0166666666664</v>
      </c>
      <c r="J145" s="338">
        <v>4282.116666666665</v>
      </c>
      <c r="K145" s="338">
        <v>4320.283333333331</v>
      </c>
      <c r="L145" s="338">
        <v>4350.1666666666642</v>
      </c>
      <c r="M145" s="340">
        <v>4290.3999999999996</v>
      </c>
      <c r="N145" s="340">
        <v>4222.3500000000004</v>
      </c>
      <c r="O145" s="340">
        <v>1558500</v>
      </c>
      <c r="P145" s="343">
        <v>4.252851343514402E-3</v>
      </c>
    </row>
    <row r="146" spans="1:16" ht="12.75" customHeight="1">
      <c r="A146" s="375">
        <v>136</v>
      </c>
      <c r="B146" s="376" t="s">
        <v>39</v>
      </c>
      <c r="C146" s="339" t="s">
        <v>187</v>
      </c>
      <c r="D146" s="367">
        <v>45197</v>
      </c>
      <c r="E146" s="342">
        <v>4451.95</v>
      </c>
      <c r="F146" s="339">
        <v>4450.4833333333327</v>
      </c>
      <c r="G146" s="338">
        <v>4427.8166666666657</v>
      </c>
      <c r="H146" s="338">
        <v>4403.6833333333334</v>
      </c>
      <c r="I146" s="338">
        <v>4381.0166666666664</v>
      </c>
      <c r="J146" s="338">
        <v>4474.616666666665</v>
      </c>
      <c r="K146" s="338">
        <v>4497.283333333331</v>
      </c>
      <c r="L146" s="338">
        <v>4521.4166666666642</v>
      </c>
      <c r="M146" s="340">
        <v>4473.1499999999996</v>
      </c>
      <c r="N146" s="340">
        <v>4426.3500000000004</v>
      </c>
      <c r="O146" s="340">
        <v>672600</v>
      </c>
      <c r="P146" s="343">
        <v>0.11320754716981132</v>
      </c>
    </row>
    <row r="147" spans="1:16" ht="12.75" customHeight="1">
      <c r="A147" s="375">
        <v>137</v>
      </c>
      <c r="B147" s="376" t="s">
        <v>59</v>
      </c>
      <c r="C147" s="339" t="s">
        <v>188</v>
      </c>
      <c r="D147" s="367">
        <v>45197</v>
      </c>
      <c r="E147" s="342">
        <v>23023.25</v>
      </c>
      <c r="F147" s="339">
        <v>22909.566666666666</v>
      </c>
      <c r="G147" s="338">
        <v>22702.533333333333</v>
      </c>
      <c r="H147" s="338">
        <v>22381.816666666666</v>
      </c>
      <c r="I147" s="338">
        <v>22174.783333333333</v>
      </c>
      <c r="J147" s="338">
        <v>23230.283333333333</v>
      </c>
      <c r="K147" s="338">
        <v>23437.316666666666</v>
      </c>
      <c r="L147" s="338">
        <v>23758.033333333333</v>
      </c>
      <c r="M147" s="340">
        <v>23116.6</v>
      </c>
      <c r="N147" s="340">
        <v>22588.85</v>
      </c>
      <c r="O147" s="340">
        <v>338480</v>
      </c>
      <c r="P147" s="343">
        <v>3.2958984375E-2</v>
      </c>
    </row>
    <row r="148" spans="1:16" ht="12.75" customHeight="1">
      <c r="A148" s="375">
        <v>138</v>
      </c>
      <c r="B148" s="376" t="s">
        <v>132</v>
      </c>
      <c r="C148" s="339" t="s">
        <v>189</v>
      </c>
      <c r="D148" s="367">
        <v>45197</v>
      </c>
      <c r="E148" s="342">
        <v>143.30000000000001</v>
      </c>
      <c r="F148" s="339">
        <v>143.98333333333335</v>
      </c>
      <c r="G148" s="338">
        <v>141.31666666666669</v>
      </c>
      <c r="H148" s="338">
        <v>139.33333333333334</v>
      </c>
      <c r="I148" s="338">
        <v>136.66666666666669</v>
      </c>
      <c r="J148" s="338">
        <v>145.9666666666667</v>
      </c>
      <c r="K148" s="338">
        <v>148.63333333333333</v>
      </c>
      <c r="L148" s="338">
        <v>150.6166666666667</v>
      </c>
      <c r="M148" s="340">
        <v>146.65</v>
      </c>
      <c r="N148" s="340">
        <v>142</v>
      </c>
      <c r="O148" s="340">
        <v>118417500</v>
      </c>
      <c r="P148" s="343">
        <v>1.3401625139600262E-2</v>
      </c>
    </row>
    <row r="149" spans="1:16" ht="12.75" customHeight="1">
      <c r="A149" s="375">
        <v>139</v>
      </c>
      <c r="B149" s="376" t="s">
        <v>190</v>
      </c>
      <c r="C149" s="339" t="s">
        <v>191</v>
      </c>
      <c r="D149" s="367">
        <v>45197</v>
      </c>
      <c r="E149" s="342">
        <v>239.85</v>
      </c>
      <c r="F149" s="339">
        <v>240.5</v>
      </c>
      <c r="G149" s="338">
        <v>238.3</v>
      </c>
      <c r="H149" s="338">
        <v>236.75</v>
      </c>
      <c r="I149" s="338">
        <v>234.55</v>
      </c>
      <c r="J149" s="338">
        <v>242.05</v>
      </c>
      <c r="K149" s="338">
        <v>244.25</v>
      </c>
      <c r="L149" s="338">
        <v>245.8</v>
      </c>
      <c r="M149" s="340">
        <v>242.7</v>
      </c>
      <c r="N149" s="340">
        <v>238.95</v>
      </c>
      <c r="O149" s="340">
        <v>89493000</v>
      </c>
      <c r="P149" s="343">
        <v>6.5088546129677238E-2</v>
      </c>
    </row>
    <row r="150" spans="1:16" ht="12.75" customHeight="1">
      <c r="A150" s="375">
        <v>140</v>
      </c>
      <c r="B150" s="376" t="s">
        <v>108</v>
      </c>
      <c r="C150" s="344" t="s">
        <v>192</v>
      </c>
      <c r="D150" s="367">
        <v>45197</v>
      </c>
      <c r="E150" s="342">
        <v>1128.25</v>
      </c>
      <c r="F150" s="339">
        <v>1132.05</v>
      </c>
      <c r="G150" s="338">
        <v>1121.8499999999999</v>
      </c>
      <c r="H150" s="338">
        <v>1115.45</v>
      </c>
      <c r="I150" s="338">
        <v>1105.25</v>
      </c>
      <c r="J150" s="338">
        <v>1138.4499999999998</v>
      </c>
      <c r="K150" s="338">
        <v>1148.6500000000001</v>
      </c>
      <c r="L150" s="338">
        <v>1155.0499999999997</v>
      </c>
      <c r="M150" s="340">
        <v>1142.25</v>
      </c>
      <c r="N150" s="340">
        <v>1125.6500000000001</v>
      </c>
      <c r="O150" s="340">
        <v>7461300</v>
      </c>
      <c r="P150" s="343">
        <v>1.1578248078200626E-2</v>
      </c>
    </row>
    <row r="151" spans="1:16" ht="12.75" customHeight="1">
      <c r="A151" s="375">
        <v>141</v>
      </c>
      <c r="B151" s="376" t="s">
        <v>87</v>
      </c>
      <c r="C151" s="336" t="s">
        <v>193</v>
      </c>
      <c r="D151" s="367">
        <v>45197</v>
      </c>
      <c r="E151" s="342">
        <v>4140.7</v>
      </c>
      <c r="F151" s="339">
        <v>4166.3833333333332</v>
      </c>
      <c r="G151" s="338">
        <v>4102.8166666666666</v>
      </c>
      <c r="H151" s="338">
        <v>4064.9333333333334</v>
      </c>
      <c r="I151" s="338">
        <v>4001.3666666666668</v>
      </c>
      <c r="J151" s="338">
        <v>4204.2666666666664</v>
      </c>
      <c r="K151" s="338">
        <v>4267.8333333333321</v>
      </c>
      <c r="L151" s="338">
        <v>4305.7166666666662</v>
      </c>
      <c r="M151" s="340">
        <v>4229.95</v>
      </c>
      <c r="N151" s="340">
        <v>4128.5</v>
      </c>
      <c r="O151" s="340">
        <v>369200</v>
      </c>
      <c r="P151" s="343">
        <v>-8.5929108485499461E-3</v>
      </c>
    </row>
    <row r="152" spans="1:16" ht="12.75" customHeight="1">
      <c r="A152" s="375">
        <v>142</v>
      </c>
      <c r="B152" s="376" t="s">
        <v>84</v>
      </c>
      <c r="C152" s="339" t="s">
        <v>194</v>
      </c>
      <c r="D152" s="367">
        <v>45197</v>
      </c>
      <c r="E152" s="342">
        <v>187</v>
      </c>
      <c r="F152" s="339">
        <v>186.68333333333331</v>
      </c>
      <c r="G152" s="338">
        <v>185.61666666666662</v>
      </c>
      <c r="H152" s="338">
        <v>184.23333333333332</v>
      </c>
      <c r="I152" s="338">
        <v>183.16666666666663</v>
      </c>
      <c r="J152" s="338">
        <v>188.06666666666661</v>
      </c>
      <c r="K152" s="338">
        <v>189.13333333333327</v>
      </c>
      <c r="L152" s="338">
        <v>190.51666666666659</v>
      </c>
      <c r="M152" s="340">
        <v>187.75</v>
      </c>
      <c r="N152" s="340">
        <v>185.3</v>
      </c>
      <c r="O152" s="340">
        <v>75691000</v>
      </c>
      <c r="P152" s="343">
        <v>0.12982012528015632</v>
      </c>
    </row>
    <row r="153" spans="1:16" ht="12.75" customHeight="1">
      <c r="A153" s="375">
        <v>143</v>
      </c>
      <c r="B153" s="376" t="s">
        <v>47</v>
      </c>
      <c r="C153" s="339" t="s">
        <v>195</v>
      </c>
      <c r="D153" s="367">
        <v>45197</v>
      </c>
      <c r="E153" s="342">
        <v>39141.65</v>
      </c>
      <c r="F153" s="339">
        <v>39320.883333333331</v>
      </c>
      <c r="G153" s="338">
        <v>38879.616666666661</v>
      </c>
      <c r="H153" s="338">
        <v>38617.583333333328</v>
      </c>
      <c r="I153" s="338">
        <v>38176.316666666658</v>
      </c>
      <c r="J153" s="338">
        <v>39582.916666666664</v>
      </c>
      <c r="K153" s="338">
        <v>40024.183333333327</v>
      </c>
      <c r="L153" s="338">
        <v>40286.216666666667</v>
      </c>
      <c r="M153" s="340">
        <v>39762.15</v>
      </c>
      <c r="N153" s="340">
        <v>39058.85</v>
      </c>
      <c r="O153" s="340">
        <v>184620</v>
      </c>
      <c r="P153" s="343">
        <v>1.8621203343540511E-2</v>
      </c>
    </row>
    <row r="154" spans="1:16" ht="12.75" customHeight="1">
      <c r="A154" s="375">
        <v>144</v>
      </c>
      <c r="B154" s="376" t="s">
        <v>43</v>
      </c>
      <c r="C154" s="339" t="s">
        <v>196</v>
      </c>
      <c r="D154" s="367">
        <v>45197</v>
      </c>
      <c r="E154" s="342">
        <v>1042.9000000000001</v>
      </c>
      <c r="F154" s="339">
        <v>1051.5166666666667</v>
      </c>
      <c r="G154" s="338">
        <v>1032.3833333333332</v>
      </c>
      <c r="H154" s="338">
        <v>1021.8666666666666</v>
      </c>
      <c r="I154" s="338">
        <v>1002.7333333333331</v>
      </c>
      <c r="J154" s="338">
        <v>1062.0333333333333</v>
      </c>
      <c r="K154" s="338">
        <v>1081.166666666667</v>
      </c>
      <c r="L154" s="338">
        <v>1091.6833333333334</v>
      </c>
      <c r="M154" s="340">
        <v>1070.6500000000001</v>
      </c>
      <c r="N154" s="340">
        <v>1041</v>
      </c>
      <c r="O154" s="340">
        <v>10921500</v>
      </c>
      <c r="P154" s="343">
        <v>-2.2225206472839588E-2</v>
      </c>
    </row>
    <row r="155" spans="1:16" ht="12.75" customHeight="1">
      <c r="A155" s="375">
        <v>145</v>
      </c>
      <c r="B155" s="376" t="s">
        <v>87</v>
      </c>
      <c r="C155" s="344" t="s">
        <v>197</v>
      </c>
      <c r="D155" s="367">
        <v>45197</v>
      </c>
      <c r="E155" s="342">
        <v>5855.3</v>
      </c>
      <c r="F155" s="339">
        <v>5876.6166666666659</v>
      </c>
      <c r="G155" s="338">
        <v>5804.2333333333318</v>
      </c>
      <c r="H155" s="338">
        <v>5753.1666666666661</v>
      </c>
      <c r="I155" s="338">
        <v>5680.7833333333319</v>
      </c>
      <c r="J155" s="338">
        <v>5927.6833333333316</v>
      </c>
      <c r="K155" s="338">
        <v>6000.0666666666648</v>
      </c>
      <c r="L155" s="338">
        <v>6051.1333333333314</v>
      </c>
      <c r="M155" s="340">
        <v>5949</v>
      </c>
      <c r="N155" s="340">
        <v>5825.55</v>
      </c>
      <c r="O155" s="340">
        <v>1215200</v>
      </c>
      <c r="P155" s="343">
        <v>4.279921910196726E-2</v>
      </c>
    </row>
    <row r="156" spans="1:16" ht="12.75" customHeight="1">
      <c r="A156" s="375">
        <v>146</v>
      </c>
      <c r="B156" s="376" t="s">
        <v>84</v>
      </c>
      <c r="C156" s="339" t="s">
        <v>198</v>
      </c>
      <c r="D156" s="367">
        <v>45197</v>
      </c>
      <c r="E156" s="342">
        <v>240.75</v>
      </c>
      <c r="F156" s="339">
        <v>240.75</v>
      </c>
      <c r="G156" s="338">
        <v>239.05</v>
      </c>
      <c r="H156" s="338">
        <v>237.35000000000002</v>
      </c>
      <c r="I156" s="338">
        <v>235.65000000000003</v>
      </c>
      <c r="J156" s="338">
        <v>242.45</v>
      </c>
      <c r="K156" s="338">
        <v>244.14999999999998</v>
      </c>
      <c r="L156" s="338">
        <v>245.84999999999997</v>
      </c>
      <c r="M156" s="340">
        <v>242.45</v>
      </c>
      <c r="N156" s="340">
        <v>239.05</v>
      </c>
      <c r="O156" s="340">
        <v>23424000</v>
      </c>
      <c r="P156" s="343">
        <v>-2.4609618988132416E-2</v>
      </c>
    </row>
    <row r="157" spans="1:16" ht="12.75" customHeight="1">
      <c r="A157" s="375">
        <v>147</v>
      </c>
      <c r="B157" s="376" t="s">
        <v>68</v>
      </c>
      <c r="C157" s="339" t="s">
        <v>199</v>
      </c>
      <c r="D157" s="367">
        <v>45197</v>
      </c>
      <c r="E157" s="342">
        <v>234.65</v>
      </c>
      <c r="F157" s="339">
        <v>235.66666666666666</v>
      </c>
      <c r="G157" s="338">
        <v>231.98333333333332</v>
      </c>
      <c r="H157" s="338">
        <v>229.31666666666666</v>
      </c>
      <c r="I157" s="338">
        <v>225.63333333333333</v>
      </c>
      <c r="J157" s="338">
        <v>238.33333333333331</v>
      </c>
      <c r="K157" s="338">
        <v>242.01666666666665</v>
      </c>
      <c r="L157" s="338">
        <v>244.68333333333331</v>
      </c>
      <c r="M157" s="340">
        <v>239.35</v>
      </c>
      <c r="N157" s="340">
        <v>233</v>
      </c>
      <c r="O157" s="340">
        <v>70478500</v>
      </c>
      <c r="P157" s="343">
        <v>-3.3683986823929445E-2</v>
      </c>
    </row>
    <row r="158" spans="1:16" ht="12.75" customHeight="1">
      <c r="A158" s="375">
        <v>148</v>
      </c>
      <c r="B158" s="376" t="s">
        <v>59</v>
      </c>
      <c r="C158" s="339" t="s">
        <v>200</v>
      </c>
      <c r="D158" s="367">
        <v>45197</v>
      </c>
      <c r="E158" s="342">
        <v>2502.75</v>
      </c>
      <c r="F158" s="339">
        <v>2498.8833333333332</v>
      </c>
      <c r="G158" s="338">
        <v>2488.3166666666666</v>
      </c>
      <c r="H158" s="338">
        <v>2473.8833333333332</v>
      </c>
      <c r="I158" s="338">
        <v>2463.3166666666666</v>
      </c>
      <c r="J158" s="338">
        <v>2513.3166666666666</v>
      </c>
      <c r="K158" s="338">
        <v>2523.8833333333332</v>
      </c>
      <c r="L158" s="338">
        <v>2538.3166666666666</v>
      </c>
      <c r="M158" s="340">
        <v>2509.4499999999998</v>
      </c>
      <c r="N158" s="340">
        <v>2484.4499999999998</v>
      </c>
      <c r="O158" s="340">
        <v>2289500</v>
      </c>
      <c r="P158" s="343">
        <v>-1.1548839719373987E-2</v>
      </c>
    </row>
    <row r="159" spans="1:16" ht="12.75" customHeight="1">
      <c r="A159" s="375">
        <v>149</v>
      </c>
      <c r="B159" s="376" t="s">
        <v>39</v>
      </c>
      <c r="C159" s="339" t="s">
        <v>201</v>
      </c>
      <c r="D159" s="367">
        <v>45197</v>
      </c>
      <c r="E159" s="342">
        <v>3409.75</v>
      </c>
      <c r="F159" s="339">
        <v>3411.0499999999997</v>
      </c>
      <c r="G159" s="338">
        <v>3388.3499999999995</v>
      </c>
      <c r="H159" s="338">
        <v>3366.95</v>
      </c>
      <c r="I159" s="338">
        <v>3344.2499999999995</v>
      </c>
      <c r="J159" s="338">
        <v>3432.4499999999994</v>
      </c>
      <c r="K159" s="338">
        <v>3455.1499999999992</v>
      </c>
      <c r="L159" s="338">
        <v>3476.5499999999993</v>
      </c>
      <c r="M159" s="340">
        <v>3433.75</v>
      </c>
      <c r="N159" s="340">
        <v>3389.65</v>
      </c>
      <c r="O159" s="340">
        <v>2968000</v>
      </c>
      <c r="P159" s="343">
        <v>8.4238901524724124E-5</v>
      </c>
    </row>
    <row r="160" spans="1:16" ht="12.75" customHeight="1">
      <c r="A160" s="375">
        <v>150</v>
      </c>
      <c r="B160" s="376" t="s">
        <v>63</v>
      </c>
      <c r="C160" s="339" t="s">
        <v>202</v>
      </c>
      <c r="D160" s="367">
        <v>45197</v>
      </c>
      <c r="E160" s="342">
        <v>79.45</v>
      </c>
      <c r="F160" s="339">
        <v>79.850000000000009</v>
      </c>
      <c r="G160" s="338">
        <v>78.500000000000014</v>
      </c>
      <c r="H160" s="338">
        <v>77.550000000000011</v>
      </c>
      <c r="I160" s="338">
        <v>76.200000000000017</v>
      </c>
      <c r="J160" s="338">
        <v>80.800000000000011</v>
      </c>
      <c r="K160" s="338">
        <v>82.15</v>
      </c>
      <c r="L160" s="338">
        <v>83.100000000000009</v>
      </c>
      <c r="M160" s="340">
        <v>81.2</v>
      </c>
      <c r="N160" s="340">
        <v>78.900000000000006</v>
      </c>
      <c r="O160" s="340">
        <v>261168000</v>
      </c>
      <c r="P160" s="343">
        <v>-4.4880046811000586E-2</v>
      </c>
    </row>
    <row r="161" spans="1:16" ht="12.75" customHeight="1">
      <c r="A161" s="375">
        <v>151</v>
      </c>
      <c r="B161" s="376" t="s">
        <v>45</v>
      </c>
      <c r="C161" s="336" t="s">
        <v>203</v>
      </c>
      <c r="D161" s="367">
        <v>45197</v>
      </c>
      <c r="E161" s="342">
        <v>5149.7</v>
      </c>
      <c r="F161" s="339">
        <v>5167.7</v>
      </c>
      <c r="G161" s="338">
        <v>5103.8999999999996</v>
      </c>
      <c r="H161" s="338">
        <v>5058.0999999999995</v>
      </c>
      <c r="I161" s="338">
        <v>4994.2999999999993</v>
      </c>
      <c r="J161" s="338">
        <v>5213.5</v>
      </c>
      <c r="K161" s="338">
        <v>5277.3000000000011</v>
      </c>
      <c r="L161" s="338">
        <v>5323.1</v>
      </c>
      <c r="M161" s="340">
        <v>5231.5</v>
      </c>
      <c r="N161" s="340">
        <v>5121.8999999999996</v>
      </c>
      <c r="O161" s="340">
        <v>2306400</v>
      </c>
      <c r="P161" s="343">
        <v>2.7120908483633934E-2</v>
      </c>
    </row>
    <row r="162" spans="1:16" ht="12.75" customHeight="1">
      <c r="A162" s="375">
        <v>152</v>
      </c>
      <c r="B162" s="376" t="s">
        <v>190</v>
      </c>
      <c r="C162" s="339" t="s">
        <v>204</v>
      </c>
      <c r="D162" s="367">
        <v>45197</v>
      </c>
      <c r="E162" s="342">
        <v>198.55</v>
      </c>
      <c r="F162" s="339">
        <v>198.95000000000002</v>
      </c>
      <c r="G162" s="338">
        <v>197.35000000000002</v>
      </c>
      <c r="H162" s="338">
        <v>196.15</v>
      </c>
      <c r="I162" s="338">
        <v>194.55</v>
      </c>
      <c r="J162" s="338">
        <v>200.15000000000003</v>
      </c>
      <c r="K162" s="338">
        <v>201.75</v>
      </c>
      <c r="L162" s="338">
        <v>202.95000000000005</v>
      </c>
      <c r="M162" s="340">
        <v>200.55</v>
      </c>
      <c r="N162" s="340">
        <v>197.75</v>
      </c>
      <c r="O162" s="340">
        <v>74498400</v>
      </c>
      <c r="P162" s="343">
        <v>2.4404732438988171E-2</v>
      </c>
    </row>
    <row r="163" spans="1:16" ht="12.75" customHeight="1">
      <c r="A163" s="375">
        <v>153</v>
      </c>
      <c r="B163" s="376" t="s">
        <v>205</v>
      </c>
      <c r="C163" s="339" t="s">
        <v>206</v>
      </c>
      <c r="D163" s="367">
        <v>45197</v>
      </c>
      <c r="E163" s="342">
        <v>1689.6</v>
      </c>
      <c r="F163" s="339">
        <v>1699.5333333333335</v>
      </c>
      <c r="G163" s="338">
        <v>1676.0666666666671</v>
      </c>
      <c r="H163" s="338">
        <v>1662.5333333333335</v>
      </c>
      <c r="I163" s="338">
        <v>1639.0666666666671</v>
      </c>
      <c r="J163" s="338">
        <v>1713.0666666666671</v>
      </c>
      <c r="K163" s="338">
        <v>1736.5333333333338</v>
      </c>
      <c r="L163" s="338">
        <v>1750.0666666666671</v>
      </c>
      <c r="M163" s="340">
        <v>1723</v>
      </c>
      <c r="N163" s="340">
        <v>1686</v>
      </c>
      <c r="O163" s="340">
        <v>5491244</v>
      </c>
      <c r="P163" s="343">
        <v>3.9845857418111752E-2</v>
      </c>
    </row>
    <row r="164" spans="1:16" ht="12.75" customHeight="1">
      <c r="A164" s="375">
        <v>154</v>
      </c>
      <c r="B164" s="376" t="s">
        <v>49</v>
      </c>
      <c r="C164" s="339" t="s">
        <v>208</v>
      </c>
      <c r="D164" s="367">
        <v>45197</v>
      </c>
      <c r="E164" s="342">
        <v>930.9</v>
      </c>
      <c r="F164" s="339">
        <v>922.9</v>
      </c>
      <c r="G164" s="338">
        <v>910.84999999999991</v>
      </c>
      <c r="H164" s="338">
        <v>890.8</v>
      </c>
      <c r="I164" s="338">
        <v>878.74999999999989</v>
      </c>
      <c r="J164" s="338">
        <v>942.94999999999993</v>
      </c>
      <c r="K164" s="338">
        <v>954.99999999999989</v>
      </c>
      <c r="L164" s="338">
        <v>975.05</v>
      </c>
      <c r="M164" s="340">
        <v>934.95</v>
      </c>
      <c r="N164" s="340">
        <v>902.85</v>
      </c>
      <c r="O164" s="340">
        <v>3687300</v>
      </c>
      <c r="P164" s="343">
        <v>4.4043321299638991E-2</v>
      </c>
    </row>
    <row r="165" spans="1:16" ht="12.75" customHeight="1">
      <c r="A165" s="375">
        <v>155</v>
      </c>
      <c r="B165" s="376" t="s">
        <v>63</v>
      </c>
      <c r="C165" s="339" t="s">
        <v>209</v>
      </c>
      <c r="D165" s="367">
        <v>45197</v>
      </c>
      <c r="E165" s="342">
        <v>237.7</v>
      </c>
      <c r="F165" s="339">
        <v>239.11666666666665</v>
      </c>
      <c r="G165" s="338">
        <v>235.2833333333333</v>
      </c>
      <c r="H165" s="338">
        <v>232.86666666666665</v>
      </c>
      <c r="I165" s="338">
        <v>229.0333333333333</v>
      </c>
      <c r="J165" s="338">
        <v>241.5333333333333</v>
      </c>
      <c r="K165" s="338">
        <v>245.36666666666662</v>
      </c>
      <c r="L165" s="338">
        <v>247.7833333333333</v>
      </c>
      <c r="M165" s="340">
        <v>242.95</v>
      </c>
      <c r="N165" s="340">
        <v>236.7</v>
      </c>
      <c r="O165" s="340">
        <v>62920000</v>
      </c>
      <c r="P165" s="343">
        <v>1.0438413361169102E-2</v>
      </c>
    </row>
    <row r="166" spans="1:16" ht="12.75" customHeight="1">
      <c r="A166" s="375">
        <v>156</v>
      </c>
      <c r="B166" s="376" t="s">
        <v>190</v>
      </c>
      <c r="C166" s="339" t="s">
        <v>210</v>
      </c>
      <c r="D166" s="367">
        <v>45197</v>
      </c>
      <c r="E166" s="342">
        <v>267.8</v>
      </c>
      <c r="F166" s="339">
        <v>269.06666666666666</v>
      </c>
      <c r="G166" s="338">
        <v>264.93333333333334</v>
      </c>
      <c r="H166" s="338">
        <v>262.06666666666666</v>
      </c>
      <c r="I166" s="338">
        <v>257.93333333333334</v>
      </c>
      <c r="J166" s="338">
        <v>271.93333333333334</v>
      </c>
      <c r="K166" s="338">
        <v>276.06666666666666</v>
      </c>
      <c r="L166" s="338">
        <v>278.93333333333334</v>
      </c>
      <c r="M166" s="340">
        <v>273.2</v>
      </c>
      <c r="N166" s="340">
        <v>266.2</v>
      </c>
      <c r="O166" s="340">
        <v>61448000</v>
      </c>
      <c r="P166" s="343">
        <v>-2.2649192009161472E-2</v>
      </c>
    </row>
    <row r="167" spans="1:16" ht="12.75" customHeight="1">
      <c r="A167" s="375">
        <v>157</v>
      </c>
      <c r="B167" s="376" t="s">
        <v>84</v>
      </c>
      <c r="C167" s="339" t="s">
        <v>211</v>
      </c>
      <c r="D167" s="367">
        <v>45197</v>
      </c>
      <c r="E167" s="342">
        <v>2343.15</v>
      </c>
      <c r="F167" s="339">
        <v>2344.4166666666665</v>
      </c>
      <c r="G167" s="338">
        <v>2334.1333333333332</v>
      </c>
      <c r="H167" s="338">
        <v>2325.1166666666668</v>
      </c>
      <c r="I167" s="338">
        <v>2314.8333333333335</v>
      </c>
      <c r="J167" s="338">
        <v>2353.4333333333329</v>
      </c>
      <c r="K167" s="338">
        <v>2363.7166666666667</v>
      </c>
      <c r="L167" s="338">
        <v>2372.7333333333327</v>
      </c>
      <c r="M167" s="340">
        <v>2354.6999999999998</v>
      </c>
      <c r="N167" s="340">
        <v>2335.4</v>
      </c>
      <c r="O167" s="340">
        <v>54018000</v>
      </c>
      <c r="P167" s="343">
        <v>4.0520446096654278E-3</v>
      </c>
    </row>
    <row r="168" spans="1:16" ht="12.75" customHeight="1">
      <c r="A168" s="375">
        <v>158</v>
      </c>
      <c r="B168" s="376" t="s">
        <v>132</v>
      </c>
      <c r="C168" s="339" t="s">
        <v>212</v>
      </c>
      <c r="D168" s="367">
        <v>45197</v>
      </c>
      <c r="E168" s="342">
        <v>93.55</v>
      </c>
      <c r="F168" s="339">
        <v>93.45</v>
      </c>
      <c r="G168" s="338">
        <v>92</v>
      </c>
      <c r="H168" s="338">
        <v>90.45</v>
      </c>
      <c r="I168" s="338">
        <v>89</v>
      </c>
      <c r="J168" s="338">
        <v>95</v>
      </c>
      <c r="K168" s="338">
        <v>96.450000000000017</v>
      </c>
      <c r="L168" s="338">
        <v>98</v>
      </c>
      <c r="M168" s="340">
        <v>94.9</v>
      </c>
      <c r="N168" s="340">
        <v>91.9</v>
      </c>
      <c r="O168" s="340">
        <v>137480000</v>
      </c>
      <c r="P168" s="343">
        <v>-1.9848286089089145E-2</v>
      </c>
    </row>
    <row r="169" spans="1:16" ht="12.75" customHeight="1">
      <c r="A169" s="375">
        <v>159</v>
      </c>
      <c r="B169" s="376" t="s">
        <v>63</v>
      </c>
      <c r="C169" s="344" t="s">
        <v>213</v>
      </c>
      <c r="D169" s="367">
        <v>45197</v>
      </c>
      <c r="E169" s="342">
        <v>787.55</v>
      </c>
      <c r="F169" s="339">
        <v>787.73333333333323</v>
      </c>
      <c r="G169" s="338">
        <v>781.31666666666649</v>
      </c>
      <c r="H169" s="338">
        <v>775.08333333333326</v>
      </c>
      <c r="I169" s="338">
        <v>768.66666666666652</v>
      </c>
      <c r="J169" s="338">
        <v>793.96666666666647</v>
      </c>
      <c r="K169" s="338">
        <v>800.38333333333321</v>
      </c>
      <c r="L169" s="338">
        <v>806.61666666666645</v>
      </c>
      <c r="M169" s="340">
        <v>794.15</v>
      </c>
      <c r="N169" s="340">
        <v>781.5</v>
      </c>
      <c r="O169" s="340">
        <v>10740000</v>
      </c>
      <c r="P169" s="343">
        <v>-8.3117060510859167E-2</v>
      </c>
    </row>
    <row r="170" spans="1:16" ht="12.75" customHeight="1">
      <c r="A170" s="375">
        <v>160</v>
      </c>
      <c r="B170" s="376" t="s">
        <v>68</v>
      </c>
      <c r="C170" s="339" t="s">
        <v>214</v>
      </c>
      <c r="D170" s="367">
        <v>45197</v>
      </c>
      <c r="E170" s="342">
        <v>1288</v>
      </c>
      <c r="F170" s="339">
        <v>1290.2166666666667</v>
      </c>
      <c r="G170" s="338">
        <v>1280.1833333333334</v>
      </c>
      <c r="H170" s="338">
        <v>1272.3666666666668</v>
      </c>
      <c r="I170" s="338">
        <v>1262.3333333333335</v>
      </c>
      <c r="J170" s="338">
        <v>1298.0333333333333</v>
      </c>
      <c r="K170" s="338">
        <v>1308.0666666666666</v>
      </c>
      <c r="L170" s="338">
        <v>1315.8833333333332</v>
      </c>
      <c r="M170" s="340">
        <v>1300.25</v>
      </c>
      <c r="N170" s="340">
        <v>1282.4000000000001</v>
      </c>
      <c r="O170" s="340">
        <v>8023500</v>
      </c>
      <c r="P170" s="343">
        <v>9.3484154435823126E-5</v>
      </c>
    </row>
    <row r="171" spans="1:16" ht="12.75" customHeight="1">
      <c r="A171" s="375">
        <v>161</v>
      </c>
      <c r="B171" s="376" t="s">
        <v>63</v>
      </c>
      <c r="C171" s="339" t="s">
        <v>215</v>
      </c>
      <c r="D171" s="367">
        <v>45197</v>
      </c>
      <c r="E171" s="342">
        <v>593.45000000000005</v>
      </c>
      <c r="F171" s="339">
        <v>593.30000000000007</v>
      </c>
      <c r="G171" s="338">
        <v>590.60000000000014</v>
      </c>
      <c r="H171" s="338">
        <v>587.75000000000011</v>
      </c>
      <c r="I171" s="338">
        <v>585.05000000000018</v>
      </c>
      <c r="J171" s="338">
        <v>596.15000000000009</v>
      </c>
      <c r="K171" s="338">
        <v>598.85000000000014</v>
      </c>
      <c r="L171" s="338">
        <v>601.70000000000005</v>
      </c>
      <c r="M171" s="340">
        <v>596</v>
      </c>
      <c r="N171" s="340">
        <v>590.45000000000005</v>
      </c>
      <c r="O171" s="340">
        <v>86811000</v>
      </c>
      <c r="P171" s="343">
        <v>1.1005520229194326E-2</v>
      </c>
    </row>
    <row r="172" spans="1:16" ht="12.75" customHeight="1">
      <c r="A172" s="375">
        <v>162</v>
      </c>
      <c r="B172" s="376" t="s">
        <v>49</v>
      </c>
      <c r="C172" s="339" t="s">
        <v>216</v>
      </c>
      <c r="D172" s="367">
        <v>45197</v>
      </c>
      <c r="E172" s="342">
        <v>26048.400000000001</v>
      </c>
      <c r="F172" s="339">
        <v>26109.7</v>
      </c>
      <c r="G172" s="338">
        <v>25902.050000000003</v>
      </c>
      <c r="H172" s="338">
        <v>25755.7</v>
      </c>
      <c r="I172" s="338">
        <v>25548.050000000003</v>
      </c>
      <c r="J172" s="338">
        <v>26256.050000000003</v>
      </c>
      <c r="K172" s="338">
        <v>26463.700000000004</v>
      </c>
      <c r="L172" s="338">
        <v>26610.050000000003</v>
      </c>
      <c r="M172" s="340">
        <v>26317.35</v>
      </c>
      <c r="N172" s="340">
        <v>25963.35</v>
      </c>
      <c r="O172" s="340">
        <v>198275</v>
      </c>
      <c r="P172" s="343">
        <v>1.8884892086330936E-2</v>
      </c>
    </row>
    <row r="173" spans="1:16" ht="12.75" customHeight="1">
      <c r="A173" s="375">
        <v>163</v>
      </c>
      <c r="B173" s="376" t="s">
        <v>41</v>
      </c>
      <c r="C173" s="339" t="s">
        <v>217</v>
      </c>
      <c r="D173" s="367">
        <v>45197</v>
      </c>
      <c r="E173" s="342">
        <v>3685.85</v>
      </c>
      <c r="F173" s="339">
        <v>3693.4500000000003</v>
      </c>
      <c r="G173" s="338">
        <v>3667.6500000000005</v>
      </c>
      <c r="H173" s="338">
        <v>3649.4500000000003</v>
      </c>
      <c r="I173" s="338">
        <v>3623.6500000000005</v>
      </c>
      <c r="J173" s="338">
        <v>3711.6500000000005</v>
      </c>
      <c r="K173" s="338">
        <v>3737.4500000000007</v>
      </c>
      <c r="L173" s="338">
        <v>3755.6500000000005</v>
      </c>
      <c r="M173" s="340">
        <v>3719.25</v>
      </c>
      <c r="N173" s="340">
        <v>3675.25</v>
      </c>
      <c r="O173" s="340">
        <v>1966250</v>
      </c>
      <c r="P173" s="343">
        <v>3.3386327503974564E-2</v>
      </c>
    </row>
    <row r="174" spans="1:16" ht="12.75" customHeight="1">
      <c r="A174" s="375">
        <v>164</v>
      </c>
      <c r="B174" s="376" t="s">
        <v>47</v>
      </c>
      <c r="C174" s="339" t="s">
        <v>218</v>
      </c>
      <c r="D174" s="367">
        <v>45197</v>
      </c>
      <c r="E174" s="342">
        <v>2243.25</v>
      </c>
      <c r="F174" s="339">
        <v>2250.1833333333334</v>
      </c>
      <c r="G174" s="338">
        <v>2227.8666666666668</v>
      </c>
      <c r="H174" s="338">
        <v>2212.4833333333336</v>
      </c>
      <c r="I174" s="338">
        <v>2190.166666666667</v>
      </c>
      <c r="J174" s="338">
        <v>2265.5666666666666</v>
      </c>
      <c r="K174" s="338">
        <v>2287.8833333333332</v>
      </c>
      <c r="L174" s="338">
        <v>2303.2666666666664</v>
      </c>
      <c r="M174" s="340">
        <v>2272.5</v>
      </c>
      <c r="N174" s="340">
        <v>2234.8000000000002</v>
      </c>
      <c r="O174" s="340">
        <v>4026000</v>
      </c>
      <c r="P174" s="343">
        <v>3.2704886494805692E-2</v>
      </c>
    </row>
    <row r="175" spans="1:16" ht="12.75" customHeight="1">
      <c r="A175" s="375">
        <v>165</v>
      </c>
      <c r="B175" s="376" t="s">
        <v>68</v>
      </c>
      <c r="C175" s="339" t="s">
        <v>219</v>
      </c>
      <c r="D175" s="367">
        <v>45197</v>
      </c>
      <c r="E175" s="342">
        <v>1881.6</v>
      </c>
      <c r="F175" s="339">
        <v>1897.95</v>
      </c>
      <c r="G175" s="338">
        <v>1850.25</v>
      </c>
      <c r="H175" s="338">
        <v>1818.8999999999999</v>
      </c>
      <c r="I175" s="338">
        <v>1771.1999999999998</v>
      </c>
      <c r="J175" s="338">
        <v>1929.3000000000002</v>
      </c>
      <c r="K175" s="338">
        <v>1977.0000000000005</v>
      </c>
      <c r="L175" s="338">
        <v>2008.3500000000004</v>
      </c>
      <c r="M175" s="340">
        <v>1945.65</v>
      </c>
      <c r="N175" s="340">
        <v>1866.6</v>
      </c>
      <c r="O175" s="340">
        <v>7985400</v>
      </c>
      <c r="P175" s="343">
        <v>-2.0821071218363744E-2</v>
      </c>
    </row>
    <row r="176" spans="1:16" ht="12.75" customHeight="1">
      <c r="A176" s="375">
        <v>166</v>
      </c>
      <c r="B176" s="376" t="s">
        <v>43</v>
      </c>
      <c r="C176" s="339" t="s">
        <v>220</v>
      </c>
      <c r="D176" s="367">
        <v>45197</v>
      </c>
      <c r="E176" s="342">
        <v>1127.3</v>
      </c>
      <c r="F176" s="339">
        <v>1125.8333333333333</v>
      </c>
      <c r="G176" s="338">
        <v>1120.9166666666665</v>
      </c>
      <c r="H176" s="338">
        <v>1114.5333333333333</v>
      </c>
      <c r="I176" s="338">
        <v>1109.6166666666666</v>
      </c>
      <c r="J176" s="338">
        <v>1132.2166666666665</v>
      </c>
      <c r="K176" s="338">
        <v>1137.133333333333</v>
      </c>
      <c r="L176" s="338">
        <v>1143.5166666666664</v>
      </c>
      <c r="M176" s="340">
        <v>1130.75</v>
      </c>
      <c r="N176" s="340">
        <v>1119.45</v>
      </c>
      <c r="O176" s="340">
        <v>24362100</v>
      </c>
      <c r="P176" s="343">
        <v>1.401433482897267E-2</v>
      </c>
    </row>
    <row r="177" spans="1:16" ht="12.75" customHeight="1">
      <c r="A177" s="375">
        <v>167</v>
      </c>
      <c r="B177" s="376" t="s">
        <v>205</v>
      </c>
      <c r="C177" s="339" t="s">
        <v>221</v>
      </c>
      <c r="D177" s="367">
        <v>45197</v>
      </c>
      <c r="E177" s="342">
        <v>592.5</v>
      </c>
      <c r="F177" s="339">
        <v>600.05000000000007</v>
      </c>
      <c r="G177" s="338">
        <v>583.35000000000014</v>
      </c>
      <c r="H177" s="338">
        <v>574.20000000000005</v>
      </c>
      <c r="I177" s="338">
        <v>557.50000000000011</v>
      </c>
      <c r="J177" s="338">
        <v>609.20000000000016</v>
      </c>
      <c r="K177" s="338">
        <v>625.9000000000002</v>
      </c>
      <c r="L177" s="338">
        <v>635.05000000000018</v>
      </c>
      <c r="M177" s="340">
        <v>616.75</v>
      </c>
      <c r="N177" s="340">
        <v>590.9</v>
      </c>
      <c r="O177" s="340">
        <v>8308500</v>
      </c>
      <c r="P177" s="343">
        <v>3.7265917602996253E-2</v>
      </c>
    </row>
    <row r="178" spans="1:16" ht="12.75" customHeight="1">
      <c r="A178" s="375">
        <v>168</v>
      </c>
      <c r="B178" s="376" t="s">
        <v>43</v>
      </c>
      <c r="C178" s="336" t="s">
        <v>222</v>
      </c>
      <c r="D178" s="367">
        <v>45197</v>
      </c>
      <c r="E178" s="342">
        <v>769.4</v>
      </c>
      <c r="F178" s="339">
        <v>769.30000000000007</v>
      </c>
      <c r="G178" s="338">
        <v>764.60000000000014</v>
      </c>
      <c r="H178" s="338">
        <v>759.80000000000007</v>
      </c>
      <c r="I178" s="338">
        <v>755.10000000000014</v>
      </c>
      <c r="J178" s="338">
        <v>774.10000000000014</v>
      </c>
      <c r="K178" s="338">
        <v>778.80000000000018</v>
      </c>
      <c r="L178" s="338">
        <v>783.60000000000014</v>
      </c>
      <c r="M178" s="340">
        <v>774</v>
      </c>
      <c r="N178" s="340">
        <v>764.5</v>
      </c>
      <c r="O178" s="340">
        <v>4152000</v>
      </c>
      <c r="P178" s="343">
        <v>-3.2167832167832165E-2</v>
      </c>
    </row>
    <row r="179" spans="1:16" ht="12.75" customHeight="1">
      <c r="A179" s="375">
        <v>169</v>
      </c>
      <c r="B179" s="376" t="s">
        <v>39</v>
      </c>
      <c r="C179" s="339" t="s">
        <v>223</v>
      </c>
      <c r="D179" s="367">
        <v>45197</v>
      </c>
      <c r="E179" s="342">
        <v>1036.7</v>
      </c>
      <c r="F179" s="339">
        <v>1039.8</v>
      </c>
      <c r="G179" s="338">
        <v>1031.3999999999999</v>
      </c>
      <c r="H179" s="338">
        <v>1026.0999999999999</v>
      </c>
      <c r="I179" s="338">
        <v>1017.6999999999998</v>
      </c>
      <c r="J179" s="338">
        <v>1045.0999999999999</v>
      </c>
      <c r="K179" s="338">
        <v>1053.5</v>
      </c>
      <c r="L179" s="338">
        <v>1058.8</v>
      </c>
      <c r="M179" s="340">
        <v>1048.2</v>
      </c>
      <c r="N179" s="340">
        <v>1034.5</v>
      </c>
      <c r="O179" s="340">
        <v>8407850</v>
      </c>
      <c r="P179" s="343">
        <v>2.4735219198283951E-2</v>
      </c>
    </row>
    <row r="180" spans="1:16" ht="12.75" customHeight="1">
      <c r="A180" s="375">
        <v>170</v>
      </c>
      <c r="B180" s="376" t="s">
        <v>79</v>
      </c>
      <c r="C180" s="345" t="s">
        <v>224</v>
      </c>
      <c r="D180" s="367">
        <v>45197</v>
      </c>
      <c r="E180" s="342">
        <v>1875.2</v>
      </c>
      <c r="F180" s="339">
        <v>1879.2666666666667</v>
      </c>
      <c r="G180" s="338">
        <v>1861.0833333333333</v>
      </c>
      <c r="H180" s="338">
        <v>1846.9666666666667</v>
      </c>
      <c r="I180" s="338">
        <v>1828.7833333333333</v>
      </c>
      <c r="J180" s="338">
        <v>1893.3833333333332</v>
      </c>
      <c r="K180" s="338">
        <v>1911.5666666666666</v>
      </c>
      <c r="L180" s="338">
        <v>1925.6833333333332</v>
      </c>
      <c r="M180" s="340">
        <v>1897.45</v>
      </c>
      <c r="N180" s="340">
        <v>1865.15</v>
      </c>
      <c r="O180" s="340">
        <v>6217500</v>
      </c>
      <c r="P180" s="343">
        <v>4.0150564617314928E-2</v>
      </c>
    </row>
    <row r="181" spans="1:16" ht="12.75" customHeight="1">
      <c r="A181" s="375">
        <v>171</v>
      </c>
      <c r="B181" s="376" t="s">
        <v>59</v>
      </c>
      <c r="C181" s="339" t="s">
        <v>225</v>
      </c>
      <c r="D181" s="367">
        <v>45197</v>
      </c>
      <c r="E181" s="342">
        <v>896.55</v>
      </c>
      <c r="F181" s="339">
        <v>899.5333333333333</v>
      </c>
      <c r="G181" s="338">
        <v>890.86666666666656</v>
      </c>
      <c r="H181" s="338">
        <v>885.18333333333328</v>
      </c>
      <c r="I181" s="338">
        <v>876.51666666666654</v>
      </c>
      <c r="J181" s="338">
        <v>905.21666666666658</v>
      </c>
      <c r="K181" s="338">
        <v>913.88333333333333</v>
      </c>
      <c r="L181" s="338">
        <v>919.56666666666661</v>
      </c>
      <c r="M181" s="340">
        <v>908.2</v>
      </c>
      <c r="N181" s="340">
        <v>893.85</v>
      </c>
      <c r="O181" s="340">
        <v>10715400</v>
      </c>
      <c r="P181" s="343">
        <v>-1.5932914046121593E-3</v>
      </c>
    </row>
    <row r="182" spans="1:16" ht="12.75" customHeight="1">
      <c r="A182" s="375">
        <v>172</v>
      </c>
      <c r="B182" s="376" t="s">
        <v>56</v>
      </c>
      <c r="C182" s="339" t="s">
        <v>226</v>
      </c>
      <c r="D182" s="367">
        <v>45197</v>
      </c>
      <c r="E182" s="342">
        <v>619.75</v>
      </c>
      <c r="F182" s="339">
        <v>620.86666666666667</v>
      </c>
      <c r="G182" s="338">
        <v>616.88333333333333</v>
      </c>
      <c r="H182" s="338">
        <v>614.01666666666665</v>
      </c>
      <c r="I182" s="338">
        <v>610.0333333333333</v>
      </c>
      <c r="J182" s="338">
        <v>623.73333333333335</v>
      </c>
      <c r="K182" s="338">
        <v>627.7166666666667</v>
      </c>
      <c r="L182" s="338">
        <v>630.58333333333337</v>
      </c>
      <c r="M182" s="340">
        <v>624.85</v>
      </c>
      <c r="N182" s="340">
        <v>618</v>
      </c>
      <c r="O182" s="340">
        <v>72935775</v>
      </c>
      <c r="P182" s="343">
        <v>1.6725929163107608E-2</v>
      </c>
    </row>
    <row r="183" spans="1:16" ht="12.75" customHeight="1">
      <c r="A183" s="375">
        <v>173</v>
      </c>
      <c r="B183" s="376" t="s">
        <v>190</v>
      </c>
      <c r="C183" s="339" t="s">
        <v>227</v>
      </c>
      <c r="D183" s="367">
        <v>45197</v>
      </c>
      <c r="E183" s="342">
        <v>259.75</v>
      </c>
      <c r="F183" s="339">
        <v>260.33333333333331</v>
      </c>
      <c r="G183" s="338">
        <v>256.96666666666664</v>
      </c>
      <c r="H183" s="338">
        <v>254.18333333333334</v>
      </c>
      <c r="I183" s="338">
        <v>250.81666666666666</v>
      </c>
      <c r="J183" s="338">
        <v>263.11666666666662</v>
      </c>
      <c r="K183" s="338">
        <v>266.48333333333329</v>
      </c>
      <c r="L183" s="338">
        <v>269.26666666666659</v>
      </c>
      <c r="M183" s="340">
        <v>263.7</v>
      </c>
      <c r="N183" s="340">
        <v>257.55</v>
      </c>
      <c r="O183" s="340">
        <v>88300125</v>
      </c>
      <c r="P183" s="343">
        <v>1.203001701995977E-2</v>
      </c>
    </row>
    <row r="184" spans="1:16" ht="12.75" customHeight="1">
      <c r="A184" s="375">
        <v>174</v>
      </c>
      <c r="B184" s="376" t="s">
        <v>132</v>
      </c>
      <c r="C184" s="339" t="s">
        <v>228</v>
      </c>
      <c r="D184" s="367">
        <v>45197</v>
      </c>
      <c r="E184" s="342">
        <v>128.9</v>
      </c>
      <c r="F184" s="339">
        <v>129.26666666666668</v>
      </c>
      <c r="G184" s="338">
        <v>127.93333333333337</v>
      </c>
      <c r="H184" s="338">
        <v>126.9666666666667</v>
      </c>
      <c r="I184" s="338">
        <v>125.63333333333338</v>
      </c>
      <c r="J184" s="338">
        <v>130.23333333333335</v>
      </c>
      <c r="K184" s="338">
        <v>131.56666666666666</v>
      </c>
      <c r="L184" s="338">
        <v>132.53333333333333</v>
      </c>
      <c r="M184" s="340">
        <v>130.6</v>
      </c>
      <c r="N184" s="340">
        <v>128.30000000000001</v>
      </c>
      <c r="O184" s="340">
        <v>216084000</v>
      </c>
      <c r="P184" s="343">
        <v>-2.9758229817499322E-2</v>
      </c>
    </row>
    <row r="185" spans="1:16" ht="12.75" customHeight="1">
      <c r="A185" s="375">
        <v>175</v>
      </c>
      <c r="B185" s="376" t="s">
        <v>87</v>
      </c>
      <c r="C185" s="339" t="s">
        <v>229</v>
      </c>
      <c r="D185" s="367">
        <v>45197</v>
      </c>
      <c r="E185" s="342">
        <v>3582.7</v>
      </c>
      <c r="F185" s="339">
        <v>3571</v>
      </c>
      <c r="G185" s="338">
        <v>3554</v>
      </c>
      <c r="H185" s="338">
        <v>3525.3</v>
      </c>
      <c r="I185" s="338">
        <v>3508.3</v>
      </c>
      <c r="J185" s="338">
        <v>3599.7</v>
      </c>
      <c r="K185" s="338">
        <v>3616.7</v>
      </c>
      <c r="L185" s="338">
        <v>3645.3999999999996</v>
      </c>
      <c r="M185" s="340">
        <v>3588</v>
      </c>
      <c r="N185" s="340">
        <v>3542.3</v>
      </c>
      <c r="O185" s="340">
        <v>10016825</v>
      </c>
      <c r="P185" s="343">
        <v>-1.8720748829953199E-2</v>
      </c>
    </row>
    <row r="186" spans="1:16" ht="12.75" customHeight="1">
      <c r="A186" s="375">
        <v>176</v>
      </c>
      <c r="B186" s="376" t="s">
        <v>87</v>
      </c>
      <c r="C186" s="339" t="s">
        <v>230</v>
      </c>
      <c r="D186" s="367">
        <v>45197</v>
      </c>
      <c r="E186" s="342">
        <v>1282.8</v>
      </c>
      <c r="F186" s="339">
        <v>1287.4666666666667</v>
      </c>
      <c r="G186" s="338">
        <v>1273.7333333333333</v>
      </c>
      <c r="H186" s="338">
        <v>1264.6666666666667</v>
      </c>
      <c r="I186" s="338">
        <v>1250.9333333333334</v>
      </c>
      <c r="J186" s="338">
        <v>1296.5333333333333</v>
      </c>
      <c r="K186" s="338">
        <v>1310.2666666666669</v>
      </c>
      <c r="L186" s="338">
        <v>1319.3333333333333</v>
      </c>
      <c r="M186" s="340">
        <v>1301.2</v>
      </c>
      <c r="N186" s="340">
        <v>1278.4000000000001</v>
      </c>
      <c r="O186" s="340">
        <v>11964000</v>
      </c>
      <c r="P186" s="343">
        <v>-2.1541783208204525E-2</v>
      </c>
    </row>
    <row r="187" spans="1:16" ht="12.75" customHeight="1">
      <c r="A187" s="375">
        <v>177</v>
      </c>
      <c r="B187" s="376" t="s">
        <v>59</v>
      </c>
      <c r="C187" s="339" t="s">
        <v>231</v>
      </c>
      <c r="D187" s="367">
        <v>45197</v>
      </c>
      <c r="E187" s="342">
        <v>3252</v>
      </c>
      <c r="F187" s="339">
        <v>3266.6333333333332</v>
      </c>
      <c r="G187" s="338">
        <v>3231.2666666666664</v>
      </c>
      <c r="H187" s="338">
        <v>3210.5333333333333</v>
      </c>
      <c r="I187" s="338">
        <v>3175.1666666666665</v>
      </c>
      <c r="J187" s="338">
        <v>3287.3666666666663</v>
      </c>
      <c r="K187" s="338">
        <v>3322.7333333333331</v>
      </c>
      <c r="L187" s="338">
        <v>3343.4666666666662</v>
      </c>
      <c r="M187" s="340">
        <v>3302</v>
      </c>
      <c r="N187" s="340">
        <v>3245.9</v>
      </c>
      <c r="O187" s="340">
        <v>6276000</v>
      </c>
      <c r="P187" s="343">
        <v>7.4818572988247387E-2</v>
      </c>
    </row>
    <row r="188" spans="1:16" ht="12.75" customHeight="1">
      <c r="A188" s="375">
        <v>178</v>
      </c>
      <c r="B188" s="376" t="s">
        <v>43</v>
      </c>
      <c r="C188" s="339" t="s">
        <v>232</v>
      </c>
      <c r="D188" s="367">
        <v>45197</v>
      </c>
      <c r="E188" s="342">
        <v>1834.25</v>
      </c>
      <c r="F188" s="339">
        <v>1836.95</v>
      </c>
      <c r="G188" s="338">
        <v>1821.95</v>
      </c>
      <c r="H188" s="338">
        <v>1809.65</v>
      </c>
      <c r="I188" s="338">
        <v>1794.65</v>
      </c>
      <c r="J188" s="338">
        <v>1849.25</v>
      </c>
      <c r="K188" s="338">
        <v>1864.25</v>
      </c>
      <c r="L188" s="338">
        <v>1876.55</v>
      </c>
      <c r="M188" s="340">
        <v>1851.95</v>
      </c>
      <c r="N188" s="340">
        <v>1824.65</v>
      </c>
      <c r="O188" s="340">
        <v>2389000</v>
      </c>
      <c r="P188" s="343">
        <v>1.2073713196356703E-2</v>
      </c>
    </row>
    <row r="189" spans="1:16" ht="12.75" customHeight="1">
      <c r="A189" s="375">
        <v>179</v>
      </c>
      <c r="B189" s="376" t="s">
        <v>45</v>
      </c>
      <c r="C189" s="339" t="s">
        <v>233</v>
      </c>
      <c r="D189" s="367">
        <v>45197</v>
      </c>
      <c r="E189" s="342">
        <v>2146.5</v>
      </c>
      <c r="F189" s="339">
        <v>2154.3833333333332</v>
      </c>
      <c r="G189" s="338">
        <v>2128.0666666666666</v>
      </c>
      <c r="H189" s="338">
        <v>2109.6333333333332</v>
      </c>
      <c r="I189" s="338">
        <v>2083.3166666666666</v>
      </c>
      <c r="J189" s="338">
        <v>2172.8166666666666</v>
      </c>
      <c r="K189" s="338">
        <v>2199.1333333333332</v>
      </c>
      <c r="L189" s="338">
        <v>2217.5666666666666</v>
      </c>
      <c r="M189" s="340">
        <v>2180.6999999999998</v>
      </c>
      <c r="N189" s="340">
        <v>2135.9499999999998</v>
      </c>
      <c r="O189" s="340">
        <v>3736400</v>
      </c>
      <c r="P189" s="343">
        <v>-1.808052139177967E-2</v>
      </c>
    </row>
    <row r="190" spans="1:16" ht="12.75" customHeight="1">
      <c r="A190" s="375">
        <v>180</v>
      </c>
      <c r="B190" s="376" t="s">
        <v>56</v>
      </c>
      <c r="C190" s="339" t="s">
        <v>234</v>
      </c>
      <c r="D190" s="367">
        <v>45197</v>
      </c>
      <c r="E190" s="342">
        <v>1527.45</v>
      </c>
      <c r="F190" s="339">
        <v>1525.3666666666668</v>
      </c>
      <c r="G190" s="338">
        <v>1513.0833333333335</v>
      </c>
      <c r="H190" s="338">
        <v>1498.7166666666667</v>
      </c>
      <c r="I190" s="338">
        <v>1486.4333333333334</v>
      </c>
      <c r="J190" s="338">
        <v>1539.7333333333336</v>
      </c>
      <c r="K190" s="338">
        <v>1552.0166666666669</v>
      </c>
      <c r="L190" s="338">
        <v>1566.3833333333337</v>
      </c>
      <c r="M190" s="340">
        <v>1537.65</v>
      </c>
      <c r="N190" s="340">
        <v>1511</v>
      </c>
      <c r="O190" s="340">
        <v>9000600</v>
      </c>
      <c r="P190" s="343">
        <v>8.296134085740757E-2</v>
      </c>
    </row>
    <row r="191" spans="1:16" ht="12.75" customHeight="1">
      <c r="A191" s="375">
        <v>181</v>
      </c>
      <c r="B191" s="376" t="s">
        <v>59</v>
      </c>
      <c r="C191" s="339" t="s">
        <v>235</v>
      </c>
      <c r="D191" s="367">
        <v>45197</v>
      </c>
      <c r="E191" s="342">
        <v>1576.35</v>
      </c>
      <c r="F191" s="339">
        <v>1580.1666666666667</v>
      </c>
      <c r="G191" s="338">
        <v>1569.2333333333336</v>
      </c>
      <c r="H191" s="338">
        <v>1562.1166666666668</v>
      </c>
      <c r="I191" s="338">
        <v>1551.1833333333336</v>
      </c>
      <c r="J191" s="338">
        <v>1587.2833333333335</v>
      </c>
      <c r="K191" s="338">
        <v>1598.2166666666665</v>
      </c>
      <c r="L191" s="338">
        <v>1605.3333333333335</v>
      </c>
      <c r="M191" s="340">
        <v>1591.1</v>
      </c>
      <c r="N191" s="340">
        <v>1573.05</v>
      </c>
      <c r="O191" s="340">
        <v>2276000</v>
      </c>
      <c r="P191" s="343">
        <v>2.282940859248607E-2</v>
      </c>
    </row>
    <row r="192" spans="1:16" ht="12.75" customHeight="1">
      <c r="A192" s="375">
        <v>182</v>
      </c>
      <c r="B192" s="376" t="s">
        <v>49</v>
      </c>
      <c r="C192" s="339" t="s">
        <v>236</v>
      </c>
      <c r="D192" s="367">
        <v>45197</v>
      </c>
      <c r="E192" s="342">
        <v>8244.1</v>
      </c>
      <c r="F192" s="339">
        <v>8271.8166666666657</v>
      </c>
      <c r="G192" s="338">
        <v>8200.6333333333314</v>
      </c>
      <c r="H192" s="338">
        <v>8157.1666666666661</v>
      </c>
      <c r="I192" s="338">
        <v>8085.9833333333318</v>
      </c>
      <c r="J192" s="338">
        <v>8315.283333333331</v>
      </c>
      <c r="K192" s="338">
        <v>8386.4666666666653</v>
      </c>
      <c r="L192" s="338">
        <v>8429.9333333333307</v>
      </c>
      <c r="M192" s="340">
        <v>8343</v>
      </c>
      <c r="N192" s="340">
        <v>8228.35</v>
      </c>
      <c r="O192" s="340">
        <v>1701300</v>
      </c>
      <c r="P192" s="343">
        <v>9.1766668805749851E-2</v>
      </c>
    </row>
    <row r="193" spans="1:16" ht="12.75" customHeight="1">
      <c r="A193" s="375">
        <v>183</v>
      </c>
      <c r="B193" s="376" t="s">
        <v>39</v>
      </c>
      <c r="C193" s="339" t="s">
        <v>237</v>
      </c>
      <c r="D193" s="367">
        <v>45197</v>
      </c>
      <c r="E193" s="342">
        <v>616.4</v>
      </c>
      <c r="F193" s="339">
        <v>617.86666666666667</v>
      </c>
      <c r="G193" s="338">
        <v>613.33333333333337</v>
      </c>
      <c r="H193" s="338">
        <v>610.26666666666665</v>
      </c>
      <c r="I193" s="338">
        <v>605.73333333333335</v>
      </c>
      <c r="J193" s="338">
        <v>620.93333333333339</v>
      </c>
      <c r="K193" s="338">
        <v>625.4666666666667</v>
      </c>
      <c r="L193" s="338">
        <v>628.53333333333342</v>
      </c>
      <c r="M193" s="340">
        <v>622.4</v>
      </c>
      <c r="N193" s="340">
        <v>614.79999999999995</v>
      </c>
      <c r="O193" s="340">
        <v>35393800</v>
      </c>
      <c r="P193" s="343">
        <v>8.822880670538931E-4</v>
      </c>
    </row>
    <row r="194" spans="1:16" ht="12.75" customHeight="1">
      <c r="A194" s="375">
        <v>184</v>
      </c>
      <c r="B194" s="376" t="s">
        <v>132</v>
      </c>
      <c r="C194" s="339" t="s">
        <v>238</v>
      </c>
      <c r="D194" s="367">
        <v>45197</v>
      </c>
      <c r="E194" s="342">
        <v>224.3</v>
      </c>
      <c r="F194" s="339">
        <v>225.28333333333333</v>
      </c>
      <c r="G194" s="338">
        <v>222.76666666666665</v>
      </c>
      <c r="H194" s="338">
        <v>221.23333333333332</v>
      </c>
      <c r="I194" s="338">
        <v>218.71666666666664</v>
      </c>
      <c r="J194" s="338">
        <v>226.81666666666666</v>
      </c>
      <c r="K194" s="338">
        <v>229.33333333333337</v>
      </c>
      <c r="L194" s="338">
        <v>230.86666666666667</v>
      </c>
      <c r="M194" s="340">
        <v>227.8</v>
      </c>
      <c r="N194" s="340">
        <v>223.75</v>
      </c>
      <c r="O194" s="340">
        <v>72440000</v>
      </c>
      <c r="P194" s="343">
        <v>3.4029918922005256E-2</v>
      </c>
    </row>
    <row r="195" spans="1:16" ht="12.75" customHeight="1">
      <c r="A195" s="375">
        <v>185</v>
      </c>
      <c r="B195" s="376" t="s">
        <v>41</v>
      </c>
      <c r="C195" s="339" t="s">
        <v>239</v>
      </c>
      <c r="D195" s="367">
        <v>45197</v>
      </c>
      <c r="E195" s="342">
        <v>864</v>
      </c>
      <c r="F195" s="339">
        <v>868.15</v>
      </c>
      <c r="G195" s="338">
        <v>857.8</v>
      </c>
      <c r="H195" s="338">
        <v>851.6</v>
      </c>
      <c r="I195" s="338">
        <v>841.25</v>
      </c>
      <c r="J195" s="338">
        <v>874.34999999999991</v>
      </c>
      <c r="K195" s="338">
        <v>884.7</v>
      </c>
      <c r="L195" s="338">
        <v>890.89999999999986</v>
      </c>
      <c r="M195" s="340">
        <v>878.5</v>
      </c>
      <c r="N195" s="340">
        <v>861.95</v>
      </c>
      <c r="O195" s="340">
        <v>8058000</v>
      </c>
      <c r="P195" s="343">
        <v>-2.4407961644631701E-2</v>
      </c>
    </row>
    <row r="196" spans="1:16" ht="12.75" customHeight="1">
      <c r="A196" s="375">
        <v>186</v>
      </c>
      <c r="B196" s="376" t="s">
        <v>87</v>
      </c>
      <c r="C196" s="339" t="s">
        <v>240</v>
      </c>
      <c r="D196" s="367">
        <v>45197</v>
      </c>
      <c r="E196" s="342">
        <v>412.75</v>
      </c>
      <c r="F196" s="339">
        <v>413.73333333333335</v>
      </c>
      <c r="G196" s="338">
        <v>410.7166666666667</v>
      </c>
      <c r="H196" s="338">
        <v>408.68333333333334</v>
      </c>
      <c r="I196" s="338">
        <v>405.66666666666669</v>
      </c>
      <c r="J196" s="338">
        <v>415.76666666666671</v>
      </c>
      <c r="K196" s="338">
        <v>418.78333333333336</v>
      </c>
      <c r="L196" s="338">
        <v>420.81666666666672</v>
      </c>
      <c r="M196" s="340">
        <v>416.75</v>
      </c>
      <c r="N196" s="340">
        <v>411.7</v>
      </c>
      <c r="O196" s="340">
        <v>42205500</v>
      </c>
      <c r="P196" s="343">
        <v>1.0450333979745744E-2</v>
      </c>
    </row>
    <row r="197" spans="1:16" ht="12.75" customHeight="1">
      <c r="A197" s="375">
        <v>187</v>
      </c>
      <c r="B197" s="376" t="s">
        <v>205</v>
      </c>
      <c r="C197" s="339" t="s">
        <v>241</v>
      </c>
      <c r="D197" s="367">
        <v>45197</v>
      </c>
      <c r="E197" s="342">
        <v>262.39999999999998</v>
      </c>
      <c r="F197" s="339">
        <v>263.59999999999997</v>
      </c>
      <c r="G197" s="338">
        <v>260.69999999999993</v>
      </c>
      <c r="H197" s="338">
        <v>258.99999999999994</v>
      </c>
      <c r="I197" s="338">
        <v>256.09999999999991</v>
      </c>
      <c r="J197" s="338">
        <v>265.29999999999995</v>
      </c>
      <c r="K197" s="338">
        <v>268.19999999999993</v>
      </c>
      <c r="L197" s="338">
        <v>269.89999999999998</v>
      </c>
      <c r="M197" s="340">
        <v>266.5</v>
      </c>
      <c r="N197" s="340">
        <v>261.89999999999998</v>
      </c>
      <c r="O197" s="340">
        <v>94122000</v>
      </c>
      <c r="P197" s="343">
        <v>-1.4078310602727673E-2</v>
      </c>
    </row>
    <row r="198" spans="1:16" ht="12.75" customHeight="1">
      <c r="A198" s="375">
        <v>188</v>
      </c>
      <c r="B198" s="376" t="s">
        <v>43</v>
      </c>
      <c r="C198" s="339" t="s">
        <v>242</v>
      </c>
      <c r="D198" s="367">
        <v>45197</v>
      </c>
      <c r="E198" s="342">
        <v>597.15</v>
      </c>
      <c r="F198" s="339">
        <v>599.61666666666667</v>
      </c>
      <c r="G198" s="338">
        <v>593.23333333333335</v>
      </c>
      <c r="H198" s="338">
        <v>589.31666666666672</v>
      </c>
      <c r="I198" s="338">
        <v>582.93333333333339</v>
      </c>
      <c r="J198" s="338">
        <v>603.5333333333333</v>
      </c>
      <c r="K198" s="338">
        <v>609.91666666666674</v>
      </c>
      <c r="L198" s="338">
        <v>613.83333333333326</v>
      </c>
      <c r="M198" s="340">
        <v>606</v>
      </c>
      <c r="N198" s="340">
        <v>595.70000000000005</v>
      </c>
      <c r="O198" s="340">
        <v>8123400</v>
      </c>
      <c r="P198" s="343">
        <v>-4.3653316380589106E-2</v>
      </c>
    </row>
    <row r="199" spans="1:16" ht="12.75" customHeight="1">
      <c r="A199" s="377">
        <v>189</v>
      </c>
      <c r="B199" s="378"/>
      <c r="C199" s="369"/>
      <c r="D199" s="370"/>
      <c r="E199" s="371"/>
      <c r="F199" s="371"/>
      <c r="G199" s="372"/>
      <c r="H199" s="372"/>
      <c r="I199" s="372"/>
      <c r="J199" s="372"/>
      <c r="K199" s="372"/>
      <c r="L199" s="372"/>
      <c r="M199" s="369"/>
      <c r="N199" s="369"/>
      <c r="O199" s="373"/>
      <c r="P199" s="374"/>
    </row>
    <row r="200" spans="1:16" ht="12.75" customHeight="1">
      <c r="A200" s="33">
        <v>190</v>
      </c>
      <c r="B200" s="37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8" t="s">
        <v>16</v>
      </c>
      <c r="B8" s="390"/>
      <c r="C8" s="393" t="s">
        <v>20</v>
      </c>
      <c r="D8" s="393" t="s">
        <v>21</v>
      </c>
      <c r="E8" s="385" t="s">
        <v>22</v>
      </c>
      <c r="F8" s="386"/>
      <c r="G8" s="387"/>
      <c r="H8" s="385" t="s">
        <v>23</v>
      </c>
      <c r="I8" s="386"/>
      <c r="J8" s="387"/>
      <c r="K8" s="26"/>
      <c r="L8" s="48"/>
      <c r="M8" s="48"/>
      <c r="N8" s="1"/>
      <c r="O8" s="1"/>
    </row>
    <row r="9" spans="1:15" ht="36" customHeight="1">
      <c r="A9" s="389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19664.7</v>
      </c>
      <c r="D10" s="34">
        <v>19667.166666666668</v>
      </c>
      <c r="E10" s="34">
        <v>19634.983333333337</v>
      </c>
      <c r="F10" s="34">
        <v>19605.26666666667</v>
      </c>
      <c r="G10" s="34">
        <v>19573.083333333339</v>
      </c>
      <c r="H10" s="34">
        <v>19696.883333333335</v>
      </c>
      <c r="I10" s="34">
        <v>19729.066666666662</v>
      </c>
      <c r="J10" s="34">
        <v>19758.783333333333</v>
      </c>
      <c r="K10" s="34">
        <v>19699.349999999999</v>
      </c>
      <c r="L10" s="34">
        <v>19637.45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44624.2</v>
      </c>
      <c r="D11" s="34">
        <v>44643.483333333337</v>
      </c>
      <c r="E11" s="34">
        <v>44513.166666666672</v>
      </c>
      <c r="F11" s="34">
        <v>44402.133333333331</v>
      </c>
      <c r="G11" s="34">
        <v>44271.816666666666</v>
      </c>
      <c r="H11" s="34">
        <v>44754.516666666677</v>
      </c>
      <c r="I11" s="34">
        <v>44884.833333333343</v>
      </c>
      <c r="J11" s="34">
        <v>44995.866666666683</v>
      </c>
      <c r="K11" s="34">
        <v>44773.8</v>
      </c>
      <c r="L11" s="34">
        <v>44532.45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3835.95</v>
      </c>
      <c r="D12" s="36">
        <v>3837.2333333333336</v>
      </c>
      <c r="E12" s="36">
        <v>3822.666666666667</v>
      </c>
      <c r="F12" s="36">
        <v>3809.3833333333332</v>
      </c>
      <c r="G12" s="36">
        <v>3794.8166666666666</v>
      </c>
      <c r="H12" s="36">
        <v>3850.5166666666673</v>
      </c>
      <c r="I12" s="36">
        <v>3865.0833333333339</v>
      </c>
      <c r="J12" s="36">
        <v>3878.3666666666677</v>
      </c>
      <c r="K12" s="36">
        <v>3851.8</v>
      </c>
      <c r="L12" s="36">
        <v>3823.95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6180.2</v>
      </c>
      <c r="D13" s="36">
        <v>6186.8</v>
      </c>
      <c r="E13" s="36">
        <v>6165.6500000000005</v>
      </c>
      <c r="F13" s="36">
        <v>6151.1</v>
      </c>
      <c r="G13" s="36">
        <v>6129.9500000000007</v>
      </c>
      <c r="H13" s="36">
        <v>6201.35</v>
      </c>
      <c r="I13" s="36">
        <v>6222.5</v>
      </c>
      <c r="J13" s="36">
        <v>6237.05</v>
      </c>
      <c r="K13" s="36">
        <v>6207.95</v>
      </c>
      <c r="L13" s="36">
        <v>6172.25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32471</v>
      </c>
      <c r="D14" s="36">
        <v>32518.566666666666</v>
      </c>
      <c r="E14" s="36">
        <v>32343.883333333331</v>
      </c>
      <c r="F14" s="36">
        <v>32216.766666666666</v>
      </c>
      <c r="G14" s="36">
        <v>32042.083333333332</v>
      </c>
      <c r="H14" s="36">
        <v>32645.683333333331</v>
      </c>
      <c r="I14" s="36">
        <v>32820.366666666669</v>
      </c>
      <c r="J14" s="36">
        <v>32947.48333333333</v>
      </c>
      <c r="K14" s="36">
        <v>32693.25</v>
      </c>
      <c r="L14" s="36">
        <v>32391.45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5883.1</v>
      </c>
      <c r="D15" s="36">
        <v>5895.75</v>
      </c>
      <c r="E15" s="36">
        <v>5866</v>
      </c>
      <c r="F15" s="36">
        <v>5848.9</v>
      </c>
      <c r="G15" s="36">
        <v>5819.15</v>
      </c>
      <c r="H15" s="36">
        <v>5912.85</v>
      </c>
      <c r="I15" s="36">
        <v>5942.6</v>
      </c>
      <c r="J15" s="36">
        <v>5959.7000000000007</v>
      </c>
      <c r="K15" s="36">
        <v>5925.5</v>
      </c>
      <c r="L15" s="36">
        <v>5878.65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11554.7</v>
      </c>
      <c r="D16" s="36">
        <v>11579.333333333334</v>
      </c>
      <c r="E16" s="36">
        <v>11519.216666666667</v>
      </c>
      <c r="F16" s="36">
        <v>11483.733333333334</v>
      </c>
      <c r="G16" s="36">
        <v>11423.616666666667</v>
      </c>
      <c r="H16" s="36">
        <v>11614.816666666668</v>
      </c>
      <c r="I16" s="36">
        <v>11674.933333333332</v>
      </c>
      <c r="J16" s="36">
        <v>11710.416666666668</v>
      </c>
      <c r="K16" s="36">
        <v>11639.45</v>
      </c>
      <c r="L16" s="36">
        <v>11543.85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4205.2</v>
      </c>
      <c r="D17" s="36">
        <v>4193.166666666667</v>
      </c>
      <c r="E17" s="36">
        <v>4163.3333333333339</v>
      </c>
      <c r="F17" s="36">
        <v>4121.4666666666672</v>
      </c>
      <c r="G17" s="36">
        <v>4091.6333333333341</v>
      </c>
      <c r="H17" s="36">
        <v>4235.0333333333338</v>
      </c>
      <c r="I17" s="36">
        <v>4264.8666666666677</v>
      </c>
      <c r="J17" s="36">
        <v>4306.7333333333336</v>
      </c>
      <c r="K17" s="31">
        <v>4223</v>
      </c>
      <c r="L17" s="31">
        <v>4151.3</v>
      </c>
      <c r="M17" s="31">
        <v>1.7983199999999999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22710.799999999999</v>
      </c>
      <c r="D18" s="36">
        <v>22749.416666666668</v>
      </c>
      <c r="E18" s="36">
        <v>22483.383333333335</v>
      </c>
      <c r="F18" s="36">
        <v>22255.966666666667</v>
      </c>
      <c r="G18" s="36">
        <v>21989.933333333334</v>
      </c>
      <c r="H18" s="36">
        <v>22976.833333333336</v>
      </c>
      <c r="I18" s="36">
        <v>23242.866666666669</v>
      </c>
      <c r="J18" s="36">
        <v>23470.283333333336</v>
      </c>
      <c r="K18" s="31">
        <v>23015.45</v>
      </c>
      <c r="L18" s="31">
        <v>22522</v>
      </c>
      <c r="M18" s="31">
        <v>0.11513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174.55</v>
      </c>
      <c r="D19" s="36">
        <v>175.70000000000002</v>
      </c>
      <c r="E19" s="36">
        <v>172.90000000000003</v>
      </c>
      <c r="F19" s="36">
        <v>171.25000000000003</v>
      </c>
      <c r="G19" s="36">
        <v>168.45000000000005</v>
      </c>
      <c r="H19" s="36">
        <v>177.35000000000002</v>
      </c>
      <c r="I19" s="36">
        <v>180.15000000000003</v>
      </c>
      <c r="J19" s="36">
        <v>181.8</v>
      </c>
      <c r="K19" s="31">
        <v>178.5</v>
      </c>
      <c r="L19" s="31">
        <v>174.05</v>
      </c>
      <c r="M19" s="31">
        <v>26.660440000000001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214.9</v>
      </c>
      <c r="D20" s="36">
        <v>215.81666666666669</v>
      </c>
      <c r="E20" s="36">
        <v>213.08333333333337</v>
      </c>
      <c r="F20" s="36">
        <v>211.26666666666668</v>
      </c>
      <c r="G20" s="36">
        <v>208.53333333333336</v>
      </c>
      <c r="H20" s="36">
        <v>217.63333333333338</v>
      </c>
      <c r="I20" s="36">
        <v>220.36666666666667</v>
      </c>
      <c r="J20" s="36">
        <v>222.18333333333339</v>
      </c>
      <c r="K20" s="31">
        <v>218.55</v>
      </c>
      <c r="L20" s="31">
        <v>214</v>
      </c>
      <c r="M20" s="31">
        <v>14.38144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2015.05</v>
      </c>
      <c r="D21" s="36">
        <v>2012.25</v>
      </c>
      <c r="E21" s="36">
        <v>1997.8</v>
      </c>
      <c r="F21" s="36">
        <v>1980.55</v>
      </c>
      <c r="G21" s="36">
        <v>1966.1</v>
      </c>
      <c r="H21" s="36">
        <v>2029.5</v>
      </c>
      <c r="I21" s="36">
        <v>2043.9499999999998</v>
      </c>
      <c r="J21" s="36">
        <v>2061.1999999999998</v>
      </c>
      <c r="K21" s="31">
        <v>2026.7</v>
      </c>
      <c r="L21" s="31">
        <v>1995</v>
      </c>
      <c r="M21" s="31">
        <v>3.6956000000000002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2457.9499999999998</v>
      </c>
      <c r="D22" s="36">
        <v>2469.85</v>
      </c>
      <c r="E22" s="36">
        <v>2440.6999999999998</v>
      </c>
      <c r="F22" s="36">
        <v>2423.4499999999998</v>
      </c>
      <c r="G22" s="36">
        <v>2394.2999999999997</v>
      </c>
      <c r="H22" s="36">
        <v>2487.1</v>
      </c>
      <c r="I22" s="36">
        <v>2516.2500000000005</v>
      </c>
      <c r="J22" s="36">
        <v>2533.5</v>
      </c>
      <c r="K22" s="31">
        <v>2499</v>
      </c>
      <c r="L22" s="31">
        <v>2452.6</v>
      </c>
      <c r="M22" s="31">
        <v>6.9886299999999997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1012.3</v>
      </c>
      <c r="D23" s="36">
        <v>1009.3000000000001</v>
      </c>
      <c r="E23" s="36">
        <v>1002.0000000000001</v>
      </c>
      <c r="F23" s="36">
        <v>991.7</v>
      </c>
      <c r="G23" s="36">
        <v>984.40000000000009</v>
      </c>
      <c r="H23" s="36">
        <v>1019.6000000000001</v>
      </c>
      <c r="I23" s="36">
        <v>1026.9000000000001</v>
      </c>
      <c r="J23" s="36">
        <v>1037.2000000000003</v>
      </c>
      <c r="K23" s="31">
        <v>1016.6</v>
      </c>
      <c r="L23" s="31">
        <v>999</v>
      </c>
      <c r="M23" s="31">
        <v>55.359499999999997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821.35</v>
      </c>
      <c r="D24" s="36">
        <v>823.7833333333333</v>
      </c>
      <c r="E24" s="36">
        <v>816.56666666666661</v>
      </c>
      <c r="F24" s="36">
        <v>811.7833333333333</v>
      </c>
      <c r="G24" s="36">
        <v>804.56666666666661</v>
      </c>
      <c r="H24" s="36">
        <v>828.56666666666661</v>
      </c>
      <c r="I24" s="36">
        <v>835.7833333333333</v>
      </c>
      <c r="J24" s="36">
        <v>840.56666666666661</v>
      </c>
      <c r="K24" s="31">
        <v>831</v>
      </c>
      <c r="L24" s="31">
        <v>819</v>
      </c>
      <c r="M24" s="31">
        <v>15.696350000000001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377.5</v>
      </c>
      <c r="D25" s="36">
        <v>378.4666666666667</v>
      </c>
      <c r="E25" s="36">
        <v>374.13333333333338</v>
      </c>
      <c r="F25" s="36">
        <v>370.76666666666671</v>
      </c>
      <c r="G25" s="36">
        <v>366.43333333333339</v>
      </c>
      <c r="H25" s="36">
        <v>381.83333333333337</v>
      </c>
      <c r="I25" s="36">
        <v>386.16666666666663</v>
      </c>
      <c r="J25" s="36">
        <v>389.53333333333336</v>
      </c>
      <c r="K25" s="31">
        <v>382.8</v>
      </c>
      <c r="L25" s="31">
        <v>375.1</v>
      </c>
      <c r="M25" s="31">
        <v>170.02538000000001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3530.4</v>
      </c>
      <c r="D26" s="36">
        <v>3539.4500000000003</v>
      </c>
      <c r="E26" s="36">
        <v>3514.0000000000005</v>
      </c>
      <c r="F26" s="36">
        <v>3497.6000000000004</v>
      </c>
      <c r="G26" s="36">
        <v>3472.1500000000005</v>
      </c>
      <c r="H26" s="36">
        <v>3555.8500000000004</v>
      </c>
      <c r="I26" s="36">
        <v>3581.3</v>
      </c>
      <c r="J26" s="36">
        <v>3597.7000000000003</v>
      </c>
      <c r="K26" s="31">
        <v>3564.9</v>
      </c>
      <c r="L26" s="31">
        <v>3523.05</v>
      </c>
      <c r="M26" s="31">
        <v>0.49301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429.75</v>
      </c>
      <c r="D27" s="36">
        <v>428.73333333333335</v>
      </c>
      <c r="E27" s="36">
        <v>423.4666666666667</v>
      </c>
      <c r="F27" s="36">
        <v>417.18333333333334</v>
      </c>
      <c r="G27" s="36">
        <v>411.91666666666669</v>
      </c>
      <c r="H27" s="36">
        <v>435.01666666666671</v>
      </c>
      <c r="I27" s="36">
        <v>440.28333333333336</v>
      </c>
      <c r="J27" s="36">
        <v>446.56666666666672</v>
      </c>
      <c r="K27" s="31">
        <v>434</v>
      </c>
      <c r="L27" s="31">
        <v>422.45</v>
      </c>
      <c r="M27" s="31">
        <v>61.626649999999998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5053.7</v>
      </c>
      <c r="D28" s="36">
        <v>5060.3166666666666</v>
      </c>
      <c r="E28" s="36">
        <v>5023.6333333333332</v>
      </c>
      <c r="F28" s="36">
        <v>4993.5666666666666</v>
      </c>
      <c r="G28" s="36">
        <v>4956.8833333333332</v>
      </c>
      <c r="H28" s="36">
        <v>5090.3833333333332</v>
      </c>
      <c r="I28" s="36">
        <v>5127.0666666666657</v>
      </c>
      <c r="J28" s="36">
        <v>5157.1333333333332</v>
      </c>
      <c r="K28" s="31">
        <v>5097</v>
      </c>
      <c r="L28" s="31">
        <v>5030.25</v>
      </c>
      <c r="M28" s="31">
        <v>2.6710199999999999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370.55</v>
      </c>
      <c r="D29" s="36">
        <v>373.66666666666669</v>
      </c>
      <c r="E29" s="36">
        <v>366.83333333333337</v>
      </c>
      <c r="F29" s="36">
        <v>363.11666666666667</v>
      </c>
      <c r="G29" s="36">
        <v>356.28333333333336</v>
      </c>
      <c r="H29" s="36">
        <v>377.38333333333338</v>
      </c>
      <c r="I29" s="36">
        <v>384.21666666666675</v>
      </c>
      <c r="J29" s="36">
        <v>387.93333333333339</v>
      </c>
      <c r="K29" s="31">
        <v>380.5</v>
      </c>
      <c r="L29" s="31">
        <v>369.95</v>
      </c>
      <c r="M29" s="31">
        <v>27.864409999999999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179.6</v>
      </c>
      <c r="D30" s="36">
        <v>180.26666666666665</v>
      </c>
      <c r="E30" s="36">
        <v>178.0333333333333</v>
      </c>
      <c r="F30" s="36">
        <v>176.46666666666664</v>
      </c>
      <c r="G30" s="36">
        <v>174.23333333333329</v>
      </c>
      <c r="H30" s="36">
        <v>181.83333333333331</v>
      </c>
      <c r="I30" s="36">
        <v>184.06666666666666</v>
      </c>
      <c r="J30" s="36">
        <v>185.63333333333333</v>
      </c>
      <c r="K30" s="31">
        <v>182.5</v>
      </c>
      <c r="L30" s="31">
        <v>178.7</v>
      </c>
      <c r="M30" s="31">
        <v>100.96335999999999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3292.8</v>
      </c>
      <c r="D31" s="36">
        <v>3292.6833333333338</v>
      </c>
      <c r="E31" s="36">
        <v>3260.4666666666676</v>
      </c>
      <c r="F31" s="36">
        <v>3228.1333333333337</v>
      </c>
      <c r="G31" s="36">
        <v>3195.9166666666674</v>
      </c>
      <c r="H31" s="36">
        <v>3325.0166666666678</v>
      </c>
      <c r="I31" s="36">
        <v>3357.233333333334</v>
      </c>
      <c r="J31" s="36">
        <v>3389.566666666668</v>
      </c>
      <c r="K31" s="31">
        <v>3324.9</v>
      </c>
      <c r="L31" s="31">
        <v>3260.35</v>
      </c>
      <c r="M31" s="31">
        <v>8.3455999999999992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1919.8</v>
      </c>
      <c r="D32" s="36">
        <v>1900.6000000000001</v>
      </c>
      <c r="E32" s="36">
        <v>1876.2000000000003</v>
      </c>
      <c r="F32" s="36">
        <v>1832.6000000000001</v>
      </c>
      <c r="G32" s="36">
        <v>1808.2000000000003</v>
      </c>
      <c r="H32" s="36">
        <v>1944.2000000000003</v>
      </c>
      <c r="I32" s="36">
        <v>1968.6000000000004</v>
      </c>
      <c r="J32" s="36">
        <v>2012.2000000000003</v>
      </c>
      <c r="K32" s="31">
        <v>1925</v>
      </c>
      <c r="L32" s="31">
        <v>1857</v>
      </c>
      <c r="M32" s="31">
        <v>7.0754200000000003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634.1</v>
      </c>
      <c r="D33" s="36">
        <v>634.69999999999993</v>
      </c>
      <c r="E33" s="36">
        <v>631.79999999999984</v>
      </c>
      <c r="F33" s="36">
        <v>629.49999999999989</v>
      </c>
      <c r="G33" s="36">
        <v>626.5999999999998</v>
      </c>
      <c r="H33" s="36">
        <v>636.99999999999989</v>
      </c>
      <c r="I33" s="36">
        <v>639.9</v>
      </c>
      <c r="J33" s="36">
        <v>642.19999999999993</v>
      </c>
      <c r="K33" s="31">
        <v>637.6</v>
      </c>
      <c r="L33" s="31">
        <v>632.4</v>
      </c>
      <c r="M33" s="31">
        <v>2.41601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750.1</v>
      </c>
      <c r="D34" s="36">
        <v>747.56666666666661</v>
      </c>
      <c r="E34" s="36">
        <v>743.13333333333321</v>
      </c>
      <c r="F34" s="36">
        <v>736.16666666666663</v>
      </c>
      <c r="G34" s="36">
        <v>731.73333333333323</v>
      </c>
      <c r="H34" s="36">
        <v>754.53333333333319</v>
      </c>
      <c r="I34" s="36">
        <v>758.96666666666658</v>
      </c>
      <c r="J34" s="36">
        <v>765.93333333333317</v>
      </c>
      <c r="K34" s="31">
        <v>752</v>
      </c>
      <c r="L34" s="31">
        <v>740.6</v>
      </c>
      <c r="M34" s="31">
        <v>7.66479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857.45</v>
      </c>
      <c r="D35" s="36">
        <v>864.36666666666679</v>
      </c>
      <c r="E35" s="36">
        <v>849.03333333333353</v>
      </c>
      <c r="F35" s="36">
        <v>840.61666666666679</v>
      </c>
      <c r="G35" s="36">
        <v>825.28333333333353</v>
      </c>
      <c r="H35" s="36">
        <v>872.78333333333353</v>
      </c>
      <c r="I35" s="36">
        <v>888.11666666666679</v>
      </c>
      <c r="J35" s="36">
        <v>896.53333333333353</v>
      </c>
      <c r="K35" s="31">
        <v>879.7</v>
      </c>
      <c r="L35" s="31">
        <v>855.95</v>
      </c>
      <c r="M35" s="31">
        <v>9.7644099999999998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341.85</v>
      </c>
      <c r="D36" s="36">
        <v>343.0333333333333</v>
      </c>
      <c r="E36" s="36">
        <v>338.31666666666661</v>
      </c>
      <c r="F36" s="36">
        <v>334.7833333333333</v>
      </c>
      <c r="G36" s="36">
        <v>330.06666666666661</v>
      </c>
      <c r="H36" s="36">
        <v>346.56666666666661</v>
      </c>
      <c r="I36" s="36">
        <v>351.2833333333333</v>
      </c>
      <c r="J36" s="36">
        <v>354.81666666666661</v>
      </c>
      <c r="K36" s="31">
        <v>347.75</v>
      </c>
      <c r="L36" s="31">
        <v>339.5</v>
      </c>
      <c r="M36" s="31">
        <v>7.5609099999999998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1014.15</v>
      </c>
      <c r="D37" s="36">
        <v>1015.2833333333333</v>
      </c>
      <c r="E37" s="36">
        <v>1009.8666666666666</v>
      </c>
      <c r="F37" s="36">
        <v>1005.5833333333333</v>
      </c>
      <c r="G37" s="36">
        <v>1000.1666666666665</v>
      </c>
      <c r="H37" s="36">
        <v>1019.5666666666666</v>
      </c>
      <c r="I37" s="36">
        <v>1024.9833333333333</v>
      </c>
      <c r="J37" s="36">
        <v>1029.2666666666667</v>
      </c>
      <c r="K37" s="31">
        <v>1020.7</v>
      </c>
      <c r="L37" s="31">
        <v>1011</v>
      </c>
      <c r="M37" s="31">
        <v>63.876150000000003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5069.2</v>
      </c>
      <c r="D38" s="36">
        <v>5057.4333333333334</v>
      </c>
      <c r="E38" s="36">
        <v>5011.916666666667</v>
      </c>
      <c r="F38" s="36">
        <v>4954.6333333333332</v>
      </c>
      <c r="G38" s="36">
        <v>4909.1166666666668</v>
      </c>
      <c r="H38" s="36">
        <v>5114.7166666666672</v>
      </c>
      <c r="I38" s="36">
        <v>5160.2333333333336</v>
      </c>
      <c r="J38" s="36">
        <v>5217.5166666666673</v>
      </c>
      <c r="K38" s="31">
        <v>5102.95</v>
      </c>
      <c r="L38" s="31">
        <v>5000.1499999999996</v>
      </c>
      <c r="M38" s="31">
        <v>4.5092299999999996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1567.7</v>
      </c>
      <c r="D39" s="36">
        <v>1567.2333333333333</v>
      </c>
      <c r="E39" s="36">
        <v>1551.4666666666667</v>
      </c>
      <c r="F39" s="36">
        <v>1535.2333333333333</v>
      </c>
      <c r="G39" s="36">
        <v>1519.4666666666667</v>
      </c>
      <c r="H39" s="36">
        <v>1583.4666666666667</v>
      </c>
      <c r="I39" s="36">
        <v>1599.2333333333336</v>
      </c>
      <c r="J39" s="36">
        <v>1615.4666666666667</v>
      </c>
      <c r="K39" s="31">
        <v>1583</v>
      </c>
      <c r="L39" s="31">
        <v>1551</v>
      </c>
      <c r="M39" s="31">
        <v>24.72382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7351.5</v>
      </c>
      <c r="D40" s="36">
        <v>7368.9333333333334</v>
      </c>
      <c r="E40" s="36">
        <v>7287.8666666666668</v>
      </c>
      <c r="F40" s="36">
        <v>7224.2333333333336</v>
      </c>
      <c r="G40" s="36">
        <v>7143.166666666667</v>
      </c>
      <c r="H40" s="36">
        <v>7432.5666666666666</v>
      </c>
      <c r="I40" s="36">
        <v>7513.6333333333341</v>
      </c>
      <c r="J40" s="36">
        <v>7577.2666666666664</v>
      </c>
      <c r="K40" s="31">
        <v>7450</v>
      </c>
      <c r="L40" s="31">
        <v>7305.3</v>
      </c>
      <c r="M40" s="31">
        <v>0.87104999999999999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7870.65</v>
      </c>
      <c r="D41" s="36">
        <v>7848.5333333333328</v>
      </c>
      <c r="E41" s="36">
        <v>7797.1166666666659</v>
      </c>
      <c r="F41" s="36">
        <v>7723.583333333333</v>
      </c>
      <c r="G41" s="36">
        <v>7672.1666666666661</v>
      </c>
      <c r="H41" s="36">
        <v>7922.0666666666657</v>
      </c>
      <c r="I41" s="36">
        <v>7973.4833333333336</v>
      </c>
      <c r="J41" s="36">
        <v>8047.0166666666655</v>
      </c>
      <c r="K41" s="31">
        <v>7899.95</v>
      </c>
      <c r="L41" s="31">
        <v>7775</v>
      </c>
      <c r="M41" s="31">
        <v>12.4682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2555.1999999999998</v>
      </c>
      <c r="D42" s="36">
        <v>2556.9166666666665</v>
      </c>
      <c r="E42" s="36">
        <v>2541.083333333333</v>
      </c>
      <c r="F42" s="36">
        <v>2526.9666666666667</v>
      </c>
      <c r="G42" s="36">
        <v>2511.1333333333332</v>
      </c>
      <c r="H42" s="36">
        <v>2571.0333333333328</v>
      </c>
      <c r="I42" s="36">
        <v>2586.8666666666659</v>
      </c>
      <c r="J42" s="36">
        <v>2600.9833333333327</v>
      </c>
      <c r="K42" s="31">
        <v>2572.75</v>
      </c>
      <c r="L42" s="31">
        <v>2542.8000000000002</v>
      </c>
      <c r="M42" s="31">
        <v>0.97833999999999999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252.55</v>
      </c>
      <c r="D43" s="36">
        <v>251.96666666666667</v>
      </c>
      <c r="E43" s="36">
        <v>250.48333333333335</v>
      </c>
      <c r="F43" s="36">
        <v>248.41666666666669</v>
      </c>
      <c r="G43" s="36">
        <v>246.93333333333337</v>
      </c>
      <c r="H43" s="36">
        <v>254.03333333333333</v>
      </c>
      <c r="I43" s="36">
        <v>255.51666666666662</v>
      </c>
      <c r="J43" s="36">
        <v>257.58333333333331</v>
      </c>
      <c r="K43" s="31">
        <v>253.45</v>
      </c>
      <c r="L43" s="31">
        <v>249.9</v>
      </c>
      <c r="M43" s="31">
        <v>66.462689999999995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213.65</v>
      </c>
      <c r="D44" s="36">
        <v>214.83333333333334</v>
      </c>
      <c r="E44" s="36">
        <v>211.66666666666669</v>
      </c>
      <c r="F44" s="36">
        <v>209.68333333333334</v>
      </c>
      <c r="G44" s="36">
        <v>206.51666666666668</v>
      </c>
      <c r="H44" s="36">
        <v>216.81666666666669</v>
      </c>
      <c r="I44" s="36">
        <v>219.98333333333338</v>
      </c>
      <c r="J44" s="36">
        <v>221.9666666666667</v>
      </c>
      <c r="K44" s="31">
        <v>218</v>
      </c>
      <c r="L44" s="31">
        <v>212.85</v>
      </c>
      <c r="M44" s="31">
        <v>117.73544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108.25</v>
      </c>
      <c r="D45" s="36">
        <v>108.21666666666665</v>
      </c>
      <c r="E45" s="36">
        <v>107.0333333333333</v>
      </c>
      <c r="F45" s="36">
        <v>105.81666666666665</v>
      </c>
      <c r="G45" s="36">
        <v>104.6333333333333</v>
      </c>
      <c r="H45" s="36">
        <v>109.43333333333331</v>
      </c>
      <c r="I45" s="36">
        <v>110.61666666666667</v>
      </c>
      <c r="J45" s="36">
        <v>111.83333333333331</v>
      </c>
      <c r="K45" s="31">
        <v>109.4</v>
      </c>
      <c r="L45" s="31">
        <v>107</v>
      </c>
      <c r="M45" s="31">
        <v>138.80011999999999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1615.7</v>
      </c>
      <c r="D46" s="36">
        <v>1623.2</v>
      </c>
      <c r="E46" s="36">
        <v>1605</v>
      </c>
      <c r="F46" s="36">
        <v>1594.3</v>
      </c>
      <c r="G46" s="36">
        <v>1576.1</v>
      </c>
      <c r="H46" s="36">
        <v>1633.9</v>
      </c>
      <c r="I46" s="36">
        <v>1652.1000000000004</v>
      </c>
      <c r="J46" s="36">
        <v>1662.8000000000002</v>
      </c>
      <c r="K46" s="31">
        <v>1641.4</v>
      </c>
      <c r="L46" s="31">
        <v>1612.5</v>
      </c>
      <c r="M46" s="31">
        <v>1.29437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137.65</v>
      </c>
      <c r="D47" s="36">
        <v>137.28333333333333</v>
      </c>
      <c r="E47" s="36">
        <v>136.26666666666665</v>
      </c>
      <c r="F47" s="36">
        <v>134.88333333333333</v>
      </c>
      <c r="G47" s="36">
        <v>133.86666666666665</v>
      </c>
      <c r="H47" s="36">
        <v>138.66666666666666</v>
      </c>
      <c r="I47" s="36">
        <v>139.68333333333337</v>
      </c>
      <c r="J47" s="36">
        <v>141.06666666666666</v>
      </c>
      <c r="K47" s="31">
        <v>138.30000000000001</v>
      </c>
      <c r="L47" s="31">
        <v>135.9</v>
      </c>
      <c r="M47" s="31">
        <v>123.15581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599.5</v>
      </c>
      <c r="D48" s="36">
        <v>603.80000000000007</v>
      </c>
      <c r="E48" s="36">
        <v>592.70000000000016</v>
      </c>
      <c r="F48" s="36">
        <v>585.90000000000009</v>
      </c>
      <c r="G48" s="36">
        <v>574.80000000000018</v>
      </c>
      <c r="H48" s="36">
        <v>610.60000000000014</v>
      </c>
      <c r="I48" s="36">
        <v>621.70000000000005</v>
      </c>
      <c r="J48" s="36">
        <v>628.50000000000011</v>
      </c>
      <c r="K48" s="31">
        <v>614.9</v>
      </c>
      <c r="L48" s="31">
        <v>597</v>
      </c>
      <c r="M48" s="31">
        <v>24.15991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1087.3</v>
      </c>
      <c r="D49" s="36">
        <v>1096.0833333333333</v>
      </c>
      <c r="E49" s="36">
        <v>1076.4666666666665</v>
      </c>
      <c r="F49" s="36">
        <v>1065.6333333333332</v>
      </c>
      <c r="G49" s="36">
        <v>1046.0166666666664</v>
      </c>
      <c r="H49" s="36">
        <v>1106.9166666666665</v>
      </c>
      <c r="I49" s="36">
        <v>1126.5333333333333</v>
      </c>
      <c r="J49" s="36">
        <v>1137.3666666666666</v>
      </c>
      <c r="K49" s="31">
        <v>1115.7</v>
      </c>
      <c r="L49" s="31">
        <v>1085.25</v>
      </c>
      <c r="M49" s="31">
        <v>10.298159999999999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912.7</v>
      </c>
      <c r="D50" s="36">
        <v>913.88333333333333</v>
      </c>
      <c r="E50" s="36">
        <v>906.81666666666661</v>
      </c>
      <c r="F50" s="36">
        <v>900.93333333333328</v>
      </c>
      <c r="G50" s="36">
        <v>893.86666666666656</v>
      </c>
      <c r="H50" s="36">
        <v>919.76666666666665</v>
      </c>
      <c r="I50" s="36">
        <v>926.83333333333348</v>
      </c>
      <c r="J50" s="36">
        <v>932.7166666666667</v>
      </c>
      <c r="K50" s="31">
        <v>920.95</v>
      </c>
      <c r="L50" s="31">
        <v>908</v>
      </c>
      <c r="M50" s="31">
        <v>53.550469999999997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124.35</v>
      </c>
      <c r="D51" s="36">
        <v>124.46666666666665</v>
      </c>
      <c r="E51" s="36">
        <v>122.98333333333331</v>
      </c>
      <c r="F51" s="36">
        <v>121.61666666666665</v>
      </c>
      <c r="G51" s="36">
        <v>120.1333333333333</v>
      </c>
      <c r="H51" s="36">
        <v>125.83333333333331</v>
      </c>
      <c r="I51" s="36">
        <v>127.31666666666666</v>
      </c>
      <c r="J51" s="36">
        <v>128.68333333333334</v>
      </c>
      <c r="K51" s="31">
        <v>125.95</v>
      </c>
      <c r="L51" s="31">
        <v>123.1</v>
      </c>
      <c r="M51" s="31">
        <v>169.17590999999999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261.64999999999998</v>
      </c>
      <c r="D52" s="36">
        <v>262.84999999999997</v>
      </c>
      <c r="E52" s="36">
        <v>259.69999999999993</v>
      </c>
      <c r="F52" s="36">
        <v>257.74999999999994</v>
      </c>
      <c r="G52" s="36">
        <v>254.59999999999991</v>
      </c>
      <c r="H52" s="36">
        <v>264.79999999999995</v>
      </c>
      <c r="I52" s="36">
        <v>267.94999999999993</v>
      </c>
      <c r="J52" s="36">
        <v>269.89999999999998</v>
      </c>
      <c r="K52" s="31">
        <v>266</v>
      </c>
      <c r="L52" s="31">
        <v>260.89999999999998</v>
      </c>
      <c r="M52" s="31">
        <v>11.752409999999999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19143.599999999999</v>
      </c>
      <c r="D53" s="36">
        <v>19127.366666666669</v>
      </c>
      <c r="E53" s="36">
        <v>19054.783333333336</v>
      </c>
      <c r="F53" s="36">
        <v>18965.966666666667</v>
      </c>
      <c r="G53" s="36">
        <v>18893.383333333335</v>
      </c>
      <c r="H53" s="36">
        <v>19216.183333333338</v>
      </c>
      <c r="I53" s="36">
        <v>19288.766666666666</v>
      </c>
      <c r="J53" s="36">
        <v>19377.583333333339</v>
      </c>
      <c r="K53" s="31">
        <v>19199.95</v>
      </c>
      <c r="L53" s="31">
        <v>19038.55</v>
      </c>
      <c r="M53" s="31">
        <v>0.15215999999999999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351.65</v>
      </c>
      <c r="D54" s="36">
        <v>352.4666666666667</v>
      </c>
      <c r="E54" s="36">
        <v>350.08333333333337</v>
      </c>
      <c r="F54" s="36">
        <v>348.51666666666665</v>
      </c>
      <c r="G54" s="36">
        <v>346.13333333333333</v>
      </c>
      <c r="H54" s="36">
        <v>354.03333333333342</v>
      </c>
      <c r="I54" s="36">
        <v>356.41666666666674</v>
      </c>
      <c r="J54" s="36">
        <v>357.98333333333346</v>
      </c>
      <c r="K54" s="31">
        <v>354.85</v>
      </c>
      <c r="L54" s="31">
        <v>350.9</v>
      </c>
      <c r="M54" s="31">
        <v>18.941800000000001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4600.1499999999996</v>
      </c>
      <c r="D55" s="36">
        <v>4586.2</v>
      </c>
      <c r="E55" s="36">
        <v>4563.3999999999996</v>
      </c>
      <c r="F55" s="36">
        <v>4526.6499999999996</v>
      </c>
      <c r="G55" s="36">
        <v>4503.8499999999995</v>
      </c>
      <c r="H55" s="36">
        <v>4622.95</v>
      </c>
      <c r="I55" s="36">
        <v>4645.7500000000009</v>
      </c>
      <c r="J55" s="36">
        <v>4682.5</v>
      </c>
      <c r="K55" s="31">
        <v>4609</v>
      </c>
      <c r="L55" s="31">
        <v>4549.45</v>
      </c>
      <c r="M55" s="31">
        <v>3.3023099999999999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370.05</v>
      </c>
      <c r="D56" s="36">
        <v>372.36666666666662</v>
      </c>
      <c r="E56" s="36">
        <v>365.93333333333322</v>
      </c>
      <c r="F56" s="36">
        <v>361.81666666666661</v>
      </c>
      <c r="G56" s="36">
        <v>355.38333333333321</v>
      </c>
      <c r="H56" s="36">
        <v>376.48333333333323</v>
      </c>
      <c r="I56" s="36">
        <v>382.91666666666663</v>
      </c>
      <c r="J56" s="36">
        <v>387.03333333333325</v>
      </c>
      <c r="K56" s="31">
        <v>378.8</v>
      </c>
      <c r="L56" s="31">
        <v>368.25</v>
      </c>
      <c r="M56" s="31">
        <v>97.788510000000002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438</v>
      </c>
      <c r="D57" s="36">
        <v>438.13333333333338</v>
      </c>
      <c r="E57" s="36">
        <v>431.26666666666677</v>
      </c>
      <c r="F57" s="36">
        <v>424.53333333333336</v>
      </c>
      <c r="G57" s="36">
        <v>417.66666666666674</v>
      </c>
      <c r="H57" s="36">
        <v>444.86666666666679</v>
      </c>
      <c r="I57" s="36">
        <v>451.73333333333346</v>
      </c>
      <c r="J57" s="36">
        <v>458.46666666666681</v>
      </c>
      <c r="K57" s="31">
        <v>445</v>
      </c>
      <c r="L57" s="31">
        <v>431.4</v>
      </c>
      <c r="M57" s="31">
        <v>10.41825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1195.05</v>
      </c>
      <c r="D58" s="36">
        <v>1192.3</v>
      </c>
      <c r="E58" s="36">
        <v>1178.8</v>
      </c>
      <c r="F58" s="36">
        <v>1162.55</v>
      </c>
      <c r="G58" s="36">
        <v>1149.05</v>
      </c>
      <c r="H58" s="36">
        <v>1208.55</v>
      </c>
      <c r="I58" s="36">
        <v>1222.05</v>
      </c>
      <c r="J58" s="36">
        <v>1238.3</v>
      </c>
      <c r="K58" s="31">
        <v>1205.8</v>
      </c>
      <c r="L58" s="31">
        <v>1176.05</v>
      </c>
      <c r="M58" s="31">
        <v>19.813330000000001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1163.6500000000001</v>
      </c>
      <c r="D59" s="36">
        <v>1170.05</v>
      </c>
      <c r="E59" s="36">
        <v>1155.0999999999999</v>
      </c>
      <c r="F59" s="36">
        <v>1146.55</v>
      </c>
      <c r="G59" s="36">
        <v>1131.5999999999999</v>
      </c>
      <c r="H59" s="36">
        <v>1178.5999999999999</v>
      </c>
      <c r="I59" s="36">
        <v>1193.5500000000002</v>
      </c>
      <c r="J59" s="36">
        <v>1202.0999999999999</v>
      </c>
      <c r="K59" s="31">
        <v>1185</v>
      </c>
      <c r="L59" s="31">
        <v>1161.5</v>
      </c>
      <c r="M59" s="31">
        <v>10.56359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286.75</v>
      </c>
      <c r="D60" s="36">
        <v>288.09999999999997</v>
      </c>
      <c r="E60" s="36">
        <v>284.79999999999995</v>
      </c>
      <c r="F60" s="36">
        <v>282.84999999999997</v>
      </c>
      <c r="G60" s="36">
        <v>279.54999999999995</v>
      </c>
      <c r="H60" s="36">
        <v>290.04999999999995</v>
      </c>
      <c r="I60" s="36">
        <v>293.35000000000002</v>
      </c>
      <c r="J60" s="36">
        <v>295.29999999999995</v>
      </c>
      <c r="K60" s="31">
        <v>291.39999999999998</v>
      </c>
      <c r="L60" s="31">
        <v>286.14999999999998</v>
      </c>
      <c r="M60" s="31">
        <v>112.56196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5193.2</v>
      </c>
      <c r="D61" s="36">
        <v>5207.8833333333323</v>
      </c>
      <c r="E61" s="36">
        <v>5155.616666666665</v>
      </c>
      <c r="F61" s="36">
        <v>5118.0333333333328</v>
      </c>
      <c r="G61" s="36">
        <v>5065.7666666666655</v>
      </c>
      <c r="H61" s="36">
        <v>5245.4666666666644</v>
      </c>
      <c r="I61" s="36">
        <v>5297.7333333333327</v>
      </c>
      <c r="J61" s="36">
        <v>5335.3166666666639</v>
      </c>
      <c r="K61" s="31">
        <v>5260.15</v>
      </c>
      <c r="L61" s="31">
        <v>5170.3</v>
      </c>
      <c r="M61" s="31">
        <v>2.95546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2067.9</v>
      </c>
      <c r="D62" s="36">
        <v>2049.85</v>
      </c>
      <c r="E62" s="36">
        <v>2016.0499999999997</v>
      </c>
      <c r="F62" s="36">
        <v>1964.1999999999998</v>
      </c>
      <c r="G62" s="36">
        <v>1930.3999999999996</v>
      </c>
      <c r="H62" s="36">
        <v>2101.6999999999998</v>
      </c>
      <c r="I62" s="36">
        <v>2135.5</v>
      </c>
      <c r="J62" s="36">
        <v>2187.35</v>
      </c>
      <c r="K62" s="31">
        <v>2083.65</v>
      </c>
      <c r="L62" s="31">
        <v>1998</v>
      </c>
      <c r="M62" s="31">
        <v>7.7143199999999998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731.55</v>
      </c>
      <c r="D63" s="36">
        <v>730.1</v>
      </c>
      <c r="E63" s="36">
        <v>724.35</v>
      </c>
      <c r="F63" s="36">
        <v>717.15</v>
      </c>
      <c r="G63" s="36">
        <v>711.4</v>
      </c>
      <c r="H63" s="36">
        <v>737.30000000000007</v>
      </c>
      <c r="I63" s="36">
        <v>743.05000000000007</v>
      </c>
      <c r="J63" s="36">
        <v>750.25000000000011</v>
      </c>
      <c r="K63" s="31">
        <v>735.85</v>
      </c>
      <c r="L63" s="31">
        <v>722.9</v>
      </c>
      <c r="M63" s="31">
        <v>9.2360199999999999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1108.6500000000001</v>
      </c>
      <c r="D64" s="36">
        <v>1110.7833333333335</v>
      </c>
      <c r="E64" s="36">
        <v>1102.116666666667</v>
      </c>
      <c r="F64" s="36">
        <v>1095.5833333333335</v>
      </c>
      <c r="G64" s="36">
        <v>1086.916666666667</v>
      </c>
      <c r="H64" s="36">
        <v>1117.3166666666671</v>
      </c>
      <c r="I64" s="36">
        <v>1125.9833333333336</v>
      </c>
      <c r="J64" s="36">
        <v>1132.5166666666671</v>
      </c>
      <c r="K64" s="31">
        <v>1119.45</v>
      </c>
      <c r="L64" s="31">
        <v>1104.25</v>
      </c>
      <c r="M64" s="31">
        <v>1.8066599999999999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295.95</v>
      </c>
      <c r="D65" s="36">
        <v>295.93333333333334</v>
      </c>
      <c r="E65" s="36">
        <v>293.51666666666665</v>
      </c>
      <c r="F65" s="36">
        <v>291.08333333333331</v>
      </c>
      <c r="G65" s="36">
        <v>288.66666666666663</v>
      </c>
      <c r="H65" s="36">
        <v>298.36666666666667</v>
      </c>
      <c r="I65" s="36">
        <v>300.7833333333333</v>
      </c>
      <c r="J65" s="36">
        <v>303.2166666666667</v>
      </c>
      <c r="K65" s="31">
        <v>298.35000000000002</v>
      </c>
      <c r="L65" s="31">
        <v>293.5</v>
      </c>
      <c r="M65" s="31">
        <v>40.19923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1729.15</v>
      </c>
      <c r="D66" s="36">
        <v>1731.8499999999997</v>
      </c>
      <c r="E66" s="36">
        <v>1719.6499999999994</v>
      </c>
      <c r="F66" s="36">
        <v>1710.1499999999996</v>
      </c>
      <c r="G66" s="36">
        <v>1697.9499999999994</v>
      </c>
      <c r="H66" s="36">
        <v>1741.3499999999995</v>
      </c>
      <c r="I66" s="36">
        <v>1753.5499999999997</v>
      </c>
      <c r="J66" s="36">
        <v>1763.0499999999995</v>
      </c>
      <c r="K66" s="31">
        <v>1744.05</v>
      </c>
      <c r="L66" s="31">
        <v>1722.35</v>
      </c>
      <c r="M66" s="31">
        <v>5.40158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555.45000000000005</v>
      </c>
      <c r="D67" s="36">
        <v>555.48333333333335</v>
      </c>
      <c r="E67" s="36">
        <v>553.01666666666665</v>
      </c>
      <c r="F67" s="36">
        <v>550.58333333333326</v>
      </c>
      <c r="G67" s="36">
        <v>548.11666666666656</v>
      </c>
      <c r="H67" s="36">
        <v>557.91666666666674</v>
      </c>
      <c r="I67" s="36">
        <v>560.38333333333344</v>
      </c>
      <c r="J67" s="36">
        <v>562.81666666666683</v>
      </c>
      <c r="K67" s="31">
        <v>557.95000000000005</v>
      </c>
      <c r="L67" s="31">
        <v>553.04999999999995</v>
      </c>
      <c r="M67" s="31">
        <v>12.90222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2367.6999999999998</v>
      </c>
      <c r="D68" s="36">
        <v>2358</v>
      </c>
      <c r="E68" s="36">
        <v>2341</v>
      </c>
      <c r="F68" s="36">
        <v>2314.3000000000002</v>
      </c>
      <c r="G68" s="36">
        <v>2297.3000000000002</v>
      </c>
      <c r="H68" s="36">
        <v>2384.6999999999998</v>
      </c>
      <c r="I68" s="36">
        <v>2401.6999999999998</v>
      </c>
      <c r="J68" s="36">
        <v>2428.3999999999996</v>
      </c>
      <c r="K68" s="31">
        <v>2375</v>
      </c>
      <c r="L68" s="31">
        <v>2331.3000000000002</v>
      </c>
      <c r="M68" s="31">
        <v>4.4384100000000002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2108.0500000000002</v>
      </c>
      <c r="D69" s="36">
        <v>2120.6833333333334</v>
      </c>
      <c r="E69" s="36">
        <v>2087.3666666666668</v>
      </c>
      <c r="F69" s="36">
        <v>2066.6833333333334</v>
      </c>
      <c r="G69" s="36">
        <v>2033.3666666666668</v>
      </c>
      <c r="H69" s="36">
        <v>2141.3666666666668</v>
      </c>
      <c r="I69" s="36">
        <v>2174.6833333333334</v>
      </c>
      <c r="J69" s="36">
        <v>2195.3666666666668</v>
      </c>
      <c r="K69" s="31">
        <v>2154</v>
      </c>
      <c r="L69" s="31">
        <v>2100</v>
      </c>
      <c r="M69" s="31">
        <v>2.6396999999999999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415.5</v>
      </c>
      <c r="D70" s="36">
        <v>417.40000000000003</v>
      </c>
      <c r="E70" s="36">
        <v>411.85000000000008</v>
      </c>
      <c r="F70" s="36">
        <v>408.20000000000005</v>
      </c>
      <c r="G70" s="36">
        <v>402.65000000000009</v>
      </c>
      <c r="H70" s="36">
        <v>421.05000000000007</v>
      </c>
      <c r="I70" s="36">
        <v>426.6</v>
      </c>
      <c r="J70" s="36">
        <v>430.25000000000006</v>
      </c>
      <c r="K70" s="31">
        <v>422.95</v>
      </c>
      <c r="L70" s="31">
        <v>413.75</v>
      </c>
      <c r="M70" s="31">
        <v>9.2024299999999997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207.6</v>
      </c>
      <c r="D71" s="36">
        <v>208.61666666666667</v>
      </c>
      <c r="E71" s="36">
        <v>204.23333333333335</v>
      </c>
      <c r="F71" s="36">
        <v>200.86666666666667</v>
      </c>
      <c r="G71" s="36">
        <v>196.48333333333335</v>
      </c>
      <c r="H71" s="36">
        <v>211.98333333333335</v>
      </c>
      <c r="I71" s="36">
        <v>216.36666666666667</v>
      </c>
      <c r="J71" s="36">
        <v>219.73333333333335</v>
      </c>
      <c r="K71" s="31">
        <v>213</v>
      </c>
      <c r="L71" s="31">
        <v>205.25</v>
      </c>
      <c r="M71" s="31">
        <v>14.05283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3753.8</v>
      </c>
      <c r="D72" s="36">
        <v>3741.7333333333336</v>
      </c>
      <c r="E72" s="36">
        <v>3719.0666666666671</v>
      </c>
      <c r="F72" s="36">
        <v>3684.3333333333335</v>
      </c>
      <c r="G72" s="36">
        <v>3661.666666666667</v>
      </c>
      <c r="H72" s="36">
        <v>3776.4666666666672</v>
      </c>
      <c r="I72" s="36">
        <v>3799.1333333333332</v>
      </c>
      <c r="J72" s="36">
        <v>3833.8666666666672</v>
      </c>
      <c r="K72" s="31">
        <v>3764.4</v>
      </c>
      <c r="L72" s="31">
        <v>3707</v>
      </c>
      <c r="M72" s="31">
        <v>2.51701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5098.1499999999996</v>
      </c>
      <c r="D73" s="36">
        <v>5039.7166666666662</v>
      </c>
      <c r="E73" s="36">
        <v>4959.4333333333325</v>
      </c>
      <c r="F73" s="36">
        <v>4820.7166666666662</v>
      </c>
      <c r="G73" s="36">
        <v>4740.4333333333325</v>
      </c>
      <c r="H73" s="36">
        <v>5178.4333333333325</v>
      </c>
      <c r="I73" s="36">
        <v>5258.7166666666672</v>
      </c>
      <c r="J73" s="36">
        <v>5397.4333333333325</v>
      </c>
      <c r="K73" s="31">
        <v>5120</v>
      </c>
      <c r="L73" s="31">
        <v>4901</v>
      </c>
      <c r="M73" s="31">
        <v>10.3169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520.29999999999995</v>
      </c>
      <c r="D74" s="36">
        <v>521.69999999999993</v>
      </c>
      <c r="E74" s="36">
        <v>517.69999999999982</v>
      </c>
      <c r="F74" s="36">
        <v>515.09999999999991</v>
      </c>
      <c r="G74" s="36">
        <v>511.0999999999998</v>
      </c>
      <c r="H74" s="36">
        <v>524.29999999999984</v>
      </c>
      <c r="I74" s="36">
        <v>528.30000000000007</v>
      </c>
      <c r="J74" s="36">
        <v>530.89999999999986</v>
      </c>
      <c r="K74" s="31">
        <v>525.70000000000005</v>
      </c>
      <c r="L74" s="31">
        <v>519.1</v>
      </c>
      <c r="M74" s="31">
        <v>18.58145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3633.6</v>
      </c>
      <c r="D75" s="36">
        <v>3646.5166666666664</v>
      </c>
      <c r="E75" s="36">
        <v>3612.083333333333</v>
      </c>
      <c r="F75" s="36">
        <v>3590.5666666666666</v>
      </c>
      <c r="G75" s="36">
        <v>3556.1333333333332</v>
      </c>
      <c r="H75" s="36">
        <v>3668.0333333333328</v>
      </c>
      <c r="I75" s="36">
        <v>3702.4666666666662</v>
      </c>
      <c r="J75" s="36">
        <v>3723.9833333333327</v>
      </c>
      <c r="K75" s="31">
        <v>3680.95</v>
      </c>
      <c r="L75" s="31">
        <v>3625</v>
      </c>
      <c r="M75" s="31">
        <v>1.7069000000000001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5467.75</v>
      </c>
      <c r="D76" s="36">
        <v>5481.2333333333336</v>
      </c>
      <c r="E76" s="36">
        <v>5435.5166666666673</v>
      </c>
      <c r="F76" s="36">
        <v>5403.2833333333338</v>
      </c>
      <c r="G76" s="36">
        <v>5357.5666666666675</v>
      </c>
      <c r="H76" s="36">
        <v>5513.4666666666672</v>
      </c>
      <c r="I76" s="36">
        <v>5559.1833333333343</v>
      </c>
      <c r="J76" s="36">
        <v>5591.416666666667</v>
      </c>
      <c r="K76" s="31">
        <v>5526.95</v>
      </c>
      <c r="L76" s="31">
        <v>5449</v>
      </c>
      <c r="M76" s="31">
        <v>2.75983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3472.15</v>
      </c>
      <c r="D77" s="36">
        <v>3472.1166666666668</v>
      </c>
      <c r="E77" s="36">
        <v>3405.0333333333338</v>
      </c>
      <c r="F77" s="36">
        <v>3337.916666666667</v>
      </c>
      <c r="G77" s="36">
        <v>3270.8333333333339</v>
      </c>
      <c r="H77" s="36">
        <v>3539.2333333333336</v>
      </c>
      <c r="I77" s="36">
        <v>3606.3166666666666</v>
      </c>
      <c r="J77" s="36">
        <v>3673.4333333333334</v>
      </c>
      <c r="K77" s="31">
        <v>3539.2</v>
      </c>
      <c r="L77" s="31">
        <v>3405</v>
      </c>
      <c r="M77" s="31">
        <v>21.786390000000001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3212.3</v>
      </c>
      <c r="D78" s="36">
        <v>3228.1</v>
      </c>
      <c r="E78" s="36">
        <v>3186.2</v>
      </c>
      <c r="F78" s="36">
        <v>3160.1</v>
      </c>
      <c r="G78" s="36">
        <v>3118.2</v>
      </c>
      <c r="H78" s="36">
        <v>3254.2</v>
      </c>
      <c r="I78" s="36">
        <v>3296.1000000000004</v>
      </c>
      <c r="J78" s="36">
        <v>3322.2</v>
      </c>
      <c r="K78" s="31">
        <v>3270</v>
      </c>
      <c r="L78" s="31">
        <v>3202</v>
      </c>
      <c r="M78" s="31">
        <v>2.7646799999999998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147.85</v>
      </c>
      <c r="D79" s="36">
        <v>147.61666666666665</v>
      </c>
      <c r="E79" s="36">
        <v>146.7833333333333</v>
      </c>
      <c r="F79" s="36">
        <v>145.71666666666667</v>
      </c>
      <c r="G79" s="36">
        <v>144.88333333333333</v>
      </c>
      <c r="H79" s="36">
        <v>148.68333333333328</v>
      </c>
      <c r="I79" s="36">
        <v>149.51666666666659</v>
      </c>
      <c r="J79" s="36">
        <v>150.58333333333326</v>
      </c>
      <c r="K79" s="31">
        <v>148.44999999999999</v>
      </c>
      <c r="L79" s="31">
        <v>146.55000000000001</v>
      </c>
      <c r="M79" s="31">
        <v>141.00748999999999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3034.45</v>
      </c>
      <c r="D80" s="36">
        <v>3025.5833333333335</v>
      </c>
      <c r="E80" s="36">
        <v>2990.9666666666672</v>
      </c>
      <c r="F80" s="36">
        <v>2947.4833333333336</v>
      </c>
      <c r="G80" s="36">
        <v>2912.8666666666672</v>
      </c>
      <c r="H80" s="36">
        <v>3069.0666666666671</v>
      </c>
      <c r="I80" s="36">
        <v>3103.6833333333329</v>
      </c>
      <c r="J80" s="36">
        <v>3147.166666666667</v>
      </c>
      <c r="K80" s="31">
        <v>3060.2</v>
      </c>
      <c r="L80" s="31">
        <v>2982.1</v>
      </c>
      <c r="M80" s="31">
        <v>1.1095699999999999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335.65</v>
      </c>
      <c r="D81" s="36">
        <v>335.71666666666664</v>
      </c>
      <c r="E81" s="36">
        <v>331.93333333333328</v>
      </c>
      <c r="F81" s="36">
        <v>328.21666666666664</v>
      </c>
      <c r="G81" s="36">
        <v>324.43333333333328</v>
      </c>
      <c r="H81" s="36">
        <v>339.43333333333328</v>
      </c>
      <c r="I81" s="36">
        <v>343.2166666666667</v>
      </c>
      <c r="J81" s="36">
        <v>346.93333333333328</v>
      </c>
      <c r="K81" s="31">
        <v>339.5</v>
      </c>
      <c r="L81" s="31">
        <v>332</v>
      </c>
      <c r="M81" s="31">
        <v>15.439719999999999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121.55</v>
      </c>
      <c r="D82" s="36">
        <v>122.09999999999998</v>
      </c>
      <c r="E82" s="36">
        <v>120.79999999999995</v>
      </c>
      <c r="F82" s="36">
        <v>120.04999999999997</v>
      </c>
      <c r="G82" s="36">
        <v>118.74999999999994</v>
      </c>
      <c r="H82" s="36">
        <v>122.84999999999997</v>
      </c>
      <c r="I82" s="36">
        <v>124.15</v>
      </c>
      <c r="J82" s="36">
        <v>124.89999999999998</v>
      </c>
      <c r="K82" s="31">
        <v>123.4</v>
      </c>
      <c r="L82" s="31">
        <v>121.35</v>
      </c>
      <c r="M82" s="31">
        <v>70.238460000000003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1630.7</v>
      </c>
      <c r="D83" s="36">
        <v>1651.2333333333333</v>
      </c>
      <c r="E83" s="36">
        <v>1602.4666666666667</v>
      </c>
      <c r="F83" s="36">
        <v>1574.2333333333333</v>
      </c>
      <c r="G83" s="36">
        <v>1525.4666666666667</v>
      </c>
      <c r="H83" s="36">
        <v>1679.4666666666667</v>
      </c>
      <c r="I83" s="36">
        <v>1728.2333333333336</v>
      </c>
      <c r="J83" s="36">
        <v>1756.4666666666667</v>
      </c>
      <c r="K83" s="31">
        <v>1700</v>
      </c>
      <c r="L83" s="31">
        <v>1623</v>
      </c>
      <c r="M83" s="31">
        <v>3.6245599999999998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978.7</v>
      </c>
      <c r="D84" s="36">
        <v>978.4</v>
      </c>
      <c r="E84" s="36">
        <v>971.84999999999991</v>
      </c>
      <c r="F84" s="36">
        <v>964.99999999999989</v>
      </c>
      <c r="G84" s="36">
        <v>958.44999999999982</v>
      </c>
      <c r="H84" s="36">
        <v>985.25</v>
      </c>
      <c r="I84" s="36">
        <v>991.8</v>
      </c>
      <c r="J84" s="36">
        <v>998.65000000000009</v>
      </c>
      <c r="K84" s="31">
        <v>984.95</v>
      </c>
      <c r="L84" s="31">
        <v>971.55</v>
      </c>
      <c r="M84" s="31">
        <v>7.0823400000000003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1572.1</v>
      </c>
      <c r="D85" s="36">
        <v>1579.3666666666668</v>
      </c>
      <c r="E85" s="36">
        <v>1558.8333333333335</v>
      </c>
      <c r="F85" s="36">
        <v>1545.5666666666666</v>
      </c>
      <c r="G85" s="36">
        <v>1525.0333333333333</v>
      </c>
      <c r="H85" s="36">
        <v>1592.6333333333337</v>
      </c>
      <c r="I85" s="36">
        <v>1613.166666666667</v>
      </c>
      <c r="J85" s="36">
        <v>1626.4333333333338</v>
      </c>
      <c r="K85" s="31">
        <v>1599.9</v>
      </c>
      <c r="L85" s="31">
        <v>1566.1</v>
      </c>
      <c r="M85" s="31">
        <v>5.8783200000000004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1958</v>
      </c>
      <c r="D86" s="36">
        <v>1951.3833333333332</v>
      </c>
      <c r="E86" s="36">
        <v>1942.8666666666663</v>
      </c>
      <c r="F86" s="36">
        <v>1927.7333333333331</v>
      </c>
      <c r="G86" s="36">
        <v>1919.2166666666662</v>
      </c>
      <c r="H86" s="36">
        <v>1966.5166666666664</v>
      </c>
      <c r="I86" s="36">
        <v>1975.0333333333333</v>
      </c>
      <c r="J86" s="36">
        <v>1990.1666666666665</v>
      </c>
      <c r="K86" s="31">
        <v>1959.9</v>
      </c>
      <c r="L86" s="31">
        <v>1936.25</v>
      </c>
      <c r="M86" s="31">
        <v>6.5720599999999996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432</v>
      </c>
      <c r="D87" s="36">
        <v>434.11666666666662</v>
      </c>
      <c r="E87" s="36">
        <v>428.68333333333322</v>
      </c>
      <c r="F87" s="36">
        <v>425.36666666666662</v>
      </c>
      <c r="G87" s="36">
        <v>419.93333333333322</v>
      </c>
      <c r="H87" s="36">
        <v>437.43333333333322</v>
      </c>
      <c r="I87" s="36">
        <v>442.86666666666662</v>
      </c>
      <c r="J87" s="36">
        <v>446.18333333333322</v>
      </c>
      <c r="K87" s="31">
        <v>439.55</v>
      </c>
      <c r="L87" s="31">
        <v>430.8</v>
      </c>
      <c r="M87" s="31">
        <v>17.972670000000001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3871.15</v>
      </c>
      <c r="D88" s="36">
        <v>3881.2166666666667</v>
      </c>
      <c r="E88" s="36">
        <v>3845.5833333333335</v>
      </c>
      <c r="F88" s="36">
        <v>3820.0166666666669</v>
      </c>
      <c r="G88" s="36">
        <v>3784.3833333333337</v>
      </c>
      <c r="H88" s="36">
        <v>3906.7833333333333</v>
      </c>
      <c r="I88" s="36">
        <v>3942.4166666666665</v>
      </c>
      <c r="J88" s="36">
        <v>3967.9833333333331</v>
      </c>
      <c r="K88" s="31">
        <v>3916.85</v>
      </c>
      <c r="L88" s="31">
        <v>3855.65</v>
      </c>
      <c r="M88" s="31">
        <v>8.3516700000000004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1399.8</v>
      </c>
      <c r="D89" s="36">
        <v>1401.6499999999999</v>
      </c>
      <c r="E89" s="36">
        <v>1393.4499999999998</v>
      </c>
      <c r="F89" s="36">
        <v>1387.1</v>
      </c>
      <c r="G89" s="36">
        <v>1378.8999999999999</v>
      </c>
      <c r="H89" s="36">
        <v>1407.9999999999998</v>
      </c>
      <c r="I89" s="36">
        <v>1416.2</v>
      </c>
      <c r="J89" s="36">
        <v>1422.5499999999997</v>
      </c>
      <c r="K89" s="31">
        <v>1409.85</v>
      </c>
      <c r="L89" s="31">
        <v>1395.3</v>
      </c>
      <c r="M89" s="31">
        <v>3.2275399999999999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1261.45</v>
      </c>
      <c r="D90" s="36">
        <v>1262.5</v>
      </c>
      <c r="E90" s="36">
        <v>1256.05</v>
      </c>
      <c r="F90" s="36">
        <v>1250.6499999999999</v>
      </c>
      <c r="G90" s="36">
        <v>1244.1999999999998</v>
      </c>
      <c r="H90" s="36">
        <v>1267.9000000000001</v>
      </c>
      <c r="I90" s="36">
        <v>1274.3499999999999</v>
      </c>
      <c r="J90" s="36">
        <v>1279.7500000000002</v>
      </c>
      <c r="K90" s="31">
        <v>1268.95</v>
      </c>
      <c r="L90" s="31">
        <v>1257.0999999999999</v>
      </c>
      <c r="M90" s="31">
        <v>9.0315200000000004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2661.9</v>
      </c>
      <c r="D91" s="36">
        <v>2680.4166666666665</v>
      </c>
      <c r="E91" s="36">
        <v>2630.833333333333</v>
      </c>
      <c r="F91" s="36">
        <v>2599.7666666666664</v>
      </c>
      <c r="G91" s="36">
        <v>2550.1833333333329</v>
      </c>
      <c r="H91" s="36">
        <v>2711.4833333333331</v>
      </c>
      <c r="I91" s="36">
        <v>2761.0666666666662</v>
      </c>
      <c r="J91" s="36">
        <v>2792.1333333333332</v>
      </c>
      <c r="K91" s="31">
        <v>2730</v>
      </c>
      <c r="L91" s="31">
        <v>2649.35</v>
      </c>
      <c r="M91" s="31">
        <v>8.0429700000000004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1537.65</v>
      </c>
      <c r="D92" s="36">
        <v>1534.2166666666665</v>
      </c>
      <c r="E92" s="36">
        <v>1528.4333333333329</v>
      </c>
      <c r="F92" s="36">
        <v>1519.2166666666665</v>
      </c>
      <c r="G92" s="36">
        <v>1513.4333333333329</v>
      </c>
      <c r="H92" s="36">
        <v>1543.4333333333329</v>
      </c>
      <c r="I92" s="36">
        <v>1549.2166666666662</v>
      </c>
      <c r="J92" s="36">
        <v>1558.4333333333329</v>
      </c>
      <c r="K92" s="31">
        <v>1540</v>
      </c>
      <c r="L92" s="31">
        <v>1525</v>
      </c>
      <c r="M92" s="31">
        <v>137.87654000000001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644.25</v>
      </c>
      <c r="D93" s="36">
        <v>643.75</v>
      </c>
      <c r="E93" s="36">
        <v>638.65</v>
      </c>
      <c r="F93" s="36">
        <v>633.04999999999995</v>
      </c>
      <c r="G93" s="36">
        <v>627.94999999999993</v>
      </c>
      <c r="H93" s="36">
        <v>649.35</v>
      </c>
      <c r="I93" s="36">
        <v>654.44999999999993</v>
      </c>
      <c r="J93" s="36">
        <v>660.05000000000007</v>
      </c>
      <c r="K93" s="31">
        <v>648.85</v>
      </c>
      <c r="L93" s="31">
        <v>638.15</v>
      </c>
      <c r="M93" s="31">
        <v>19.687529999999999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3034.35</v>
      </c>
      <c r="D94" s="36">
        <v>3014.4666666666672</v>
      </c>
      <c r="E94" s="36">
        <v>2989.9333333333343</v>
      </c>
      <c r="F94" s="36">
        <v>2945.5166666666673</v>
      </c>
      <c r="G94" s="36">
        <v>2920.9833333333345</v>
      </c>
      <c r="H94" s="36">
        <v>3058.8833333333341</v>
      </c>
      <c r="I94" s="36">
        <v>3083.416666666667</v>
      </c>
      <c r="J94" s="36">
        <v>3127.8333333333339</v>
      </c>
      <c r="K94" s="31">
        <v>3039</v>
      </c>
      <c r="L94" s="31">
        <v>2970.05</v>
      </c>
      <c r="M94" s="31">
        <v>3.7256800000000001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471.5</v>
      </c>
      <c r="D95" s="36">
        <v>470.66666666666669</v>
      </c>
      <c r="E95" s="36">
        <v>467.03333333333336</v>
      </c>
      <c r="F95" s="36">
        <v>462.56666666666666</v>
      </c>
      <c r="G95" s="36">
        <v>458.93333333333334</v>
      </c>
      <c r="H95" s="36">
        <v>475.13333333333338</v>
      </c>
      <c r="I95" s="36">
        <v>478.76666666666671</v>
      </c>
      <c r="J95" s="36">
        <v>483.23333333333341</v>
      </c>
      <c r="K95" s="31">
        <v>474.3</v>
      </c>
      <c r="L95" s="31">
        <v>466.2</v>
      </c>
      <c r="M95" s="31">
        <v>46.668230000000001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260</v>
      </c>
      <c r="D96" s="36">
        <v>261</v>
      </c>
      <c r="E96" s="36">
        <v>258.25</v>
      </c>
      <c r="F96" s="36">
        <v>256.5</v>
      </c>
      <c r="G96" s="36">
        <v>253.75</v>
      </c>
      <c r="H96" s="36">
        <v>262.75</v>
      </c>
      <c r="I96" s="36">
        <v>265.5</v>
      </c>
      <c r="J96" s="36">
        <v>267.25</v>
      </c>
      <c r="K96" s="31">
        <v>263.75</v>
      </c>
      <c r="L96" s="31">
        <v>259.25</v>
      </c>
      <c r="M96" s="31">
        <v>29.135580000000001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2478.9499999999998</v>
      </c>
      <c r="D97" s="36">
        <v>2476.4</v>
      </c>
      <c r="E97" s="36">
        <v>2463.8000000000002</v>
      </c>
      <c r="F97" s="36">
        <v>2448.65</v>
      </c>
      <c r="G97" s="36">
        <v>2436.0500000000002</v>
      </c>
      <c r="H97" s="36">
        <v>2491.5500000000002</v>
      </c>
      <c r="I97" s="36">
        <v>2504.1499999999996</v>
      </c>
      <c r="J97" s="36">
        <v>2519.3000000000002</v>
      </c>
      <c r="K97" s="31">
        <v>2489</v>
      </c>
      <c r="L97" s="31">
        <v>2461.25</v>
      </c>
      <c r="M97" s="31">
        <v>12.635479999999999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311.45</v>
      </c>
      <c r="D98" s="36">
        <v>312.66666666666669</v>
      </c>
      <c r="E98" s="36">
        <v>308.83333333333337</v>
      </c>
      <c r="F98" s="36">
        <v>306.2166666666667</v>
      </c>
      <c r="G98" s="36">
        <v>302.38333333333338</v>
      </c>
      <c r="H98" s="36">
        <v>315.28333333333336</v>
      </c>
      <c r="I98" s="36">
        <v>319.11666666666673</v>
      </c>
      <c r="J98" s="36">
        <v>321.73333333333335</v>
      </c>
      <c r="K98" s="31">
        <v>316.5</v>
      </c>
      <c r="L98" s="31">
        <v>310.05</v>
      </c>
      <c r="M98" s="31">
        <v>2.76885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40838.65</v>
      </c>
      <c r="D99" s="36">
        <v>40754.683333333342</v>
      </c>
      <c r="E99" s="36">
        <v>40359.31666666668</v>
      </c>
      <c r="F99" s="36">
        <v>39879.983333333337</v>
      </c>
      <c r="G99" s="36">
        <v>39484.616666666676</v>
      </c>
      <c r="H99" s="36">
        <v>41234.016666666685</v>
      </c>
      <c r="I99" s="36">
        <v>41629.383333333339</v>
      </c>
      <c r="J99" s="36">
        <v>42108.716666666689</v>
      </c>
      <c r="K99" s="31">
        <v>41150.050000000003</v>
      </c>
      <c r="L99" s="31">
        <v>40275.35</v>
      </c>
      <c r="M99" s="31">
        <v>3.6429999999999997E-2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948.7</v>
      </c>
      <c r="D100" s="36">
        <v>951.58333333333337</v>
      </c>
      <c r="E100" s="36">
        <v>944.2166666666667</v>
      </c>
      <c r="F100" s="36">
        <v>939.73333333333335</v>
      </c>
      <c r="G100" s="36">
        <v>932.36666666666667</v>
      </c>
      <c r="H100" s="36">
        <v>956.06666666666672</v>
      </c>
      <c r="I100" s="36">
        <v>963.43333333333328</v>
      </c>
      <c r="J100" s="36">
        <v>967.91666666666674</v>
      </c>
      <c r="K100" s="31">
        <v>958.95</v>
      </c>
      <c r="L100" s="31">
        <v>947.1</v>
      </c>
      <c r="M100" s="31">
        <v>105.21409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1308.6500000000001</v>
      </c>
      <c r="D101" s="36">
        <v>1311.05</v>
      </c>
      <c r="E101" s="36">
        <v>1299.3</v>
      </c>
      <c r="F101" s="36">
        <v>1289.95</v>
      </c>
      <c r="G101" s="36">
        <v>1278.2</v>
      </c>
      <c r="H101" s="36">
        <v>1320.3999999999999</v>
      </c>
      <c r="I101" s="36">
        <v>1332.1499999999999</v>
      </c>
      <c r="J101" s="36">
        <v>1341.4999999999998</v>
      </c>
      <c r="K101" s="31">
        <v>1322.8</v>
      </c>
      <c r="L101" s="31">
        <v>1301.7</v>
      </c>
      <c r="M101" s="31">
        <v>4.6818400000000002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577.04999999999995</v>
      </c>
      <c r="D102" s="36">
        <v>579.38333333333333</v>
      </c>
      <c r="E102" s="36">
        <v>572.11666666666667</v>
      </c>
      <c r="F102" s="36">
        <v>567.18333333333339</v>
      </c>
      <c r="G102" s="36">
        <v>559.91666666666674</v>
      </c>
      <c r="H102" s="36">
        <v>584.31666666666661</v>
      </c>
      <c r="I102" s="36">
        <v>591.58333333333326</v>
      </c>
      <c r="J102" s="36">
        <v>596.51666666666654</v>
      </c>
      <c r="K102" s="31">
        <v>586.65</v>
      </c>
      <c r="L102" s="31">
        <v>574.45000000000005</v>
      </c>
      <c r="M102" s="31">
        <v>12.94159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12.1</v>
      </c>
      <c r="D103" s="36">
        <v>11.866666666666665</v>
      </c>
      <c r="E103" s="36">
        <v>11.533333333333331</v>
      </c>
      <c r="F103" s="36">
        <v>10.966666666666667</v>
      </c>
      <c r="G103" s="36">
        <v>10.633333333333333</v>
      </c>
      <c r="H103" s="36">
        <v>12.43333333333333</v>
      </c>
      <c r="I103" s="36">
        <v>12.766666666666662</v>
      </c>
      <c r="J103" s="36">
        <v>13.333333333333329</v>
      </c>
      <c r="K103" s="31">
        <v>12.2</v>
      </c>
      <c r="L103" s="31">
        <v>11.3</v>
      </c>
      <c r="M103" s="31">
        <v>5070.0142800000003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95.55</v>
      </c>
      <c r="D104" s="36">
        <v>95.066666666666663</v>
      </c>
      <c r="E104" s="36">
        <v>94.333333333333329</v>
      </c>
      <c r="F104" s="36">
        <v>93.11666666666666</v>
      </c>
      <c r="G104" s="36">
        <v>92.383333333333326</v>
      </c>
      <c r="H104" s="36">
        <v>96.283333333333331</v>
      </c>
      <c r="I104" s="36">
        <v>97.01666666666668</v>
      </c>
      <c r="J104" s="36">
        <v>98.233333333333334</v>
      </c>
      <c r="K104" s="31">
        <v>95.8</v>
      </c>
      <c r="L104" s="31">
        <v>93.85</v>
      </c>
      <c r="M104" s="31">
        <v>281.94743999999997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455</v>
      </c>
      <c r="D105" s="36">
        <v>455.93333333333334</v>
      </c>
      <c r="E105" s="36">
        <v>452.76666666666665</v>
      </c>
      <c r="F105" s="36">
        <v>450.5333333333333</v>
      </c>
      <c r="G105" s="36">
        <v>447.36666666666662</v>
      </c>
      <c r="H105" s="36">
        <v>458.16666666666669</v>
      </c>
      <c r="I105" s="36">
        <v>461.33333333333331</v>
      </c>
      <c r="J105" s="36">
        <v>463.56666666666672</v>
      </c>
      <c r="K105" s="31">
        <v>459.1</v>
      </c>
      <c r="L105" s="31">
        <v>453.7</v>
      </c>
      <c r="M105" s="31">
        <v>3.4975399999999999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410.5</v>
      </c>
      <c r="D106" s="36">
        <v>410.08333333333331</v>
      </c>
      <c r="E106" s="36">
        <v>405.96666666666664</v>
      </c>
      <c r="F106" s="36">
        <v>401.43333333333334</v>
      </c>
      <c r="G106" s="36">
        <v>397.31666666666666</v>
      </c>
      <c r="H106" s="36">
        <v>414.61666666666662</v>
      </c>
      <c r="I106" s="36">
        <v>418.73333333333329</v>
      </c>
      <c r="J106" s="36">
        <v>423.26666666666659</v>
      </c>
      <c r="K106" s="31">
        <v>414.2</v>
      </c>
      <c r="L106" s="31">
        <v>405.55</v>
      </c>
      <c r="M106" s="31">
        <v>19.636420000000001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428.15</v>
      </c>
      <c r="D107" s="36">
        <v>428.98333333333335</v>
      </c>
      <c r="E107" s="36">
        <v>424.9666666666667</v>
      </c>
      <c r="F107" s="36">
        <v>421.78333333333336</v>
      </c>
      <c r="G107" s="36">
        <v>417.76666666666671</v>
      </c>
      <c r="H107" s="36">
        <v>432.16666666666669</v>
      </c>
      <c r="I107" s="36">
        <v>436.18333333333334</v>
      </c>
      <c r="J107" s="36">
        <v>439.36666666666667</v>
      </c>
      <c r="K107" s="31">
        <v>433</v>
      </c>
      <c r="L107" s="31">
        <v>425.8</v>
      </c>
      <c r="M107" s="31">
        <v>16.103449999999999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2404.4499999999998</v>
      </c>
      <c r="D108" s="36">
        <v>2392.9833333333331</v>
      </c>
      <c r="E108" s="36">
        <v>2374.0166666666664</v>
      </c>
      <c r="F108" s="36">
        <v>2343.5833333333335</v>
      </c>
      <c r="G108" s="36">
        <v>2324.6166666666668</v>
      </c>
      <c r="H108" s="36">
        <v>2423.4166666666661</v>
      </c>
      <c r="I108" s="36">
        <v>2442.3833333333323</v>
      </c>
      <c r="J108" s="36">
        <v>2472.8166666666657</v>
      </c>
      <c r="K108" s="31">
        <v>2411.9499999999998</v>
      </c>
      <c r="L108" s="31">
        <v>2362.5500000000002</v>
      </c>
      <c r="M108" s="31">
        <v>6.6078700000000001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1423.05</v>
      </c>
      <c r="D109" s="36">
        <v>1426.2166666666665</v>
      </c>
      <c r="E109" s="36">
        <v>1408.4833333333329</v>
      </c>
      <c r="F109" s="36">
        <v>1393.9166666666665</v>
      </c>
      <c r="G109" s="36">
        <v>1376.1833333333329</v>
      </c>
      <c r="H109" s="36">
        <v>1440.7833333333328</v>
      </c>
      <c r="I109" s="36">
        <v>1458.5166666666664</v>
      </c>
      <c r="J109" s="36">
        <v>1473.0833333333328</v>
      </c>
      <c r="K109" s="31">
        <v>1443.95</v>
      </c>
      <c r="L109" s="31">
        <v>1411.65</v>
      </c>
      <c r="M109" s="31">
        <v>28.701370000000001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189.65</v>
      </c>
      <c r="D110" s="36">
        <v>188.65</v>
      </c>
      <c r="E110" s="36">
        <v>187.10000000000002</v>
      </c>
      <c r="F110" s="36">
        <v>184.55</v>
      </c>
      <c r="G110" s="36">
        <v>183.00000000000003</v>
      </c>
      <c r="H110" s="36">
        <v>191.20000000000002</v>
      </c>
      <c r="I110" s="36">
        <v>192.75000000000003</v>
      </c>
      <c r="J110" s="36">
        <v>195.3</v>
      </c>
      <c r="K110" s="31">
        <v>190.2</v>
      </c>
      <c r="L110" s="31">
        <v>186.1</v>
      </c>
      <c r="M110" s="31">
        <v>89.660870000000003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1460.65</v>
      </c>
      <c r="D111" s="36">
        <v>1466.5166666666667</v>
      </c>
      <c r="E111" s="36">
        <v>1453.1333333333332</v>
      </c>
      <c r="F111" s="36">
        <v>1445.6166666666666</v>
      </c>
      <c r="G111" s="36">
        <v>1432.2333333333331</v>
      </c>
      <c r="H111" s="36">
        <v>1474.0333333333333</v>
      </c>
      <c r="I111" s="36">
        <v>1487.416666666667</v>
      </c>
      <c r="J111" s="36">
        <v>1494.9333333333334</v>
      </c>
      <c r="K111" s="31">
        <v>1479.9</v>
      </c>
      <c r="L111" s="31">
        <v>1459</v>
      </c>
      <c r="M111" s="31">
        <v>39.96528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92</v>
      </c>
      <c r="D112" s="36">
        <v>92.233333333333348</v>
      </c>
      <c r="E112" s="36">
        <v>91.6666666666667</v>
      </c>
      <c r="F112" s="36">
        <v>91.333333333333357</v>
      </c>
      <c r="G112" s="36">
        <v>90.766666666666708</v>
      </c>
      <c r="H112" s="36">
        <v>92.566666666666691</v>
      </c>
      <c r="I112" s="36">
        <v>93.133333333333354</v>
      </c>
      <c r="J112" s="36">
        <v>93.466666666666683</v>
      </c>
      <c r="K112" s="31">
        <v>92.8</v>
      </c>
      <c r="L112" s="31">
        <v>91.9</v>
      </c>
      <c r="M112" s="31">
        <v>87.869439999999997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905.1</v>
      </c>
      <c r="D113" s="36">
        <v>899.91666666666663</v>
      </c>
      <c r="E113" s="36">
        <v>890.83333333333326</v>
      </c>
      <c r="F113" s="36">
        <v>876.56666666666661</v>
      </c>
      <c r="G113" s="36">
        <v>867.48333333333323</v>
      </c>
      <c r="H113" s="36">
        <v>914.18333333333328</v>
      </c>
      <c r="I113" s="36">
        <v>923.26666666666654</v>
      </c>
      <c r="J113" s="36">
        <v>937.5333333333333</v>
      </c>
      <c r="K113" s="31">
        <v>909</v>
      </c>
      <c r="L113" s="31">
        <v>885.65</v>
      </c>
      <c r="M113" s="31">
        <v>3.6540599999999999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681.55</v>
      </c>
      <c r="D114" s="36">
        <v>684.36666666666667</v>
      </c>
      <c r="E114" s="36">
        <v>677.23333333333335</v>
      </c>
      <c r="F114" s="36">
        <v>672.91666666666663</v>
      </c>
      <c r="G114" s="36">
        <v>665.7833333333333</v>
      </c>
      <c r="H114" s="36">
        <v>688.68333333333339</v>
      </c>
      <c r="I114" s="36">
        <v>695.81666666666683</v>
      </c>
      <c r="J114" s="36">
        <v>700.13333333333344</v>
      </c>
      <c r="K114" s="31">
        <v>691.5</v>
      </c>
      <c r="L114" s="31">
        <v>680.05</v>
      </c>
      <c r="M114" s="31">
        <v>10.551080000000001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75.95</v>
      </c>
      <c r="D115" s="36">
        <v>76.316666666666663</v>
      </c>
      <c r="E115" s="36">
        <v>75.183333333333323</v>
      </c>
      <c r="F115" s="36">
        <v>74.416666666666657</v>
      </c>
      <c r="G115" s="36">
        <v>73.283333333333317</v>
      </c>
      <c r="H115" s="36">
        <v>77.083333333333329</v>
      </c>
      <c r="I115" s="36">
        <v>78.216666666666654</v>
      </c>
      <c r="J115" s="36">
        <v>78.983333333333334</v>
      </c>
      <c r="K115" s="31">
        <v>77.45</v>
      </c>
      <c r="L115" s="31">
        <v>75.55</v>
      </c>
      <c r="M115" s="31">
        <v>331.38243999999997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442.45</v>
      </c>
      <c r="D116" s="36">
        <v>442.2166666666667</v>
      </c>
      <c r="E116" s="36">
        <v>439.93333333333339</v>
      </c>
      <c r="F116" s="36">
        <v>437.41666666666669</v>
      </c>
      <c r="G116" s="36">
        <v>435.13333333333338</v>
      </c>
      <c r="H116" s="36">
        <v>444.73333333333341</v>
      </c>
      <c r="I116" s="36">
        <v>447.01666666666671</v>
      </c>
      <c r="J116" s="36">
        <v>449.53333333333342</v>
      </c>
      <c r="K116" s="31">
        <v>444.5</v>
      </c>
      <c r="L116" s="31">
        <v>439.7</v>
      </c>
      <c r="M116" s="31">
        <v>53.278329999999997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693.7</v>
      </c>
      <c r="D117" s="36">
        <v>697.06666666666661</v>
      </c>
      <c r="E117" s="36">
        <v>687.68333333333317</v>
      </c>
      <c r="F117" s="36">
        <v>681.66666666666652</v>
      </c>
      <c r="G117" s="36">
        <v>672.28333333333308</v>
      </c>
      <c r="H117" s="36">
        <v>703.08333333333326</v>
      </c>
      <c r="I117" s="36">
        <v>712.4666666666667</v>
      </c>
      <c r="J117" s="36">
        <v>718.48333333333335</v>
      </c>
      <c r="K117" s="31">
        <v>706.45</v>
      </c>
      <c r="L117" s="31">
        <v>691.05</v>
      </c>
      <c r="M117" s="31">
        <v>12.673719999999999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439.9</v>
      </c>
      <c r="D118" s="36">
        <v>433.2833333333333</v>
      </c>
      <c r="E118" s="36">
        <v>424.61666666666662</v>
      </c>
      <c r="F118" s="36">
        <v>409.33333333333331</v>
      </c>
      <c r="G118" s="36">
        <v>400.66666666666663</v>
      </c>
      <c r="H118" s="36">
        <v>448.56666666666661</v>
      </c>
      <c r="I118" s="36">
        <v>457.23333333333335</v>
      </c>
      <c r="J118" s="36">
        <v>472.51666666666659</v>
      </c>
      <c r="K118" s="31">
        <v>441.95</v>
      </c>
      <c r="L118" s="31">
        <v>418</v>
      </c>
      <c r="M118" s="31">
        <v>116.27240999999999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779.65</v>
      </c>
      <c r="D119" s="36">
        <v>782</v>
      </c>
      <c r="E119" s="36">
        <v>775.6</v>
      </c>
      <c r="F119" s="36">
        <v>771.55000000000007</v>
      </c>
      <c r="G119" s="36">
        <v>765.15000000000009</v>
      </c>
      <c r="H119" s="36">
        <v>786.05</v>
      </c>
      <c r="I119" s="36">
        <v>792.45</v>
      </c>
      <c r="J119" s="36">
        <v>796.49999999999989</v>
      </c>
      <c r="K119" s="31">
        <v>788.4</v>
      </c>
      <c r="L119" s="31">
        <v>777.95</v>
      </c>
      <c r="M119" s="31">
        <v>17.276789999999998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545.79999999999995</v>
      </c>
      <c r="D120" s="36">
        <v>543.7833333333333</v>
      </c>
      <c r="E120" s="36">
        <v>539.36666666666656</v>
      </c>
      <c r="F120" s="36">
        <v>532.93333333333328</v>
      </c>
      <c r="G120" s="36">
        <v>528.51666666666654</v>
      </c>
      <c r="H120" s="36">
        <v>550.21666666666658</v>
      </c>
      <c r="I120" s="36">
        <v>554.63333333333333</v>
      </c>
      <c r="J120" s="36">
        <v>561.06666666666661</v>
      </c>
      <c r="K120" s="31">
        <v>548.20000000000005</v>
      </c>
      <c r="L120" s="31">
        <v>537.35</v>
      </c>
      <c r="M120" s="31">
        <v>60.767609999999998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1764.1</v>
      </c>
      <c r="D121" s="36">
        <v>1766.5333333333331</v>
      </c>
      <c r="E121" s="36">
        <v>1751.2666666666662</v>
      </c>
      <c r="F121" s="36">
        <v>1738.4333333333332</v>
      </c>
      <c r="G121" s="36">
        <v>1723.1666666666663</v>
      </c>
      <c r="H121" s="36">
        <v>1779.3666666666661</v>
      </c>
      <c r="I121" s="36">
        <v>1794.633333333333</v>
      </c>
      <c r="J121" s="36">
        <v>1807.466666666666</v>
      </c>
      <c r="K121" s="31">
        <v>1781.8</v>
      </c>
      <c r="L121" s="31">
        <v>1753.7</v>
      </c>
      <c r="M121" s="31">
        <v>36.561669999999999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123.7</v>
      </c>
      <c r="D122" s="36">
        <v>124.3</v>
      </c>
      <c r="E122" s="36">
        <v>122.89999999999999</v>
      </c>
      <c r="F122" s="36">
        <v>122.1</v>
      </c>
      <c r="G122" s="36">
        <v>120.69999999999999</v>
      </c>
      <c r="H122" s="36">
        <v>125.1</v>
      </c>
      <c r="I122" s="36">
        <v>126.5</v>
      </c>
      <c r="J122" s="36">
        <v>127.3</v>
      </c>
      <c r="K122" s="31">
        <v>125.7</v>
      </c>
      <c r="L122" s="31">
        <v>123.5</v>
      </c>
      <c r="M122" s="31">
        <v>49.53351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2420.5500000000002</v>
      </c>
      <c r="D123" s="36">
        <v>2405.25</v>
      </c>
      <c r="E123" s="36">
        <v>2385.4499999999998</v>
      </c>
      <c r="F123" s="36">
        <v>2350.35</v>
      </c>
      <c r="G123" s="36">
        <v>2330.5499999999997</v>
      </c>
      <c r="H123" s="36">
        <v>2440.35</v>
      </c>
      <c r="I123" s="36">
        <v>2460.15</v>
      </c>
      <c r="J123" s="36">
        <v>2495.25</v>
      </c>
      <c r="K123" s="31">
        <v>2425.0500000000002</v>
      </c>
      <c r="L123" s="31">
        <v>2370.15</v>
      </c>
      <c r="M123" s="31">
        <v>2.31027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385.3</v>
      </c>
      <c r="D124" s="36">
        <v>386.9666666666667</v>
      </c>
      <c r="E124" s="36">
        <v>382.63333333333338</v>
      </c>
      <c r="F124" s="36">
        <v>379.9666666666667</v>
      </c>
      <c r="G124" s="36">
        <v>375.63333333333338</v>
      </c>
      <c r="H124" s="36">
        <v>389.63333333333338</v>
      </c>
      <c r="I124" s="36">
        <v>393.96666666666664</v>
      </c>
      <c r="J124" s="36">
        <v>396.63333333333338</v>
      </c>
      <c r="K124" s="31">
        <v>391.3</v>
      </c>
      <c r="L124" s="31">
        <v>384.3</v>
      </c>
      <c r="M124" s="31">
        <v>6.7485299999999997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464.15</v>
      </c>
      <c r="D125" s="36">
        <v>466.66666666666669</v>
      </c>
      <c r="E125" s="36">
        <v>459.98333333333335</v>
      </c>
      <c r="F125" s="36">
        <v>455.81666666666666</v>
      </c>
      <c r="G125" s="36">
        <v>449.13333333333333</v>
      </c>
      <c r="H125" s="36">
        <v>470.83333333333337</v>
      </c>
      <c r="I125" s="36">
        <v>477.51666666666665</v>
      </c>
      <c r="J125" s="36">
        <v>481.68333333333339</v>
      </c>
      <c r="K125" s="31">
        <v>473.35</v>
      </c>
      <c r="L125" s="31">
        <v>462.5</v>
      </c>
      <c r="M125" s="31">
        <v>41.961170000000003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644.95000000000005</v>
      </c>
      <c r="D126" s="36">
        <v>646.26666666666677</v>
      </c>
      <c r="E126" s="36">
        <v>642.68333333333351</v>
      </c>
      <c r="F126" s="36">
        <v>640.41666666666674</v>
      </c>
      <c r="G126" s="36">
        <v>636.83333333333348</v>
      </c>
      <c r="H126" s="36">
        <v>648.53333333333353</v>
      </c>
      <c r="I126" s="36">
        <v>652.11666666666679</v>
      </c>
      <c r="J126" s="36">
        <v>654.38333333333355</v>
      </c>
      <c r="K126" s="31">
        <v>649.85</v>
      </c>
      <c r="L126" s="31">
        <v>644</v>
      </c>
      <c r="M126" s="31">
        <v>4.1474200000000003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2912.55</v>
      </c>
      <c r="D127" s="36">
        <v>2922.1833333333329</v>
      </c>
      <c r="E127" s="36">
        <v>2900.3666666666659</v>
      </c>
      <c r="F127" s="36">
        <v>2888.1833333333329</v>
      </c>
      <c r="G127" s="36">
        <v>2866.3666666666659</v>
      </c>
      <c r="H127" s="36">
        <v>2934.3666666666659</v>
      </c>
      <c r="I127" s="36">
        <v>2956.1833333333325</v>
      </c>
      <c r="J127" s="36">
        <v>2968.3666666666659</v>
      </c>
      <c r="K127" s="31">
        <v>2944</v>
      </c>
      <c r="L127" s="31">
        <v>2910</v>
      </c>
      <c r="M127" s="31">
        <v>9.5345600000000008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5363.05</v>
      </c>
      <c r="D128" s="36">
        <v>5375.5166666666664</v>
      </c>
      <c r="E128" s="36">
        <v>5340.5333333333328</v>
      </c>
      <c r="F128" s="36">
        <v>5318.0166666666664</v>
      </c>
      <c r="G128" s="36">
        <v>5283.0333333333328</v>
      </c>
      <c r="H128" s="36">
        <v>5398.0333333333328</v>
      </c>
      <c r="I128" s="36">
        <v>5433.0166666666664</v>
      </c>
      <c r="J128" s="36">
        <v>5455.5333333333328</v>
      </c>
      <c r="K128" s="31">
        <v>5410.5</v>
      </c>
      <c r="L128" s="31">
        <v>5353</v>
      </c>
      <c r="M128" s="31">
        <v>1.5912299999999999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4717.6499999999996</v>
      </c>
      <c r="D129" s="36">
        <v>4713.55</v>
      </c>
      <c r="E129" s="36">
        <v>4678.1000000000004</v>
      </c>
      <c r="F129" s="36">
        <v>4638.55</v>
      </c>
      <c r="G129" s="36">
        <v>4603.1000000000004</v>
      </c>
      <c r="H129" s="36">
        <v>4753.1000000000004</v>
      </c>
      <c r="I129" s="36">
        <v>4788.5499999999993</v>
      </c>
      <c r="J129" s="36">
        <v>4828.1000000000004</v>
      </c>
      <c r="K129" s="31">
        <v>4749</v>
      </c>
      <c r="L129" s="31">
        <v>4674</v>
      </c>
      <c r="M129" s="31">
        <v>1.16961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1110.55</v>
      </c>
      <c r="D130" s="36">
        <v>1111.4999999999998</v>
      </c>
      <c r="E130" s="36">
        <v>1104.3999999999996</v>
      </c>
      <c r="F130" s="36">
        <v>1098.2499999999998</v>
      </c>
      <c r="G130" s="36">
        <v>1091.1499999999996</v>
      </c>
      <c r="H130" s="36">
        <v>1117.6499999999996</v>
      </c>
      <c r="I130" s="36">
        <v>1124.7499999999995</v>
      </c>
      <c r="J130" s="36">
        <v>1130.8999999999996</v>
      </c>
      <c r="K130" s="31">
        <v>1118.5999999999999</v>
      </c>
      <c r="L130" s="31">
        <v>1105.3499999999999</v>
      </c>
      <c r="M130" s="31">
        <v>3.2987000000000002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1595.2</v>
      </c>
      <c r="D131" s="36">
        <v>1594.6000000000001</v>
      </c>
      <c r="E131" s="36">
        <v>1582.6000000000004</v>
      </c>
      <c r="F131" s="36">
        <v>1570.0000000000002</v>
      </c>
      <c r="G131" s="36">
        <v>1558.0000000000005</v>
      </c>
      <c r="H131" s="36">
        <v>1607.2000000000003</v>
      </c>
      <c r="I131" s="36">
        <v>1619.1999999999998</v>
      </c>
      <c r="J131" s="36">
        <v>1631.8000000000002</v>
      </c>
      <c r="K131" s="31">
        <v>1606.6</v>
      </c>
      <c r="L131" s="31">
        <v>1582</v>
      </c>
      <c r="M131" s="31">
        <v>14.798410000000001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297.05</v>
      </c>
      <c r="D132" s="36">
        <v>298.90000000000003</v>
      </c>
      <c r="E132" s="36">
        <v>293.95000000000005</v>
      </c>
      <c r="F132" s="36">
        <v>290.85000000000002</v>
      </c>
      <c r="G132" s="36">
        <v>285.90000000000003</v>
      </c>
      <c r="H132" s="36">
        <v>302.00000000000006</v>
      </c>
      <c r="I132" s="36">
        <v>306.95</v>
      </c>
      <c r="J132" s="36">
        <v>310.05000000000007</v>
      </c>
      <c r="K132" s="31">
        <v>303.85000000000002</v>
      </c>
      <c r="L132" s="31">
        <v>295.8</v>
      </c>
      <c r="M132" s="31">
        <v>50.191589999999998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1750.7</v>
      </c>
      <c r="D133" s="36">
        <v>1758.1000000000001</v>
      </c>
      <c r="E133" s="36">
        <v>1739.6500000000003</v>
      </c>
      <c r="F133" s="36">
        <v>1728.6000000000001</v>
      </c>
      <c r="G133" s="36">
        <v>1710.1500000000003</v>
      </c>
      <c r="H133" s="36">
        <v>1769.1500000000003</v>
      </c>
      <c r="I133" s="36">
        <v>1787.6000000000001</v>
      </c>
      <c r="J133" s="36">
        <v>1798.6500000000003</v>
      </c>
      <c r="K133" s="31">
        <v>1776.55</v>
      </c>
      <c r="L133" s="31">
        <v>1747.05</v>
      </c>
      <c r="M133" s="31">
        <v>0.84802999999999995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582.4</v>
      </c>
      <c r="D134" s="36">
        <v>581.55000000000007</v>
      </c>
      <c r="E134" s="36">
        <v>577.10000000000014</v>
      </c>
      <c r="F134" s="36">
        <v>571.80000000000007</v>
      </c>
      <c r="G134" s="36">
        <v>567.35000000000014</v>
      </c>
      <c r="H134" s="36">
        <v>586.85000000000014</v>
      </c>
      <c r="I134" s="36">
        <v>591.30000000000018</v>
      </c>
      <c r="J134" s="36">
        <v>596.60000000000014</v>
      </c>
      <c r="K134" s="31">
        <v>586</v>
      </c>
      <c r="L134" s="31">
        <v>576.25</v>
      </c>
      <c r="M134" s="31">
        <v>14.16714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10556.65</v>
      </c>
      <c r="D135" s="36">
        <v>10572.383333333333</v>
      </c>
      <c r="E135" s="36">
        <v>10510.816666666666</v>
      </c>
      <c r="F135" s="36">
        <v>10464.983333333332</v>
      </c>
      <c r="G135" s="36">
        <v>10403.416666666664</v>
      </c>
      <c r="H135" s="36">
        <v>10618.216666666667</v>
      </c>
      <c r="I135" s="36">
        <v>10679.783333333336</v>
      </c>
      <c r="J135" s="36">
        <v>10725.616666666669</v>
      </c>
      <c r="K135" s="31">
        <v>10633.95</v>
      </c>
      <c r="L135" s="31">
        <v>10526.55</v>
      </c>
      <c r="M135" s="31">
        <v>4.5250300000000001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566.04999999999995</v>
      </c>
      <c r="D136" s="36">
        <v>562.25</v>
      </c>
      <c r="E136" s="36">
        <v>554.75</v>
      </c>
      <c r="F136" s="36">
        <v>543.45000000000005</v>
      </c>
      <c r="G136" s="36">
        <v>535.95000000000005</v>
      </c>
      <c r="H136" s="36">
        <v>573.54999999999995</v>
      </c>
      <c r="I136" s="36">
        <v>581.04999999999995</v>
      </c>
      <c r="J136" s="36">
        <v>592.34999999999991</v>
      </c>
      <c r="K136" s="31">
        <v>569.75</v>
      </c>
      <c r="L136" s="31">
        <v>550.95000000000005</v>
      </c>
      <c r="M136" s="31">
        <v>9.64757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1013.9</v>
      </c>
      <c r="D137" s="36">
        <v>1015.75</v>
      </c>
      <c r="E137" s="36">
        <v>1009.15</v>
      </c>
      <c r="F137" s="36">
        <v>1004.4</v>
      </c>
      <c r="G137" s="36">
        <v>997.8</v>
      </c>
      <c r="H137" s="36">
        <v>1020.5</v>
      </c>
      <c r="I137" s="36">
        <v>1027.0999999999999</v>
      </c>
      <c r="J137" s="36">
        <v>1031.8499999999999</v>
      </c>
      <c r="K137" s="31">
        <v>1022.35</v>
      </c>
      <c r="L137" s="31">
        <v>1011</v>
      </c>
      <c r="M137" s="31">
        <v>3.3409399999999998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913.9</v>
      </c>
      <c r="D138" s="36">
        <v>916.18333333333339</v>
      </c>
      <c r="E138" s="36">
        <v>906.36666666666679</v>
      </c>
      <c r="F138" s="36">
        <v>898.83333333333337</v>
      </c>
      <c r="G138" s="36">
        <v>889.01666666666677</v>
      </c>
      <c r="H138" s="36">
        <v>923.71666666666681</v>
      </c>
      <c r="I138" s="36">
        <v>933.53333333333342</v>
      </c>
      <c r="J138" s="36">
        <v>941.06666666666683</v>
      </c>
      <c r="K138" s="31">
        <v>926</v>
      </c>
      <c r="L138" s="31">
        <v>908.65</v>
      </c>
      <c r="M138" s="31">
        <v>2.6394899999999999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97.45</v>
      </c>
      <c r="D139" s="36">
        <v>97.266666666666652</v>
      </c>
      <c r="E139" s="36">
        <v>96.783333333333303</v>
      </c>
      <c r="F139" s="36">
        <v>96.116666666666646</v>
      </c>
      <c r="G139" s="36">
        <v>95.633333333333297</v>
      </c>
      <c r="H139" s="36">
        <v>97.933333333333309</v>
      </c>
      <c r="I139" s="36">
        <v>98.416666666666657</v>
      </c>
      <c r="J139" s="36">
        <v>99.083333333333314</v>
      </c>
      <c r="K139" s="31">
        <v>97.75</v>
      </c>
      <c r="L139" s="31">
        <v>96.6</v>
      </c>
      <c r="M139" s="31">
        <v>57.791800000000002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2441.4499999999998</v>
      </c>
      <c r="D140" s="36">
        <v>2449.3166666666666</v>
      </c>
      <c r="E140" s="36">
        <v>2406.1333333333332</v>
      </c>
      <c r="F140" s="36">
        <v>2370.8166666666666</v>
      </c>
      <c r="G140" s="36">
        <v>2327.6333333333332</v>
      </c>
      <c r="H140" s="36">
        <v>2484.6333333333332</v>
      </c>
      <c r="I140" s="36">
        <v>2527.8166666666666</v>
      </c>
      <c r="J140" s="36">
        <v>2563.1333333333332</v>
      </c>
      <c r="K140" s="31">
        <v>2492.5</v>
      </c>
      <c r="L140" s="31">
        <v>2414</v>
      </c>
      <c r="M140" s="31">
        <v>4.35785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109719.6</v>
      </c>
      <c r="D141" s="36">
        <v>109560.33333333333</v>
      </c>
      <c r="E141" s="36">
        <v>109140.71666666666</v>
      </c>
      <c r="F141" s="36">
        <v>108561.83333333333</v>
      </c>
      <c r="G141" s="36">
        <v>108142.21666666666</v>
      </c>
      <c r="H141" s="36">
        <v>110139.21666666666</v>
      </c>
      <c r="I141" s="36">
        <v>110558.83333333333</v>
      </c>
      <c r="J141" s="36">
        <v>111137.71666666666</v>
      </c>
      <c r="K141" s="31">
        <v>109979.95</v>
      </c>
      <c r="L141" s="31">
        <v>108981.45</v>
      </c>
      <c r="M141" s="31">
        <v>3.5569999999999997E-2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63.3</v>
      </c>
      <c r="D142" s="36">
        <v>63.633333333333333</v>
      </c>
      <c r="E142" s="36">
        <v>62.86666666666666</v>
      </c>
      <c r="F142" s="36">
        <v>62.43333333333333</v>
      </c>
      <c r="G142" s="36">
        <v>61.666666666666657</v>
      </c>
      <c r="H142" s="36">
        <v>64.066666666666663</v>
      </c>
      <c r="I142" s="36">
        <v>64.833333333333329</v>
      </c>
      <c r="J142" s="36">
        <v>65.266666666666666</v>
      </c>
      <c r="K142" s="31">
        <v>64.400000000000006</v>
      </c>
      <c r="L142" s="31">
        <v>63.2</v>
      </c>
      <c r="M142" s="31">
        <v>26.000820000000001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1236.8</v>
      </c>
      <c r="D143" s="36">
        <v>1244.7666666666667</v>
      </c>
      <c r="E143" s="36">
        <v>1224.1333333333332</v>
      </c>
      <c r="F143" s="36">
        <v>1211.4666666666665</v>
      </c>
      <c r="G143" s="36">
        <v>1190.833333333333</v>
      </c>
      <c r="H143" s="36">
        <v>1257.4333333333334</v>
      </c>
      <c r="I143" s="36">
        <v>1278.0666666666671</v>
      </c>
      <c r="J143" s="36">
        <v>1290.7333333333336</v>
      </c>
      <c r="K143" s="31">
        <v>1265.4000000000001</v>
      </c>
      <c r="L143" s="31">
        <v>1232.0999999999999</v>
      </c>
      <c r="M143" s="31">
        <v>4.9317000000000002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4238.45</v>
      </c>
      <c r="D144" s="36">
        <v>4245.083333333333</v>
      </c>
      <c r="E144" s="36">
        <v>4212.1666666666661</v>
      </c>
      <c r="F144" s="36">
        <v>4185.8833333333332</v>
      </c>
      <c r="G144" s="36">
        <v>4152.9666666666662</v>
      </c>
      <c r="H144" s="36">
        <v>4271.3666666666659</v>
      </c>
      <c r="I144" s="36">
        <v>4304.2833333333319</v>
      </c>
      <c r="J144" s="36">
        <v>4330.5666666666657</v>
      </c>
      <c r="K144" s="31">
        <v>4278</v>
      </c>
      <c r="L144" s="31">
        <v>4218.8</v>
      </c>
      <c r="M144" s="31">
        <v>3.1224599999999998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4440.95</v>
      </c>
      <c r="D145" s="36">
        <v>4444.6333333333332</v>
      </c>
      <c r="E145" s="36">
        <v>4411.3166666666666</v>
      </c>
      <c r="F145" s="36">
        <v>4381.6833333333334</v>
      </c>
      <c r="G145" s="36">
        <v>4348.3666666666668</v>
      </c>
      <c r="H145" s="36">
        <v>4474.2666666666664</v>
      </c>
      <c r="I145" s="36">
        <v>4507.5833333333321</v>
      </c>
      <c r="J145" s="36">
        <v>4537.2166666666662</v>
      </c>
      <c r="K145" s="31">
        <v>4477.95</v>
      </c>
      <c r="L145" s="31">
        <v>4415</v>
      </c>
      <c r="M145" s="31">
        <v>0.90454000000000001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23005.55</v>
      </c>
      <c r="D146" s="36">
        <v>22888.166666666668</v>
      </c>
      <c r="E146" s="36">
        <v>22713.433333333334</v>
      </c>
      <c r="F146" s="36">
        <v>22421.316666666666</v>
      </c>
      <c r="G146" s="36">
        <v>22246.583333333332</v>
      </c>
      <c r="H146" s="36">
        <v>23180.283333333336</v>
      </c>
      <c r="I146" s="36">
        <v>23355.016666666666</v>
      </c>
      <c r="J146" s="36">
        <v>23647.133333333339</v>
      </c>
      <c r="K146" s="31">
        <v>23062.9</v>
      </c>
      <c r="L146" s="31">
        <v>22596.05</v>
      </c>
      <c r="M146" s="31">
        <v>0.66000999999999999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51.6</v>
      </c>
      <c r="D147" s="36">
        <v>51.95000000000001</v>
      </c>
      <c r="E147" s="36">
        <v>51.100000000000023</v>
      </c>
      <c r="F147" s="36">
        <v>50.600000000000016</v>
      </c>
      <c r="G147" s="36">
        <v>49.750000000000028</v>
      </c>
      <c r="H147" s="36">
        <v>52.450000000000017</v>
      </c>
      <c r="I147" s="36">
        <v>53.3</v>
      </c>
      <c r="J147" s="36">
        <v>53.800000000000011</v>
      </c>
      <c r="K147" s="31">
        <v>52.8</v>
      </c>
      <c r="L147" s="31">
        <v>51.45</v>
      </c>
      <c r="M147" s="31">
        <v>212.71205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143.05000000000001</v>
      </c>
      <c r="D148" s="36">
        <v>144.04999999999998</v>
      </c>
      <c r="E148" s="36">
        <v>141.24999999999997</v>
      </c>
      <c r="F148" s="36">
        <v>139.44999999999999</v>
      </c>
      <c r="G148" s="36">
        <v>136.64999999999998</v>
      </c>
      <c r="H148" s="36">
        <v>145.84999999999997</v>
      </c>
      <c r="I148" s="36">
        <v>148.64999999999998</v>
      </c>
      <c r="J148" s="36">
        <v>150.44999999999996</v>
      </c>
      <c r="K148" s="31">
        <v>146.85</v>
      </c>
      <c r="L148" s="31">
        <v>142.25</v>
      </c>
      <c r="M148" s="31">
        <v>138.13436999999999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240.2</v>
      </c>
      <c r="D149" s="36">
        <v>240.81666666666669</v>
      </c>
      <c r="E149" s="36">
        <v>238.43333333333339</v>
      </c>
      <c r="F149" s="36">
        <v>236.66666666666671</v>
      </c>
      <c r="G149" s="36">
        <v>234.28333333333342</v>
      </c>
      <c r="H149" s="36">
        <v>242.58333333333337</v>
      </c>
      <c r="I149" s="36">
        <v>244.96666666666664</v>
      </c>
      <c r="J149" s="36">
        <v>246.73333333333335</v>
      </c>
      <c r="K149" s="31">
        <v>243.2</v>
      </c>
      <c r="L149" s="31">
        <v>239.05</v>
      </c>
      <c r="M149" s="31">
        <v>106.81641999999999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145.80000000000001</v>
      </c>
      <c r="D150" s="36">
        <v>144.86666666666667</v>
      </c>
      <c r="E150" s="36">
        <v>142.93333333333334</v>
      </c>
      <c r="F150" s="36">
        <v>140.06666666666666</v>
      </c>
      <c r="G150" s="36">
        <v>138.13333333333333</v>
      </c>
      <c r="H150" s="36">
        <v>147.73333333333335</v>
      </c>
      <c r="I150" s="36">
        <v>149.66666666666669</v>
      </c>
      <c r="J150" s="36">
        <v>152.53333333333336</v>
      </c>
      <c r="K150" s="31">
        <v>146.80000000000001</v>
      </c>
      <c r="L150" s="31">
        <v>142</v>
      </c>
      <c r="M150" s="31">
        <v>45.911169999999998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1125.75</v>
      </c>
      <c r="D151" s="36">
        <v>1130.2833333333335</v>
      </c>
      <c r="E151" s="36">
        <v>1118.916666666667</v>
      </c>
      <c r="F151" s="36">
        <v>1112.0833333333335</v>
      </c>
      <c r="G151" s="36">
        <v>1100.7166666666669</v>
      </c>
      <c r="H151" s="36">
        <v>1137.116666666667</v>
      </c>
      <c r="I151" s="36">
        <v>1148.4833333333333</v>
      </c>
      <c r="J151" s="36">
        <v>1155.3166666666671</v>
      </c>
      <c r="K151" s="31">
        <v>1141.6500000000001</v>
      </c>
      <c r="L151" s="31">
        <v>1123.45</v>
      </c>
      <c r="M151" s="31">
        <v>3.9480300000000002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4132.45</v>
      </c>
      <c r="D152" s="36">
        <v>4158.8499999999995</v>
      </c>
      <c r="E152" s="36">
        <v>4098.8499999999985</v>
      </c>
      <c r="F152" s="36">
        <v>4065.2499999999991</v>
      </c>
      <c r="G152" s="36">
        <v>4005.2499999999982</v>
      </c>
      <c r="H152" s="36">
        <v>4192.4499999999989</v>
      </c>
      <c r="I152" s="36">
        <v>4252.4500000000007</v>
      </c>
      <c r="J152" s="36">
        <v>4286.0499999999993</v>
      </c>
      <c r="K152" s="31">
        <v>4218.8500000000004</v>
      </c>
      <c r="L152" s="31">
        <v>4125.25</v>
      </c>
      <c r="M152" s="31">
        <v>0.40155999999999997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276.14999999999998</v>
      </c>
      <c r="D153" s="36">
        <v>277.34999999999997</v>
      </c>
      <c r="E153" s="36">
        <v>274.79999999999995</v>
      </c>
      <c r="F153" s="36">
        <v>273.45</v>
      </c>
      <c r="G153" s="36">
        <v>270.89999999999998</v>
      </c>
      <c r="H153" s="36">
        <v>278.69999999999993</v>
      </c>
      <c r="I153" s="36">
        <v>281.25</v>
      </c>
      <c r="J153" s="36">
        <v>282.59999999999991</v>
      </c>
      <c r="K153" s="31">
        <v>279.89999999999998</v>
      </c>
      <c r="L153" s="31">
        <v>276</v>
      </c>
      <c r="M153" s="31">
        <v>4.9835900000000004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187.75</v>
      </c>
      <c r="D154" s="36">
        <v>187.04999999999998</v>
      </c>
      <c r="E154" s="36">
        <v>185.94999999999996</v>
      </c>
      <c r="F154" s="36">
        <v>184.14999999999998</v>
      </c>
      <c r="G154" s="36">
        <v>183.04999999999995</v>
      </c>
      <c r="H154" s="36">
        <v>188.84999999999997</v>
      </c>
      <c r="I154" s="36">
        <v>189.95</v>
      </c>
      <c r="J154" s="36">
        <v>191.74999999999997</v>
      </c>
      <c r="K154" s="31">
        <v>188.15</v>
      </c>
      <c r="L154" s="31">
        <v>185.25</v>
      </c>
      <c r="M154" s="31">
        <v>124.46655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39123.9</v>
      </c>
      <c r="D155" s="36">
        <v>39236.183333333334</v>
      </c>
      <c r="E155" s="36">
        <v>38898.716666666667</v>
      </c>
      <c r="F155" s="36">
        <v>38673.533333333333</v>
      </c>
      <c r="G155" s="36">
        <v>38336.066666666666</v>
      </c>
      <c r="H155" s="36">
        <v>39461.366666666669</v>
      </c>
      <c r="I155" s="36">
        <v>39798.833333333343</v>
      </c>
      <c r="J155" s="36">
        <v>40024.01666666667</v>
      </c>
      <c r="K155" s="31">
        <v>39573.65</v>
      </c>
      <c r="L155" s="31">
        <v>39011</v>
      </c>
      <c r="M155" s="31">
        <v>0.17616000000000001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1260.9000000000001</v>
      </c>
      <c r="D156" s="36">
        <v>1266.2833333333335</v>
      </c>
      <c r="E156" s="36">
        <v>1252.616666666667</v>
      </c>
      <c r="F156" s="36">
        <v>1244.3333333333335</v>
      </c>
      <c r="G156" s="36">
        <v>1230.666666666667</v>
      </c>
      <c r="H156" s="36">
        <v>1274.5666666666671</v>
      </c>
      <c r="I156" s="36">
        <v>1288.2333333333336</v>
      </c>
      <c r="J156" s="36">
        <v>1296.5166666666671</v>
      </c>
      <c r="K156" s="31">
        <v>1279.95</v>
      </c>
      <c r="L156" s="31">
        <v>1258</v>
      </c>
      <c r="M156" s="31">
        <v>0.77173999999999998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852.3</v>
      </c>
      <c r="D157" s="36">
        <v>850.5</v>
      </c>
      <c r="E157" s="36">
        <v>844.2</v>
      </c>
      <c r="F157" s="36">
        <v>836.1</v>
      </c>
      <c r="G157" s="36">
        <v>829.80000000000007</v>
      </c>
      <c r="H157" s="36">
        <v>858.6</v>
      </c>
      <c r="I157" s="36">
        <v>864.9</v>
      </c>
      <c r="J157" s="36">
        <v>873</v>
      </c>
      <c r="K157" s="31">
        <v>856.8</v>
      </c>
      <c r="L157" s="31">
        <v>842.4</v>
      </c>
      <c r="M157" s="31">
        <v>8.6970299999999998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1043.3</v>
      </c>
      <c r="D158" s="36">
        <v>1051.1833333333334</v>
      </c>
      <c r="E158" s="36">
        <v>1033.5666666666668</v>
      </c>
      <c r="F158" s="36">
        <v>1023.8333333333335</v>
      </c>
      <c r="G158" s="36">
        <v>1006.2166666666669</v>
      </c>
      <c r="H158" s="36">
        <v>1060.9166666666667</v>
      </c>
      <c r="I158" s="36">
        <v>1078.5333333333335</v>
      </c>
      <c r="J158" s="36">
        <v>1088.2666666666667</v>
      </c>
      <c r="K158" s="31">
        <v>1068.8</v>
      </c>
      <c r="L158" s="31">
        <v>1041.45</v>
      </c>
      <c r="M158" s="31">
        <v>6.9805599999999997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5859.05</v>
      </c>
      <c r="D159" s="36">
        <v>5880.833333333333</v>
      </c>
      <c r="E159" s="36">
        <v>5816.9666666666662</v>
      </c>
      <c r="F159" s="36">
        <v>5774.8833333333332</v>
      </c>
      <c r="G159" s="36">
        <v>5711.0166666666664</v>
      </c>
      <c r="H159" s="36">
        <v>5922.9166666666661</v>
      </c>
      <c r="I159" s="36">
        <v>5986.7833333333328</v>
      </c>
      <c r="J159" s="36">
        <v>6028.8666666666659</v>
      </c>
      <c r="K159" s="31">
        <v>5944.7</v>
      </c>
      <c r="L159" s="31">
        <v>5838.75</v>
      </c>
      <c r="M159" s="31">
        <v>1.85094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240.25</v>
      </c>
      <c r="D160" s="36">
        <v>240.48333333333335</v>
      </c>
      <c r="E160" s="36">
        <v>238.76666666666671</v>
      </c>
      <c r="F160" s="36">
        <v>237.28333333333336</v>
      </c>
      <c r="G160" s="36">
        <v>235.56666666666672</v>
      </c>
      <c r="H160" s="36">
        <v>241.9666666666667</v>
      </c>
      <c r="I160" s="36">
        <v>243.68333333333334</v>
      </c>
      <c r="J160" s="36">
        <v>245.16666666666669</v>
      </c>
      <c r="K160" s="31">
        <v>242.2</v>
      </c>
      <c r="L160" s="31">
        <v>239</v>
      </c>
      <c r="M160" s="31">
        <v>12.665900000000001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234.4</v>
      </c>
      <c r="D161" s="36">
        <v>235.48333333333335</v>
      </c>
      <c r="E161" s="36">
        <v>231.81666666666669</v>
      </c>
      <c r="F161" s="36">
        <v>229.23333333333335</v>
      </c>
      <c r="G161" s="36">
        <v>225.56666666666669</v>
      </c>
      <c r="H161" s="36">
        <v>238.06666666666669</v>
      </c>
      <c r="I161" s="36">
        <v>241.73333333333332</v>
      </c>
      <c r="J161" s="36">
        <v>244.31666666666669</v>
      </c>
      <c r="K161" s="31">
        <v>239.15</v>
      </c>
      <c r="L161" s="31">
        <v>232.9</v>
      </c>
      <c r="M161" s="31">
        <v>103.24176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17715.7</v>
      </c>
      <c r="D162" s="36">
        <v>17687.383333333335</v>
      </c>
      <c r="E162" s="36">
        <v>17559.466666666671</v>
      </c>
      <c r="F162" s="36">
        <v>17403.233333333337</v>
      </c>
      <c r="G162" s="36">
        <v>17275.316666666673</v>
      </c>
      <c r="H162" s="36">
        <v>17843.616666666669</v>
      </c>
      <c r="I162" s="36">
        <v>17971.533333333333</v>
      </c>
      <c r="J162" s="36">
        <v>18127.766666666666</v>
      </c>
      <c r="K162" s="31">
        <v>17815.3</v>
      </c>
      <c r="L162" s="31">
        <v>17531.150000000001</v>
      </c>
      <c r="M162" s="31">
        <v>0.13877999999999999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2501.8000000000002</v>
      </c>
      <c r="D163" s="36">
        <v>2498.6666666666665</v>
      </c>
      <c r="E163" s="36">
        <v>2491.333333333333</v>
      </c>
      <c r="F163" s="36">
        <v>2480.8666666666663</v>
      </c>
      <c r="G163" s="36">
        <v>2473.5333333333328</v>
      </c>
      <c r="H163" s="36">
        <v>2509.1333333333332</v>
      </c>
      <c r="I163" s="36">
        <v>2516.4666666666662</v>
      </c>
      <c r="J163" s="36">
        <v>2526.9333333333334</v>
      </c>
      <c r="K163" s="31">
        <v>2506</v>
      </c>
      <c r="L163" s="31">
        <v>2488.1999999999998</v>
      </c>
      <c r="M163" s="31">
        <v>1.2815399999999999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3406.35</v>
      </c>
      <c r="D164" s="36">
        <v>3410.8166666666671</v>
      </c>
      <c r="E164" s="36">
        <v>3391.6333333333341</v>
      </c>
      <c r="F164" s="36">
        <v>3376.916666666667</v>
      </c>
      <c r="G164" s="36">
        <v>3357.733333333334</v>
      </c>
      <c r="H164" s="36">
        <v>3425.5333333333342</v>
      </c>
      <c r="I164" s="36">
        <v>3444.7166666666676</v>
      </c>
      <c r="J164" s="36">
        <v>3459.4333333333343</v>
      </c>
      <c r="K164" s="31">
        <v>3430</v>
      </c>
      <c r="L164" s="31">
        <v>3396.1</v>
      </c>
      <c r="M164" s="31">
        <v>2.4279700000000002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79.349999999999994</v>
      </c>
      <c r="D165" s="36">
        <v>79.916666666666671</v>
      </c>
      <c r="E165" s="36">
        <v>78.483333333333348</v>
      </c>
      <c r="F165" s="36">
        <v>77.616666666666674</v>
      </c>
      <c r="G165" s="36">
        <v>76.183333333333351</v>
      </c>
      <c r="H165" s="36">
        <v>80.783333333333346</v>
      </c>
      <c r="I165" s="36">
        <v>82.216666666666654</v>
      </c>
      <c r="J165" s="36">
        <v>83.083333333333343</v>
      </c>
      <c r="K165" s="31">
        <v>81.349999999999994</v>
      </c>
      <c r="L165" s="31">
        <v>79.05</v>
      </c>
      <c r="M165" s="31">
        <v>814.18694000000005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749.85</v>
      </c>
      <c r="D166" s="36">
        <v>746.25</v>
      </c>
      <c r="E166" s="36">
        <v>738.6</v>
      </c>
      <c r="F166" s="36">
        <v>727.35</v>
      </c>
      <c r="G166" s="36">
        <v>719.7</v>
      </c>
      <c r="H166" s="36">
        <v>757.5</v>
      </c>
      <c r="I166" s="36">
        <v>765.15000000000009</v>
      </c>
      <c r="J166" s="36">
        <v>776.4</v>
      </c>
      <c r="K166" s="31">
        <v>753.9</v>
      </c>
      <c r="L166" s="31">
        <v>735</v>
      </c>
      <c r="M166" s="31">
        <v>11.37646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5139.05</v>
      </c>
      <c r="D167" s="36">
        <v>5162.0999999999995</v>
      </c>
      <c r="E167" s="36">
        <v>5096.2499999999991</v>
      </c>
      <c r="F167" s="36">
        <v>5053.45</v>
      </c>
      <c r="G167" s="36">
        <v>4987.5999999999995</v>
      </c>
      <c r="H167" s="36">
        <v>5204.8999999999987</v>
      </c>
      <c r="I167" s="36">
        <v>5270.7499999999991</v>
      </c>
      <c r="J167" s="36">
        <v>5313.5499999999984</v>
      </c>
      <c r="K167" s="31">
        <v>5227.95</v>
      </c>
      <c r="L167" s="31">
        <v>5119.3</v>
      </c>
      <c r="M167" s="31">
        <v>3.8217400000000001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378.15</v>
      </c>
      <c r="D168" s="36">
        <v>378.45</v>
      </c>
      <c r="E168" s="36">
        <v>373.79999999999995</v>
      </c>
      <c r="F168" s="36">
        <v>369.45</v>
      </c>
      <c r="G168" s="36">
        <v>364.79999999999995</v>
      </c>
      <c r="H168" s="36">
        <v>382.79999999999995</v>
      </c>
      <c r="I168" s="36">
        <v>387.44999999999993</v>
      </c>
      <c r="J168" s="36">
        <v>391.79999999999995</v>
      </c>
      <c r="K168" s="31">
        <v>383.1</v>
      </c>
      <c r="L168" s="31">
        <v>374.1</v>
      </c>
      <c r="M168" s="31">
        <v>16.660270000000001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198.35</v>
      </c>
      <c r="D169" s="36">
        <v>198.66666666666666</v>
      </c>
      <c r="E169" s="36">
        <v>197.2833333333333</v>
      </c>
      <c r="F169" s="36">
        <v>196.21666666666664</v>
      </c>
      <c r="G169" s="36">
        <v>194.83333333333329</v>
      </c>
      <c r="H169" s="36">
        <v>199.73333333333332</v>
      </c>
      <c r="I169" s="36">
        <v>201.1166666666667</v>
      </c>
      <c r="J169" s="36">
        <v>202.18333333333334</v>
      </c>
      <c r="K169" s="31">
        <v>200.05</v>
      </c>
      <c r="L169" s="31">
        <v>197.6</v>
      </c>
      <c r="M169" s="31">
        <v>74.400109999999998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604.54999999999995</v>
      </c>
      <c r="D170" s="36">
        <v>607.79999999999995</v>
      </c>
      <c r="E170" s="36">
        <v>597.44999999999993</v>
      </c>
      <c r="F170" s="36">
        <v>590.35</v>
      </c>
      <c r="G170" s="36">
        <v>580</v>
      </c>
      <c r="H170" s="36">
        <v>614.89999999999986</v>
      </c>
      <c r="I170" s="36">
        <v>625.24999999999977</v>
      </c>
      <c r="J170" s="36">
        <v>632.3499999999998</v>
      </c>
      <c r="K170" s="31">
        <v>618.15</v>
      </c>
      <c r="L170" s="31">
        <v>600.70000000000005</v>
      </c>
      <c r="M170" s="31">
        <v>2.2148500000000002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929.7</v>
      </c>
      <c r="D171" s="36">
        <v>923.2166666666667</v>
      </c>
      <c r="E171" s="36">
        <v>911.43333333333339</v>
      </c>
      <c r="F171" s="36">
        <v>893.16666666666674</v>
      </c>
      <c r="G171" s="36">
        <v>881.38333333333344</v>
      </c>
      <c r="H171" s="36">
        <v>941.48333333333335</v>
      </c>
      <c r="I171" s="36">
        <v>953.26666666666665</v>
      </c>
      <c r="J171" s="36">
        <v>971.5333333333333</v>
      </c>
      <c r="K171" s="31">
        <v>935</v>
      </c>
      <c r="L171" s="31">
        <v>904.95</v>
      </c>
      <c r="M171" s="31">
        <v>13.85187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267.3</v>
      </c>
      <c r="D172" s="36">
        <v>268.61666666666662</v>
      </c>
      <c r="E172" s="36">
        <v>264.48333333333323</v>
      </c>
      <c r="F172" s="36">
        <v>261.66666666666663</v>
      </c>
      <c r="G172" s="36">
        <v>257.53333333333325</v>
      </c>
      <c r="H172" s="36">
        <v>271.43333333333322</v>
      </c>
      <c r="I172" s="36">
        <v>275.56666666666655</v>
      </c>
      <c r="J172" s="36">
        <v>278.38333333333321</v>
      </c>
      <c r="K172" s="31">
        <v>272.75</v>
      </c>
      <c r="L172" s="31">
        <v>265.8</v>
      </c>
      <c r="M172" s="31">
        <v>137.75707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2342.5</v>
      </c>
      <c r="D173" s="36">
        <v>2342.7666666666664</v>
      </c>
      <c r="E173" s="36">
        <v>2335.333333333333</v>
      </c>
      <c r="F173" s="36">
        <v>2328.1666666666665</v>
      </c>
      <c r="G173" s="36">
        <v>2320.7333333333331</v>
      </c>
      <c r="H173" s="36">
        <v>2349.9333333333329</v>
      </c>
      <c r="I173" s="36">
        <v>2357.3666666666663</v>
      </c>
      <c r="J173" s="36">
        <v>2364.5333333333328</v>
      </c>
      <c r="K173" s="31">
        <v>2350.1999999999998</v>
      </c>
      <c r="L173" s="31">
        <v>2335.6</v>
      </c>
      <c r="M173" s="31">
        <v>50.43891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93.5</v>
      </c>
      <c r="D174" s="36">
        <v>93.716666666666654</v>
      </c>
      <c r="E174" s="36">
        <v>92.633333333333312</v>
      </c>
      <c r="F174" s="36">
        <v>91.766666666666652</v>
      </c>
      <c r="G174" s="36">
        <v>90.683333333333309</v>
      </c>
      <c r="H174" s="36">
        <v>94.583333333333314</v>
      </c>
      <c r="I174" s="36">
        <v>95.666666666666657</v>
      </c>
      <c r="J174" s="36">
        <v>96.533333333333317</v>
      </c>
      <c r="K174" s="31">
        <v>94.8</v>
      </c>
      <c r="L174" s="31">
        <v>92.85</v>
      </c>
      <c r="M174" s="31">
        <v>108.17622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786.35</v>
      </c>
      <c r="D175" s="36">
        <v>786.58333333333337</v>
      </c>
      <c r="E175" s="36">
        <v>781.01666666666677</v>
      </c>
      <c r="F175" s="36">
        <v>775.68333333333339</v>
      </c>
      <c r="G175" s="36">
        <v>770.11666666666679</v>
      </c>
      <c r="H175" s="36">
        <v>791.91666666666674</v>
      </c>
      <c r="I175" s="36">
        <v>797.48333333333335</v>
      </c>
      <c r="J175" s="36">
        <v>802.81666666666672</v>
      </c>
      <c r="K175" s="31">
        <v>792.15</v>
      </c>
      <c r="L175" s="31">
        <v>781.25</v>
      </c>
      <c r="M175" s="31">
        <v>38.798430000000003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1289.7</v>
      </c>
      <c r="D176" s="36">
        <v>1292.4166666666667</v>
      </c>
      <c r="E176" s="36">
        <v>1282.4833333333336</v>
      </c>
      <c r="F176" s="36">
        <v>1275.2666666666669</v>
      </c>
      <c r="G176" s="36">
        <v>1265.3333333333337</v>
      </c>
      <c r="H176" s="36">
        <v>1299.6333333333334</v>
      </c>
      <c r="I176" s="36">
        <v>1309.5666666666664</v>
      </c>
      <c r="J176" s="36">
        <v>1316.7833333333333</v>
      </c>
      <c r="K176" s="31">
        <v>1302.3499999999999</v>
      </c>
      <c r="L176" s="31">
        <v>1285.2</v>
      </c>
      <c r="M176" s="31">
        <v>7.4934599999999998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594.4</v>
      </c>
      <c r="D177" s="36">
        <v>593.55000000000007</v>
      </c>
      <c r="E177" s="36">
        <v>592.10000000000014</v>
      </c>
      <c r="F177" s="36">
        <v>589.80000000000007</v>
      </c>
      <c r="G177" s="36">
        <v>588.35000000000014</v>
      </c>
      <c r="H177" s="36">
        <v>595.85000000000014</v>
      </c>
      <c r="I177" s="36">
        <v>597.30000000000018</v>
      </c>
      <c r="J177" s="36">
        <v>599.60000000000014</v>
      </c>
      <c r="K177" s="31">
        <v>595</v>
      </c>
      <c r="L177" s="31">
        <v>591.25</v>
      </c>
      <c r="M177" s="31">
        <v>83.274270000000001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26033</v>
      </c>
      <c r="D178" s="36">
        <v>26063.95</v>
      </c>
      <c r="E178" s="36">
        <v>25884.050000000003</v>
      </c>
      <c r="F178" s="36">
        <v>25735.100000000002</v>
      </c>
      <c r="G178" s="36">
        <v>25555.200000000004</v>
      </c>
      <c r="H178" s="36">
        <v>26212.9</v>
      </c>
      <c r="I178" s="36">
        <v>26392.800000000003</v>
      </c>
      <c r="J178" s="36">
        <v>26541.75</v>
      </c>
      <c r="K178" s="31">
        <v>26243.85</v>
      </c>
      <c r="L178" s="31">
        <v>25915</v>
      </c>
      <c r="M178" s="31">
        <v>0.15228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1884.6</v>
      </c>
      <c r="D179" s="36">
        <v>1899.5666666666666</v>
      </c>
      <c r="E179" s="36">
        <v>1856.0333333333333</v>
      </c>
      <c r="F179" s="36">
        <v>1827.4666666666667</v>
      </c>
      <c r="G179" s="36">
        <v>1783.9333333333334</v>
      </c>
      <c r="H179" s="36">
        <v>1928.1333333333332</v>
      </c>
      <c r="I179" s="36">
        <v>1971.6666666666665</v>
      </c>
      <c r="J179" s="36">
        <v>2000.2333333333331</v>
      </c>
      <c r="K179" s="31">
        <v>1943.1</v>
      </c>
      <c r="L179" s="31">
        <v>1871</v>
      </c>
      <c r="M179" s="31">
        <v>11.9466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3680.3</v>
      </c>
      <c r="D180" s="36">
        <v>3685.8166666666671</v>
      </c>
      <c r="E180" s="36">
        <v>3663.3333333333339</v>
      </c>
      <c r="F180" s="36">
        <v>3646.3666666666668</v>
      </c>
      <c r="G180" s="36">
        <v>3623.8833333333337</v>
      </c>
      <c r="H180" s="36">
        <v>3702.7833333333342</v>
      </c>
      <c r="I180" s="36">
        <v>3725.2666666666669</v>
      </c>
      <c r="J180" s="36">
        <v>3742.2333333333345</v>
      </c>
      <c r="K180" s="31">
        <v>3708.3</v>
      </c>
      <c r="L180" s="31">
        <v>3668.85</v>
      </c>
      <c r="M180" s="31">
        <v>1.9360599999999999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577.29999999999995</v>
      </c>
      <c r="D181" s="36">
        <v>577.86666666666667</v>
      </c>
      <c r="E181" s="36">
        <v>570.83333333333337</v>
      </c>
      <c r="F181" s="36">
        <v>564.36666666666667</v>
      </c>
      <c r="G181" s="36">
        <v>557.33333333333337</v>
      </c>
      <c r="H181" s="36">
        <v>584.33333333333337</v>
      </c>
      <c r="I181" s="36">
        <v>591.36666666666667</v>
      </c>
      <c r="J181" s="36">
        <v>597.83333333333337</v>
      </c>
      <c r="K181" s="31">
        <v>584.9</v>
      </c>
      <c r="L181" s="31">
        <v>571.4</v>
      </c>
      <c r="M181" s="31">
        <v>8.7892600000000005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2239.9499999999998</v>
      </c>
      <c r="D182" s="36">
        <v>2249.4499999999998</v>
      </c>
      <c r="E182" s="36">
        <v>2224.0499999999997</v>
      </c>
      <c r="F182" s="36">
        <v>2208.15</v>
      </c>
      <c r="G182" s="36">
        <v>2182.75</v>
      </c>
      <c r="H182" s="36">
        <v>2265.3499999999995</v>
      </c>
      <c r="I182" s="36">
        <v>2290.7499999999991</v>
      </c>
      <c r="J182" s="36">
        <v>2306.6499999999992</v>
      </c>
      <c r="K182" s="31">
        <v>2274.85</v>
      </c>
      <c r="L182" s="31">
        <v>2233.5500000000002</v>
      </c>
      <c r="M182" s="31">
        <v>5.6866500000000002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1125.8499999999999</v>
      </c>
      <c r="D183" s="36">
        <v>1124.7833333333333</v>
      </c>
      <c r="E183" s="36">
        <v>1119.5666666666666</v>
      </c>
      <c r="F183" s="36">
        <v>1113.2833333333333</v>
      </c>
      <c r="G183" s="36">
        <v>1108.0666666666666</v>
      </c>
      <c r="H183" s="36">
        <v>1131.0666666666666</v>
      </c>
      <c r="I183" s="36">
        <v>1136.2833333333333</v>
      </c>
      <c r="J183" s="36">
        <v>1142.5666666666666</v>
      </c>
      <c r="K183" s="31">
        <v>1130</v>
      </c>
      <c r="L183" s="31">
        <v>1118.5</v>
      </c>
      <c r="M183" s="31">
        <v>19.66198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591.75</v>
      </c>
      <c r="D184" s="36">
        <v>599.81666666666672</v>
      </c>
      <c r="E184" s="36">
        <v>582.23333333333346</v>
      </c>
      <c r="F184" s="36">
        <v>572.7166666666667</v>
      </c>
      <c r="G184" s="36">
        <v>555.13333333333344</v>
      </c>
      <c r="H184" s="36">
        <v>609.33333333333348</v>
      </c>
      <c r="I184" s="36">
        <v>626.91666666666674</v>
      </c>
      <c r="J184" s="36">
        <v>636.43333333333351</v>
      </c>
      <c r="K184" s="31">
        <v>617.4</v>
      </c>
      <c r="L184" s="31">
        <v>590.29999999999995</v>
      </c>
      <c r="M184" s="31">
        <v>17.453309999999998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768.7</v>
      </c>
      <c r="D185" s="36">
        <v>768.58333333333337</v>
      </c>
      <c r="E185" s="36">
        <v>763.16666666666674</v>
      </c>
      <c r="F185" s="36">
        <v>757.63333333333333</v>
      </c>
      <c r="G185" s="36">
        <v>752.2166666666667</v>
      </c>
      <c r="H185" s="36">
        <v>774.11666666666679</v>
      </c>
      <c r="I185" s="36">
        <v>779.53333333333353</v>
      </c>
      <c r="J185" s="36">
        <v>785.06666666666683</v>
      </c>
      <c r="K185" s="31">
        <v>774</v>
      </c>
      <c r="L185" s="31">
        <v>763.05</v>
      </c>
      <c r="M185" s="31">
        <v>6.8643599999999996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1036.95</v>
      </c>
      <c r="D186" s="36">
        <v>1040.4833333333333</v>
      </c>
      <c r="E186" s="36">
        <v>1031.5166666666667</v>
      </c>
      <c r="F186" s="36">
        <v>1026.0833333333333</v>
      </c>
      <c r="G186" s="36">
        <v>1017.1166666666666</v>
      </c>
      <c r="H186" s="36">
        <v>1045.9166666666667</v>
      </c>
      <c r="I186" s="36">
        <v>1054.8833333333334</v>
      </c>
      <c r="J186" s="36">
        <v>1060.3166666666668</v>
      </c>
      <c r="K186" s="31">
        <v>1049.45</v>
      </c>
      <c r="L186" s="31">
        <v>1035.05</v>
      </c>
      <c r="M186" s="31">
        <v>2.6884800000000002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1876.25</v>
      </c>
      <c r="D187" s="36">
        <v>1877.75</v>
      </c>
      <c r="E187" s="36">
        <v>1856.5</v>
      </c>
      <c r="F187" s="36">
        <v>1836.75</v>
      </c>
      <c r="G187" s="36">
        <v>1815.5</v>
      </c>
      <c r="H187" s="36">
        <v>1897.5</v>
      </c>
      <c r="I187" s="36">
        <v>1918.75</v>
      </c>
      <c r="J187" s="36">
        <v>1938.5</v>
      </c>
      <c r="K187" s="31">
        <v>1899</v>
      </c>
      <c r="L187" s="31">
        <v>1858</v>
      </c>
      <c r="M187" s="31">
        <v>6.33338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895.2</v>
      </c>
      <c r="D188" s="36">
        <v>898.86666666666667</v>
      </c>
      <c r="E188" s="36">
        <v>887.83333333333337</v>
      </c>
      <c r="F188" s="36">
        <v>880.4666666666667</v>
      </c>
      <c r="G188" s="36">
        <v>869.43333333333339</v>
      </c>
      <c r="H188" s="36">
        <v>906.23333333333335</v>
      </c>
      <c r="I188" s="36">
        <v>917.26666666666665</v>
      </c>
      <c r="J188" s="36">
        <v>924.63333333333333</v>
      </c>
      <c r="K188" s="31">
        <v>909.9</v>
      </c>
      <c r="L188" s="31">
        <v>891.5</v>
      </c>
      <c r="M188" s="31">
        <v>20.642980000000001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7310.9</v>
      </c>
      <c r="D189" s="36">
        <v>7308.3499999999995</v>
      </c>
      <c r="E189" s="36">
        <v>7242.6999999999989</v>
      </c>
      <c r="F189" s="36">
        <v>7174.4999999999991</v>
      </c>
      <c r="G189" s="36">
        <v>7108.8499999999985</v>
      </c>
      <c r="H189" s="36">
        <v>7376.5499999999993</v>
      </c>
      <c r="I189" s="36">
        <v>7442.1999999999989</v>
      </c>
      <c r="J189" s="36">
        <v>7510.4</v>
      </c>
      <c r="K189" s="31">
        <v>7374</v>
      </c>
      <c r="L189" s="31">
        <v>7240.15</v>
      </c>
      <c r="M189" s="31">
        <v>0.74758000000000002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619.79999999999995</v>
      </c>
      <c r="D190" s="36">
        <v>621.15</v>
      </c>
      <c r="E190" s="36">
        <v>616.59999999999991</v>
      </c>
      <c r="F190" s="36">
        <v>613.4</v>
      </c>
      <c r="G190" s="36">
        <v>608.84999999999991</v>
      </c>
      <c r="H190" s="36">
        <v>624.34999999999991</v>
      </c>
      <c r="I190" s="36">
        <v>628.89999999999986</v>
      </c>
      <c r="J190" s="36">
        <v>632.09999999999991</v>
      </c>
      <c r="K190" s="31">
        <v>625.70000000000005</v>
      </c>
      <c r="L190" s="31">
        <v>617.95000000000005</v>
      </c>
      <c r="M190" s="31">
        <v>62.711080000000003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259.85000000000002</v>
      </c>
      <c r="D191" s="36">
        <v>260.2</v>
      </c>
      <c r="E191" s="36">
        <v>256.64999999999998</v>
      </c>
      <c r="F191" s="36">
        <v>253.45</v>
      </c>
      <c r="G191" s="36">
        <v>249.89999999999998</v>
      </c>
      <c r="H191" s="36">
        <v>263.39999999999998</v>
      </c>
      <c r="I191" s="36">
        <v>266.95000000000005</v>
      </c>
      <c r="J191" s="36">
        <v>270.14999999999998</v>
      </c>
      <c r="K191" s="31">
        <v>263.75</v>
      </c>
      <c r="L191" s="31">
        <v>257</v>
      </c>
      <c r="M191" s="31">
        <v>91.930019999999999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128.9</v>
      </c>
      <c r="D192" s="36">
        <v>129.28333333333333</v>
      </c>
      <c r="E192" s="36">
        <v>128.01666666666665</v>
      </c>
      <c r="F192" s="36">
        <v>127.13333333333333</v>
      </c>
      <c r="G192" s="36">
        <v>125.86666666666665</v>
      </c>
      <c r="H192" s="36">
        <v>130.16666666666666</v>
      </c>
      <c r="I192" s="36">
        <v>131.43333333333337</v>
      </c>
      <c r="J192" s="36">
        <v>132.31666666666666</v>
      </c>
      <c r="K192" s="31">
        <v>130.55000000000001</v>
      </c>
      <c r="L192" s="31">
        <v>128.4</v>
      </c>
      <c r="M192" s="31">
        <v>489.36597999999998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3585.7</v>
      </c>
      <c r="D193" s="36">
        <v>3572.2166666666667</v>
      </c>
      <c r="E193" s="36">
        <v>3549.4833333333336</v>
      </c>
      <c r="F193" s="36">
        <v>3513.2666666666669</v>
      </c>
      <c r="G193" s="36">
        <v>3490.5333333333338</v>
      </c>
      <c r="H193" s="36">
        <v>3608.4333333333334</v>
      </c>
      <c r="I193" s="36">
        <v>3631.1666666666661</v>
      </c>
      <c r="J193" s="36">
        <v>3667.3833333333332</v>
      </c>
      <c r="K193" s="31">
        <v>3594.95</v>
      </c>
      <c r="L193" s="31">
        <v>3536</v>
      </c>
      <c r="M193" s="31">
        <v>17.260619999999999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1282.3</v>
      </c>
      <c r="D194" s="36">
        <v>1288.1666666666667</v>
      </c>
      <c r="E194" s="36">
        <v>1273.2833333333335</v>
      </c>
      <c r="F194" s="36">
        <v>1264.2666666666669</v>
      </c>
      <c r="G194" s="36">
        <v>1249.3833333333337</v>
      </c>
      <c r="H194" s="36">
        <v>1297.1833333333334</v>
      </c>
      <c r="I194" s="36">
        <v>1312.0666666666666</v>
      </c>
      <c r="J194" s="36">
        <v>1321.0833333333333</v>
      </c>
      <c r="K194" s="31">
        <v>1303.05</v>
      </c>
      <c r="L194" s="31">
        <v>1279.1500000000001</v>
      </c>
      <c r="M194" s="31">
        <v>11.41475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3181.3</v>
      </c>
      <c r="D195" s="36">
        <v>3193.3333333333335</v>
      </c>
      <c r="E195" s="36">
        <v>3157.9666666666672</v>
      </c>
      <c r="F195" s="36">
        <v>3134.6333333333337</v>
      </c>
      <c r="G195" s="36">
        <v>3099.2666666666673</v>
      </c>
      <c r="H195" s="36">
        <v>3216.666666666667</v>
      </c>
      <c r="I195" s="36">
        <v>3252.0333333333328</v>
      </c>
      <c r="J195" s="36">
        <v>3275.3666666666668</v>
      </c>
      <c r="K195" s="31">
        <v>3228.7</v>
      </c>
      <c r="L195" s="31">
        <v>3170</v>
      </c>
      <c r="M195" s="31">
        <v>2.1883499999999998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3262.6</v>
      </c>
      <c r="D196" s="36">
        <v>3275.2000000000003</v>
      </c>
      <c r="E196" s="36">
        <v>3242.4000000000005</v>
      </c>
      <c r="F196" s="36">
        <v>3222.2000000000003</v>
      </c>
      <c r="G196" s="36">
        <v>3189.4000000000005</v>
      </c>
      <c r="H196" s="36">
        <v>3295.4000000000005</v>
      </c>
      <c r="I196" s="36">
        <v>3328.2000000000007</v>
      </c>
      <c r="J196" s="36">
        <v>3348.4000000000005</v>
      </c>
      <c r="K196" s="31">
        <v>3308</v>
      </c>
      <c r="L196" s="31">
        <v>3255</v>
      </c>
      <c r="M196" s="31">
        <v>10.54827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1832.6</v>
      </c>
      <c r="D197" s="36">
        <v>1834.6666666666667</v>
      </c>
      <c r="E197" s="36">
        <v>1819.3833333333334</v>
      </c>
      <c r="F197" s="36">
        <v>1806.1666666666667</v>
      </c>
      <c r="G197" s="36">
        <v>1790.8833333333334</v>
      </c>
      <c r="H197" s="36">
        <v>1847.8833333333334</v>
      </c>
      <c r="I197" s="36">
        <v>1863.1666666666667</v>
      </c>
      <c r="J197" s="36">
        <v>1876.3833333333334</v>
      </c>
      <c r="K197" s="31">
        <v>1849.95</v>
      </c>
      <c r="L197" s="31">
        <v>1821.45</v>
      </c>
      <c r="M197" s="31">
        <v>5.0220500000000001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722.3</v>
      </c>
      <c r="D198" s="36">
        <v>724.2166666666667</v>
      </c>
      <c r="E198" s="36">
        <v>716.08333333333337</v>
      </c>
      <c r="F198" s="36">
        <v>709.86666666666667</v>
      </c>
      <c r="G198" s="36">
        <v>701.73333333333335</v>
      </c>
      <c r="H198" s="36">
        <v>730.43333333333339</v>
      </c>
      <c r="I198" s="36">
        <v>738.56666666666661</v>
      </c>
      <c r="J198" s="36">
        <v>744.78333333333342</v>
      </c>
      <c r="K198" s="31">
        <v>732.35</v>
      </c>
      <c r="L198" s="31">
        <v>718</v>
      </c>
      <c r="M198" s="31">
        <v>5.5790699999999998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2150.9499999999998</v>
      </c>
      <c r="D199" s="36">
        <v>2159.1333333333332</v>
      </c>
      <c r="E199" s="36">
        <v>2133.2666666666664</v>
      </c>
      <c r="F199" s="36">
        <v>2115.583333333333</v>
      </c>
      <c r="G199" s="36">
        <v>2089.7166666666662</v>
      </c>
      <c r="H199" s="36">
        <v>2176.8166666666666</v>
      </c>
      <c r="I199" s="36">
        <v>2202.6833333333334</v>
      </c>
      <c r="J199" s="36">
        <v>2220.3666666666668</v>
      </c>
      <c r="K199" s="31">
        <v>2185</v>
      </c>
      <c r="L199" s="31">
        <v>2141.4499999999998</v>
      </c>
      <c r="M199" s="31">
        <v>10.212059999999999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37.65</v>
      </c>
      <c r="D200" s="36">
        <v>37.800000000000004</v>
      </c>
      <c r="E200" s="36">
        <v>37.350000000000009</v>
      </c>
      <c r="F200" s="36">
        <v>37.050000000000004</v>
      </c>
      <c r="G200" s="36">
        <v>36.600000000000009</v>
      </c>
      <c r="H200" s="36">
        <v>38.100000000000009</v>
      </c>
      <c r="I200" s="36">
        <v>38.550000000000011</v>
      </c>
      <c r="J200" s="36">
        <v>38.850000000000009</v>
      </c>
      <c r="K200" s="31">
        <v>38.25</v>
      </c>
      <c r="L200" s="31">
        <v>37.5</v>
      </c>
      <c r="M200" s="31">
        <v>65.938040000000001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96.6</v>
      </c>
      <c r="D201" s="36">
        <v>97.350000000000009</v>
      </c>
      <c r="E201" s="36">
        <v>95.500000000000014</v>
      </c>
      <c r="F201" s="36">
        <v>94.4</v>
      </c>
      <c r="G201" s="36">
        <v>92.550000000000011</v>
      </c>
      <c r="H201" s="36">
        <v>98.450000000000017</v>
      </c>
      <c r="I201" s="36">
        <v>100.30000000000001</v>
      </c>
      <c r="J201" s="36">
        <v>101.40000000000002</v>
      </c>
      <c r="K201" s="31">
        <v>99.2</v>
      </c>
      <c r="L201" s="31">
        <v>96.25</v>
      </c>
      <c r="M201" s="31">
        <v>36.085520000000002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1531</v>
      </c>
      <c r="D202" s="36">
        <v>1530.7333333333333</v>
      </c>
      <c r="E202" s="36">
        <v>1517.4666666666667</v>
      </c>
      <c r="F202" s="36">
        <v>1503.9333333333334</v>
      </c>
      <c r="G202" s="36">
        <v>1490.6666666666667</v>
      </c>
      <c r="H202" s="36">
        <v>1544.2666666666667</v>
      </c>
      <c r="I202" s="36">
        <v>1557.5333333333335</v>
      </c>
      <c r="J202" s="36">
        <v>1571.0666666666666</v>
      </c>
      <c r="K202" s="31">
        <v>1544</v>
      </c>
      <c r="L202" s="31">
        <v>1517.2</v>
      </c>
      <c r="M202" s="31">
        <v>12.475580000000001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1578.45</v>
      </c>
      <c r="D203" s="36">
        <v>1578.3166666666666</v>
      </c>
      <c r="E203" s="36">
        <v>1571.1833333333332</v>
      </c>
      <c r="F203" s="36">
        <v>1563.9166666666665</v>
      </c>
      <c r="G203" s="36">
        <v>1556.7833333333331</v>
      </c>
      <c r="H203" s="36">
        <v>1585.5833333333333</v>
      </c>
      <c r="I203" s="36">
        <v>1592.7166666666665</v>
      </c>
      <c r="J203" s="36">
        <v>1599.9833333333333</v>
      </c>
      <c r="K203" s="31">
        <v>1585.45</v>
      </c>
      <c r="L203" s="31">
        <v>1571.05</v>
      </c>
      <c r="M203" s="31">
        <v>0.64388000000000001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8228.9</v>
      </c>
      <c r="D204" s="36">
        <v>8254.3666666666668</v>
      </c>
      <c r="E204" s="36">
        <v>8180.7333333333336</v>
      </c>
      <c r="F204" s="36">
        <v>8132.5666666666675</v>
      </c>
      <c r="G204" s="36">
        <v>8058.9333333333343</v>
      </c>
      <c r="H204" s="36">
        <v>8302.5333333333328</v>
      </c>
      <c r="I204" s="36">
        <v>8376.1666666666679</v>
      </c>
      <c r="J204" s="36">
        <v>8424.3333333333321</v>
      </c>
      <c r="K204" s="31">
        <v>8328</v>
      </c>
      <c r="L204" s="31">
        <v>8206.2000000000007</v>
      </c>
      <c r="M204" s="31">
        <v>5.1579600000000001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99.7</v>
      </c>
      <c r="D205" s="36">
        <v>100.56666666666668</v>
      </c>
      <c r="E205" s="36">
        <v>98.28333333333336</v>
      </c>
      <c r="F205" s="36">
        <v>96.866666666666688</v>
      </c>
      <c r="G205" s="36">
        <v>94.583333333333371</v>
      </c>
      <c r="H205" s="36">
        <v>101.98333333333335</v>
      </c>
      <c r="I205" s="36">
        <v>104.26666666666668</v>
      </c>
      <c r="J205" s="36">
        <v>105.68333333333334</v>
      </c>
      <c r="K205" s="31">
        <v>102.85</v>
      </c>
      <c r="L205" s="31">
        <v>99.15</v>
      </c>
      <c r="M205" s="31">
        <v>317.27798999999999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617.54999999999995</v>
      </c>
      <c r="D206" s="36">
        <v>618.51666666666665</v>
      </c>
      <c r="E206" s="36">
        <v>614.0333333333333</v>
      </c>
      <c r="F206" s="36">
        <v>610.51666666666665</v>
      </c>
      <c r="G206" s="36">
        <v>606.0333333333333</v>
      </c>
      <c r="H206" s="36">
        <v>622.0333333333333</v>
      </c>
      <c r="I206" s="36">
        <v>626.51666666666665</v>
      </c>
      <c r="J206" s="36">
        <v>630.0333333333333</v>
      </c>
      <c r="K206" s="31">
        <v>623</v>
      </c>
      <c r="L206" s="31">
        <v>615</v>
      </c>
      <c r="M206" s="31">
        <v>19.068239999999999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967.55</v>
      </c>
      <c r="D207" s="36">
        <v>956.5333333333333</v>
      </c>
      <c r="E207" s="36">
        <v>938.16666666666663</v>
      </c>
      <c r="F207" s="36">
        <v>908.7833333333333</v>
      </c>
      <c r="G207" s="36">
        <v>890.41666666666663</v>
      </c>
      <c r="H207" s="36">
        <v>985.91666666666663</v>
      </c>
      <c r="I207" s="36">
        <v>1004.2833333333334</v>
      </c>
      <c r="J207" s="36">
        <v>1033.6666666666665</v>
      </c>
      <c r="K207" s="31">
        <v>974.9</v>
      </c>
      <c r="L207" s="31">
        <v>927.15</v>
      </c>
      <c r="M207" s="31">
        <v>49.719769999999997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224</v>
      </c>
      <c r="D208" s="36">
        <v>224.95000000000002</v>
      </c>
      <c r="E208" s="36">
        <v>222.70000000000005</v>
      </c>
      <c r="F208" s="36">
        <v>221.40000000000003</v>
      </c>
      <c r="G208" s="36">
        <v>219.15000000000006</v>
      </c>
      <c r="H208" s="36">
        <v>226.25000000000003</v>
      </c>
      <c r="I208" s="36">
        <v>228.49999999999997</v>
      </c>
      <c r="J208" s="36">
        <v>229.8</v>
      </c>
      <c r="K208" s="31">
        <v>227.2</v>
      </c>
      <c r="L208" s="31">
        <v>223.65</v>
      </c>
      <c r="M208" s="31">
        <v>43.929200000000002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861.9</v>
      </c>
      <c r="D209" s="36">
        <v>867.23333333333323</v>
      </c>
      <c r="E209" s="36">
        <v>855.01666666666642</v>
      </c>
      <c r="F209" s="36">
        <v>848.13333333333321</v>
      </c>
      <c r="G209" s="36">
        <v>835.9166666666664</v>
      </c>
      <c r="H209" s="36">
        <v>874.11666666666645</v>
      </c>
      <c r="I209" s="36">
        <v>886.33333333333337</v>
      </c>
      <c r="J209" s="36">
        <v>893.21666666666647</v>
      </c>
      <c r="K209" s="31">
        <v>879.45</v>
      </c>
      <c r="L209" s="31">
        <v>860.35</v>
      </c>
      <c r="M209" s="31">
        <v>7.6466099999999999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1660.6</v>
      </c>
      <c r="D210" s="36">
        <v>1661.6499999999999</v>
      </c>
      <c r="E210" s="36">
        <v>1653.2999999999997</v>
      </c>
      <c r="F210" s="36">
        <v>1645.9999999999998</v>
      </c>
      <c r="G210" s="36">
        <v>1637.6499999999996</v>
      </c>
      <c r="H210" s="36">
        <v>1668.9499999999998</v>
      </c>
      <c r="I210" s="36">
        <v>1677.2999999999997</v>
      </c>
      <c r="J210" s="36">
        <v>1684.6</v>
      </c>
      <c r="K210" s="31">
        <v>1670</v>
      </c>
      <c r="L210" s="31">
        <v>1654.35</v>
      </c>
      <c r="M210" s="31">
        <v>2.343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412.9</v>
      </c>
      <c r="D211" s="36">
        <v>413.8</v>
      </c>
      <c r="E211" s="36">
        <v>410.8</v>
      </c>
      <c r="F211" s="36">
        <v>408.7</v>
      </c>
      <c r="G211" s="36">
        <v>405.7</v>
      </c>
      <c r="H211" s="36">
        <v>415.90000000000003</v>
      </c>
      <c r="I211" s="36">
        <v>418.90000000000003</v>
      </c>
      <c r="J211" s="36">
        <v>421.00000000000006</v>
      </c>
      <c r="K211" s="31">
        <v>416.8</v>
      </c>
      <c r="L211" s="31">
        <v>411.7</v>
      </c>
      <c r="M211" s="31">
        <v>32.402830000000002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17.350000000000001</v>
      </c>
      <c r="D212" s="36">
        <v>17.383333333333336</v>
      </c>
      <c r="E212" s="36">
        <v>17.216666666666672</v>
      </c>
      <c r="F212" s="36">
        <v>17.083333333333336</v>
      </c>
      <c r="G212" s="36">
        <v>16.916666666666671</v>
      </c>
      <c r="H212" s="36">
        <v>17.516666666666673</v>
      </c>
      <c r="I212" s="36">
        <v>17.683333333333337</v>
      </c>
      <c r="J212" s="36">
        <v>17.816666666666674</v>
      </c>
      <c r="K212" s="31">
        <v>17.55</v>
      </c>
      <c r="L212" s="31">
        <v>17.25</v>
      </c>
      <c r="M212" s="31">
        <v>1049.5764799999999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262.39999999999998</v>
      </c>
      <c r="D213" s="36">
        <v>263.38333333333333</v>
      </c>
      <c r="E213" s="36">
        <v>260.61666666666667</v>
      </c>
      <c r="F213" s="36">
        <v>258.83333333333337</v>
      </c>
      <c r="G213" s="36">
        <v>256.06666666666672</v>
      </c>
      <c r="H213" s="36">
        <v>265.16666666666663</v>
      </c>
      <c r="I213" s="36">
        <v>267.93333333333328</v>
      </c>
      <c r="J213" s="36">
        <v>269.71666666666658</v>
      </c>
      <c r="K213" s="31">
        <v>266.14999999999998</v>
      </c>
      <c r="L213" s="31">
        <v>261.60000000000002</v>
      </c>
      <c r="M213" s="31">
        <v>49.35004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99.9</v>
      </c>
      <c r="D214" s="36">
        <v>99.40000000000002</v>
      </c>
      <c r="E214" s="36">
        <v>98.400000000000034</v>
      </c>
      <c r="F214" s="36">
        <v>96.90000000000002</v>
      </c>
      <c r="G214" s="36">
        <v>95.900000000000034</v>
      </c>
      <c r="H214" s="36">
        <v>100.90000000000003</v>
      </c>
      <c r="I214" s="36">
        <v>101.9</v>
      </c>
      <c r="J214" s="36">
        <v>103.40000000000003</v>
      </c>
      <c r="K214" s="31">
        <v>100.4</v>
      </c>
      <c r="L214" s="31">
        <v>97.9</v>
      </c>
      <c r="M214" s="31">
        <v>368.22528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598.04999999999995</v>
      </c>
      <c r="D215" s="36">
        <v>600.16666666666663</v>
      </c>
      <c r="E215" s="36">
        <v>594.38333333333321</v>
      </c>
      <c r="F215" s="36">
        <v>590.71666666666658</v>
      </c>
      <c r="G215" s="36">
        <v>584.93333333333317</v>
      </c>
      <c r="H215" s="36">
        <v>603.83333333333326</v>
      </c>
      <c r="I215" s="36">
        <v>609.61666666666679</v>
      </c>
      <c r="J215" s="36">
        <v>613.2833333333333</v>
      </c>
      <c r="K215" s="31">
        <v>605.95000000000005</v>
      </c>
      <c r="L215" s="31">
        <v>596.5</v>
      </c>
      <c r="M215" s="31">
        <v>9.63978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8" t="s">
        <v>16</v>
      </c>
      <c r="B9" s="390" t="s">
        <v>18</v>
      </c>
      <c r="C9" s="393" t="s">
        <v>20</v>
      </c>
      <c r="D9" s="393" t="s">
        <v>21</v>
      </c>
      <c r="E9" s="385" t="s">
        <v>22</v>
      </c>
      <c r="F9" s="386"/>
      <c r="G9" s="387"/>
      <c r="H9" s="385" t="s">
        <v>23</v>
      </c>
      <c r="I9" s="386"/>
      <c r="J9" s="387"/>
      <c r="K9" s="26"/>
      <c r="L9" s="27"/>
      <c r="M9" s="48"/>
      <c r="N9" s="1"/>
      <c r="O9" s="1"/>
    </row>
    <row r="10" spans="1:15" ht="42.75" customHeight="1">
      <c r="A10" s="389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514.65</v>
      </c>
      <c r="D11" s="36">
        <v>517.46666666666658</v>
      </c>
      <c r="E11" s="36">
        <v>510.38333333333321</v>
      </c>
      <c r="F11" s="36">
        <v>506.11666666666667</v>
      </c>
      <c r="G11" s="36">
        <v>499.0333333333333</v>
      </c>
      <c r="H11" s="36">
        <v>521.73333333333312</v>
      </c>
      <c r="I11" s="36">
        <v>528.81666666666638</v>
      </c>
      <c r="J11" s="36">
        <v>533.08333333333303</v>
      </c>
      <c r="K11" s="31">
        <v>524.54999999999995</v>
      </c>
      <c r="L11" s="31">
        <v>513.20000000000005</v>
      </c>
      <c r="M11" s="31">
        <v>1.39775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30952.6</v>
      </c>
      <c r="D12" s="36">
        <v>31245.483333333334</v>
      </c>
      <c r="E12" s="36">
        <v>30541.966666666667</v>
      </c>
      <c r="F12" s="36">
        <v>30131.333333333332</v>
      </c>
      <c r="G12" s="36">
        <v>29427.816666666666</v>
      </c>
      <c r="H12" s="36">
        <v>31656.116666666669</v>
      </c>
      <c r="I12" s="36">
        <v>32359.633333333339</v>
      </c>
      <c r="J12" s="36">
        <v>32770.26666666667</v>
      </c>
      <c r="K12" s="31">
        <v>31949</v>
      </c>
      <c r="L12" s="31">
        <v>30834.85</v>
      </c>
      <c r="M12" s="31">
        <v>5.2319999999999998E-2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548.4</v>
      </c>
      <c r="D13" s="36">
        <v>550.93333333333328</v>
      </c>
      <c r="E13" s="36">
        <v>543.96666666666658</v>
      </c>
      <c r="F13" s="36">
        <v>539.5333333333333</v>
      </c>
      <c r="G13" s="36">
        <v>532.56666666666661</v>
      </c>
      <c r="H13" s="36">
        <v>555.36666666666656</v>
      </c>
      <c r="I13" s="36">
        <v>562.33333333333326</v>
      </c>
      <c r="J13" s="36">
        <v>566.76666666666654</v>
      </c>
      <c r="K13" s="31">
        <v>557.9</v>
      </c>
      <c r="L13" s="31">
        <v>546.5</v>
      </c>
      <c r="M13" s="31">
        <v>1.2707200000000001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493.9</v>
      </c>
      <c r="D14" s="36">
        <v>496.33333333333331</v>
      </c>
      <c r="E14" s="36">
        <v>489.56666666666661</v>
      </c>
      <c r="F14" s="36">
        <v>485.23333333333329</v>
      </c>
      <c r="G14" s="36">
        <v>478.46666666666658</v>
      </c>
      <c r="H14" s="36">
        <v>500.66666666666663</v>
      </c>
      <c r="I14" s="36">
        <v>507.43333333333339</v>
      </c>
      <c r="J14" s="36">
        <v>511.76666666666665</v>
      </c>
      <c r="K14" s="31">
        <v>503.1</v>
      </c>
      <c r="L14" s="31">
        <v>492</v>
      </c>
      <c r="M14" s="31">
        <v>11.033709999999999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1718.75</v>
      </c>
      <c r="D15" s="36">
        <v>1716.2666666666667</v>
      </c>
      <c r="E15" s="36">
        <v>1699.5333333333333</v>
      </c>
      <c r="F15" s="36">
        <v>1680.3166666666666</v>
      </c>
      <c r="G15" s="36">
        <v>1663.5833333333333</v>
      </c>
      <c r="H15" s="36">
        <v>1735.4833333333333</v>
      </c>
      <c r="I15" s="36">
        <v>1752.2166666666665</v>
      </c>
      <c r="J15" s="36">
        <v>1771.4333333333334</v>
      </c>
      <c r="K15" s="31">
        <v>1733</v>
      </c>
      <c r="L15" s="31">
        <v>1697.05</v>
      </c>
      <c r="M15" s="31">
        <v>1.24987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4205.2</v>
      </c>
      <c r="D16" s="36">
        <v>4193.166666666667</v>
      </c>
      <c r="E16" s="36">
        <v>4163.3333333333339</v>
      </c>
      <c r="F16" s="36">
        <v>4121.4666666666672</v>
      </c>
      <c r="G16" s="36">
        <v>4091.6333333333341</v>
      </c>
      <c r="H16" s="36">
        <v>4235.0333333333338</v>
      </c>
      <c r="I16" s="36">
        <v>4264.8666666666677</v>
      </c>
      <c r="J16" s="36">
        <v>4306.7333333333336</v>
      </c>
      <c r="K16" s="31">
        <v>4223</v>
      </c>
      <c r="L16" s="31">
        <v>4151.3</v>
      </c>
      <c r="M16" s="31">
        <v>1.7983199999999999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22710.799999999999</v>
      </c>
      <c r="D17" s="36">
        <v>22749.416666666668</v>
      </c>
      <c r="E17" s="36">
        <v>22483.383333333335</v>
      </c>
      <c r="F17" s="36">
        <v>22255.966666666667</v>
      </c>
      <c r="G17" s="36">
        <v>21989.933333333334</v>
      </c>
      <c r="H17" s="36">
        <v>22976.833333333336</v>
      </c>
      <c r="I17" s="36">
        <v>23242.866666666669</v>
      </c>
      <c r="J17" s="36">
        <v>23470.283333333336</v>
      </c>
      <c r="K17" s="31">
        <v>23015.45</v>
      </c>
      <c r="L17" s="31">
        <v>22522</v>
      </c>
      <c r="M17" s="31">
        <v>0.11513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2015.05</v>
      </c>
      <c r="D18" s="36">
        <v>2012.25</v>
      </c>
      <c r="E18" s="36">
        <v>1997.8</v>
      </c>
      <c r="F18" s="36">
        <v>1980.55</v>
      </c>
      <c r="G18" s="36">
        <v>1966.1</v>
      </c>
      <c r="H18" s="36">
        <v>2029.5</v>
      </c>
      <c r="I18" s="36">
        <v>2043.9499999999998</v>
      </c>
      <c r="J18" s="36">
        <v>2061.1999999999998</v>
      </c>
      <c r="K18" s="31">
        <v>2026.7</v>
      </c>
      <c r="L18" s="31">
        <v>1995</v>
      </c>
      <c r="M18" s="31">
        <v>3.6956000000000002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2457.9499999999998</v>
      </c>
      <c r="D19" s="36">
        <v>2469.85</v>
      </c>
      <c r="E19" s="36">
        <v>2440.6999999999998</v>
      </c>
      <c r="F19" s="36">
        <v>2423.4499999999998</v>
      </c>
      <c r="G19" s="36">
        <v>2394.2999999999997</v>
      </c>
      <c r="H19" s="36">
        <v>2487.1</v>
      </c>
      <c r="I19" s="36">
        <v>2516.2500000000005</v>
      </c>
      <c r="J19" s="36">
        <v>2533.5</v>
      </c>
      <c r="K19" s="31">
        <v>2499</v>
      </c>
      <c r="L19" s="31">
        <v>2452.6</v>
      </c>
      <c r="M19" s="31">
        <v>6.9886299999999997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1012.3</v>
      </c>
      <c r="D20" s="36">
        <v>1009.3000000000001</v>
      </c>
      <c r="E20" s="36">
        <v>1002.0000000000001</v>
      </c>
      <c r="F20" s="36">
        <v>991.7</v>
      </c>
      <c r="G20" s="36">
        <v>984.40000000000009</v>
      </c>
      <c r="H20" s="36">
        <v>1019.6000000000001</v>
      </c>
      <c r="I20" s="36">
        <v>1026.9000000000001</v>
      </c>
      <c r="J20" s="36">
        <v>1037.2000000000003</v>
      </c>
      <c r="K20" s="31">
        <v>1016.6</v>
      </c>
      <c r="L20" s="31">
        <v>999</v>
      </c>
      <c r="M20" s="31">
        <v>55.359499999999997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821.35</v>
      </c>
      <c r="D21" s="36">
        <v>823.7833333333333</v>
      </c>
      <c r="E21" s="36">
        <v>816.56666666666661</v>
      </c>
      <c r="F21" s="36">
        <v>811.7833333333333</v>
      </c>
      <c r="G21" s="36">
        <v>804.56666666666661</v>
      </c>
      <c r="H21" s="36">
        <v>828.56666666666661</v>
      </c>
      <c r="I21" s="36">
        <v>835.7833333333333</v>
      </c>
      <c r="J21" s="36">
        <v>840.56666666666661</v>
      </c>
      <c r="K21" s="31">
        <v>831</v>
      </c>
      <c r="L21" s="31">
        <v>819</v>
      </c>
      <c r="M21" s="31">
        <v>15.696350000000001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377.5</v>
      </c>
      <c r="D22" s="36">
        <v>378.4666666666667</v>
      </c>
      <c r="E22" s="36">
        <v>374.13333333333338</v>
      </c>
      <c r="F22" s="36">
        <v>370.76666666666671</v>
      </c>
      <c r="G22" s="36">
        <v>366.43333333333339</v>
      </c>
      <c r="H22" s="36">
        <v>381.83333333333337</v>
      </c>
      <c r="I22" s="36">
        <v>386.16666666666663</v>
      </c>
      <c r="J22" s="36">
        <v>389.53333333333336</v>
      </c>
      <c r="K22" s="31">
        <v>382.8</v>
      </c>
      <c r="L22" s="31">
        <v>375.1</v>
      </c>
      <c r="M22" s="31">
        <v>170.02538000000001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634.1</v>
      </c>
      <c r="D23" s="36">
        <v>634.69999999999993</v>
      </c>
      <c r="E23" s="36">
        <v>631.79999999999984</v>
      </c>
      <c r="F23" s="36">
        <v>629.49999999999989</v>
      </c>
      <c r="G23" s="36">
        <v>626.5999999999998</v>
      </c>
      <c r="H23" s="36">
        <v>636.99999999999989</v>
      </c>
      <c r="I23" s="36">
        <v>639.9</v>
      </c>
      <c r="J23" s="36">
        <v>642.19999999999993</v>
      </c>
      <c r="K23" s="31">
        <v>637.6</v>
      </c>
      <c r="L23" s="31">
        <v>632.4</v>
      </c>
      <c r="M23" s="31">
        <v>2.41601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341.85</v>
      </c>
      <c r="D24" s="36">
        <v>343.0333333333333</v>
      </c>
      <c r="E24" s="36">
        <v>338.31666666666661</v>
      </c>
      <c r="F24" s="36">
        <v>334.7833333333333</v>
      </c>
      <c r="G24" s="36">
        <v>330.06666666666661</v>
      </c>
      <c r="H24" s="36">
        <v>346.56666666666661</v>
      </c>
      <c r="I24" s="36">
        <v>351.2833333333333</v>
      </c>
      <c r="J24" s="36">
        <v>354.81666666666661</v>
      </c>
      <c r="K24" s="31">
        <v>347.75</v>
      </c>
      <c r="L24" s="31">
        <v>339.5</v>
      </c>
      <c r="M24" s="31">
        <v>7.5609099999999998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174.55</v>
      </c>
      <c r="D25" s="36">
        <v>175.70000000000002</v>
      </c>
      <c r="E25" s="36">
        <v>172.90000000000003</v>
      </c>
      <c r="F25" s="36">
        <v>171.25000000000003</v>
      </c>
      <c r="G25" s="36">
        <v>168.45000000000005</v>
      </c>
      <c r="H25" s="36">
        <v>177.35000000000002</v>
      </c>
      <c r="I25" s="36">
        <v>180.15000000000003</v>
      </c>
      <c r="J25" s="36">
        <v>181.8</v>
      </c>
      <c r="K25" s="31">
        <v>178.5</v>
      </c>
      <c r="L25" s="31">
        <v>174.05</v>
      </c>
      <c r="M25" s="31">
        <v>26.660440000000001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214.9</v>
      </c>
      <c r="D26" s="36">
        <v>215.81666666666669</v>
      </c>
      <c r="E26" s="36">
        <v>213.08333333333337</v>
      </c>
      <c r="F26" s="36">
        <v>211.26666666666668</v>
      </c>
      <c r="G26" s="36">
        <v>208.53333333333336</v>
      </c>
      <c r="H26" s="36">
        <v>217.63333333333338</v>
      </c>
      <c r="I26" s="36">
        <v>220.36666666666667</v>
      </c>
      <c r="J26" s="36">
        <v>222.18333333333339</v>
      </c>
      <c r="K26" s="31">
        <v>218.55</v>
      </c>
      <c r="L26" s="31">
        <v>214</v>
      </c>
      <c r="M26" s="31">
        <v>14.38144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324</v>
      </c>
      <c r="D27" s="36">
        <v>325.0333333333333</v>
      </c>
      <c r="E27" s="36">
        <v>322.26666666666659</v>
      </c>
      <c r="F27" s="36">
        <v>320.5333333333333</v>
      </c>
      <c r="G27" s="36">
        <v>317.76666666666659</v>
      </c>
      <c r="H27" s="36">
        <v>326.76666666666659</v>
      </c>
      <c r="I27" s="36">
        <v>329.53333333333325</v>
      </c>
      <c r="J27" s="36">
        <v>331.26666666666659</v>
      </c>
      <c r="K27" s="31">
        <v>327.8</v>
      </c>
      <c r="L27" s="31">
        <v>323.3</v>
      </c>
      <c r="M27" s="31">
        <v>2.5803400000000001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959.6</v>
      </c>
      <c r="D28" s="36">
        <v>963.76666666666677</v>
      </c>
      <c r="E28" s="36">
        <v>951.03333333333353</v>
      </c>
      <c r="F28" s="36">
        <v>942.46666666666681</v>
      </c>
      <c r="G28" s="36">
        <v>929.73333333333358</v>
      </c>
      <c r="H28" s="36">
        <v>972.33333333333348</v>
      </c>
      <c r="I28" s="36">
        <v>985.06666666666683</v>
      </c>
      <c r="J28" s="36">
        <v>993.63333333333344</v>
      </c>
      <c r="K28" s="31">
        <v>976.5</v>
      </c>
      <c r="L28" s="31">
        <v>955.2</v>
      </c>
      <c r="M28" s="31">
        <v>0.40362999999999999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1076</v>
      </c>
      <c r="D29" s="36">
        <v>1074.6333333333332</v>
      </c>
      <c r="E29" s="36">
        <v>1067.3166666666664</v>
      </c>
      <c r="F29" s="36">
        <v>1058.6333333333332</v>
      </c>
      <c r="G29" s="36">
        <v>1051.3166666666664</v>
      </c>
      <c r="H29" s="36">
        <v>1083.3166666666664</v>
      </c>
      <c r="I29" s="36">
        <v>1090.633333333333</v>
      </c>
      <c r="J29" s="36">
        <v>1099.3166666666664</v>
      </c>
      <c r="K29" s="31">
        <v>1081.95</v>
      </c>
      <c r="L29" s="31">
        <v>1065.95</v>
      </c>
      <c r="M29" s="31">
        <v>1.43001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3404.15</v>
      </c>
      <c r="D30" s="36">
        <v>3403.6166666666668</v>
      </c>
      <c r="E30" s="36">
        <v>3370.5833333333335</v>
      </c>
      <c r="F30" s="36">
        <v>3337.0166666666669</v>
      </c>
      <c r="G30" s="36">
        <v>3303.9833333333336</v>
      </c>
      <c r="H30" s="36">
        <v>3437.1833333333334</v>
      </c>
      <c r="I30" s="36">
        <v>3470.2166666666662</v>
      </c>
      <c r="J30" s="36">
        <v>3503.7833333333333</v>
      </c>
      <c r="K30" s="31">
        <v>3436.65</v>
      </c>
      <c r="L30" s="31">
        <v>3370.05</v>
      </c>
      <c r="M30" s="31">
        <v>0.57115000000000005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1680.7</v>
      </c>
      <c r="D31" s="36">
        <v>1681.3666666666668</v>
      </c>
      <c r="E31" s="36">
        <v>1672.7333333333336</v>
      </c>
      <c r="F31" s="36">
        <v>1664.7666666666669</v>
      </c>
      <c r="G31" s="36">
        <v>1656.1333333333337</v>
      </c>
      <c r="H31" s="36">
        <v>1689.3333333333335</v>
      </c>
      <c r="I31" s="36">
        <v>1697.9666666666667</v>
      </c>
      <c r="J31" s="36">
        <v>1705.9333333333334</v>
      </c>
      <c r="K31" s="31">
        <v>1690</v>
      </c>
      <c r="L31" s="31">
        <v>1673.4</v>
      </c>
      <c r="M31" s="31">
        <v>1.34036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754.1</v>
      </c>
      <c r="D32" s="36">
        <v>752.91666666666663</v>
      </c>
      <c r="E32" s="36">
        <v>747.43333333333328</v>
      </c>
      <c r="F32" s="36">
        <v>740.76666666666665</v>
      </c>
      <c r="G32" s="36">
        <v>735.2833333333333</v>
      </c>
      <c r="H32" s="36">
        <v>759.58333333333326</v>
      </c>
      <c r="I32" s="36">
        <v>765.06666666666661</v>
      </c>
      <c r="J32" s="36">
        <v>771.73333333333323</v>
      </c>
      <c r="K32" s="31">
        <v>758.4</v>
      </c>
      <c r="L32" s="31">
        <v>746.25</v>
      </c>
      <c r="M32" s="31">
        <v>1.1669400000000001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3530.4</v>
      </c>
      <c r="D33" s="36">
        <v>3539.4500000000003</v>
      </c>
      <c r="E33" s="36">
        <v>3514.0000000000005</v>
      </c>
      <c r="F33" s="36">
        <v>3497.6000000000004</v>
      </c>
      <c r="G33" s="36">
        <v>3472.1500000000005</v>
      </c>
      <c r="H33" s="36">
        <v>3555.8500000000004</v>
      </c>
      <c r="I33" s="36">
        <v>3581.3</v>
      </c>
      <c r="J33" s="36">
        <v>3597.7000000000003</v>
      </c>
      <c r="K33" s="31">
        <v>3564.9</v>
      </c>
      <c r="L33" s="31">
        <v>3523.05</v>
      </c>
      <c r="M33" s="31">
        <v>0.49301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2338.6999999999998</v>
      </c>
      <c r="D34" s="36">
        <v>2345.2999999999997</v>
      </c>
      <c r="E34" s="36">
        <v>2325.5999999999995</v>
      </c>
      <c r="F34" s="36">
        <v>2312.4999999999995</v>
      </c>
      <c r="G34" s="36">
        <v>2292.7999999999993</v>
      </c>
      <c r="H34" s="36">
        <v>2358.3999999999996</v>
      </c>
      <c r="I34" s="36">
        <v>2378.0999999999995</v>
      </c>
      <c r="J34" s="36">
        <v>2391.1999999999998</v>
      </c>
      <c r="K34" s="31">
        <v>2365</v>
      </c>
      <c r="L34" s="31">
        <v>2332.1999999999998</v>
      </c>
      <c r="M34" s="31">
        <v>0.21002000000000001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641.85</v>
      </c>
      <c r="D35" s="36">
        <v>641.28333333333342</v>
      </c>
      <c r="E35" s="36">
        <v>636.11666666666679</v>
      </c>
      <c r="F35" s="36">
        <v>630.38333333333333</v>
      </c>
      <c r="G35" s="36">
        <v>625.2166666666667</v>
      </c>
      <c r="H35" s="36">
        <v>647.01666666666688</v>
      </c>
      <c r="I35" s="36">
        <v>652.18333333333362</v>
      </c>
      <c r="J35" s="36">
        <v>657.91666666666697</v>
      </c>
      <c r="K35" s="31">
        <v>646.45000000000005</v>
      </c>
      <c r="L35" s="31">
        <v>635.54999999999995</v>
      </c>
      <c r="M35" s="31">
        <v>2.9063599999999998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2996.15</v>
      </c>
      <c r="D36" s="36">
        <v>2997.7333333333336</v>
      </c>
      <c r="E36" s="36">
        <v>2962.4666666666672</v>
      </c>
      <c r="F36" s="36">
        <v>2928.7833333333338</v>
      </c>
      <c r="G36" s="36">
        <v>2893.5166666666673</v>
      </c>
      <c r="H36" s="36">
        <v>3031.416666666667</v>
      </c>
      <c r="I36" s="36">
        <v>3066.6833333333334</v>
      </c>
      <c r="J36" s="36">
        <v>3100.3666666666668</v>
      </c>
      <c r="K36" s="31">
        <v>3033</v>
      </c>
      <c r="L36" s="31">
        <v>2964.05</v>
      </c>
      <c r="M36" s="31">
        <v>1.15065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429.75</v>
      </c>
      <c r="D37" s="36">
        <v>428.73333333333335</v>
      </c>
      <c r="E37" s="36">
        <v>423.4666666666667</v>
      </c>
      <c r="F37" s="36">
        <v>417.18333333333334</v>
      </c>
      <c r="G37" s="36">
        <v>411.91666666666669</v>
      </c>
      <c r="H37" s="36">
        <v>435.01666666666671</v>
      </c>
      <c r="I37" s="36">
        <v>440.28333333333336</v>
      </c>
      <c r="J37" s="36">
        <v>446.56666666666672</v>
      </c>
      <c r="K37" s="31">
        <v>434</v>
      </c>
      <c r="L37" s="31">
        <v>422.45</v>
      </c>
      <c r="M37" s="31">
        <v>61.626649999999998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1859.9</v>
      </c>
      <c r="D38" s="36">
        <v>1864.7666666666667</v>
      </c>
      <c r="E38" s="36">
        <v>1839.5333333333333</v>
      </c>
      <c r="F38" s="36">
        <v>1819.1666666666667</v>
      </c>
      <c r="G38" s="36">
        <v>1793.9333333333334</v>
      </c>
      <c r="H38" s="36">
        <v>1885.1333333333332</v>
      </c>
      <c r="I38" s="36">
        <v>1910.3666666666663</v>
      </c>
      <c r="J38" s="36">
        <v>1930.7333333333331</v>
      </c>
      <c r="K38" s="31">
        <v>1890</v>
      </c>
      <c r="L38" s="31">
        <v>1844.4</v>
      </c>
      <c r="M38" s="31">
        <v>2.77006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882.6</v>
      </c>
      <c r="D39" s="36">
        <v>884.04999999999984</v>
      </c>
      <c r="E39" s="36">
        <v>875.84999999999968</v>
      </c>
      <c r="F39" s="36">
        <v>869.0999999999998</v>
      </c>
      <c r="G39" s="36">
        <v>860.89999999999964</v>
      </c>
      <c r="H39" s="36">
        <v>890.79999999999973</v>
      </c>
      <c r="I39" s="36">
        <v>898.99999999999977</v>
      </c>
      <c r="J39" s="36">
        <v>905.74999999999977</v>
      </c>
      <c r="K39" s="31">
        <v>892.25</v>
      </c>
      <c r="L39" s="31">
        <v>877.3</v>
      </c>
      <c r="M39" s="31">
        <v>1.84073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5805.05</v>
      </c>
      <c r="D40" s="36">
        <v>5697.9333333333334</v>
      </c>
      <c r="E40" s="36">
        <v>5538.916666666667</v>
      </c>
      <c r="F40" s="36">
        <v>5272.7833333333338</v>
      </c>
      <c r="G40" s="36">
        <v>5113.7666666666673</v>
      </c>
      <c r="H40" s="36">
        <v>5964.0666666666666</v>
      </c>
      <c r="I40" s="36">
        <v>6123.083333333333</v>
      </c>
      <c r="J40" s="36">
        <v>6389.2166666666662</v>
      </c>
      <c r="K40" s="31">
        <v>5856.95</v>
      </c>
      <c r="L40" s="31">
        <v>5431.8</v>
      </c>
      <c r="M40" s="31">
        <v>5.4439200000000003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1544.6</v>
      </c>
      <c r="D41" s="36">
        <v>1541.2333333333333</v>
      </c>
      <c r="E41" s="36">
        <v>1522.4666666666667</v>
      </c>
      <c r="F41" s="36">
        <v>1500.3333333333333</v>
      </c>
      <c r="G41" s="36">
        <v>1481.5666666666666</v>
      </c>
      <c r="H41" s="36">
        <v>1563.3666666666668</v>
      </c>
      <c r="I41" s="36">
        <v>1582.1333333333337</v>
      </c>
      <c r="J41" s="36">
        <v>1604.2666666666669</v>
      </c>
      <c r="K41" s="31">
        <v>1560</v>
      </c>
      <c r="L41" s="31">
        <v>1519.1</v>
      </c>
      <c r="M41" s="31">
        <v>5.1977099999999998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5053.7</v>
      </c>
      <c r="D42" s="36">
        <v>5060.3166666666666</v>
      </c>
      <c r="E42" s="36">
        <v>5023.6333333333332</v>
      </c>
      <c r="F42" s="36">
        <v>4993.5666666666666</v>
      </c>
      <c r="G42" s="36">
        <v>4956.8833333333332</v>
      </c>
      <c r="H42" s="36">
        <v>5090.3833333333332</v>
      </c>
      <c r="I42" s="36">
        <v>5127.0666666666657</v>
      </c>
      <c r="J42" s="36">
        <v>5157.1333333333332</v>
      </c>
      <c r="K42" s="31">
        <v>5097</v>
      </c>
      <c r="L42" s="31">
        <v>5030.25</v>
      </c>
      <c r="M42" s="31">
        <v>2.6710199999999999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370.55</v>
      </c>
      <c r="D43" s="36">
        <v>373.66666666666669</v>
      </c>
      <c r="E43" s="36">
        <v>366.83333333333337</v>
      </c>
      <c r="F43" s="36">
        <v>363.11666666666667</v>
      </c>
      <c r="G43" s="36">
        <v>356.28333333333336</v>
      </c>
      <c r="H43" s="36">
        <v>377.38333333333338</v>
      </c>
      <c r="I43" s="36">
        <v>384.21666666666675</v>
      </c>
      <c r="J43" s="36">
        <v>387.93333333333339</v>
      </c>
      <c r="K43" s="31">
        <v>380.5</v>
      </c>
      <c r="L43" s="31">
        <v>369.95</v>
      </c>
      <c r="M43" s="31">
        <v>27.864409999999999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279.05</v>
      </c>
      <c r="D44" s="36">
        <v>281.01666666666665</v>
      </c>
      <c r="E44" s="36">
        <v>276.08333333333331</v>
      </c>
      <c r="F44" s="36">
        <v>273.11666666666667</v>
      </c>
      <c r="G44" s="36">
        <v>268.18333333333334</v>
      </c>
      <c r="H44" s="36">
        <v>283.98333333333329</v>
      </c>
      <c r="I44" s="36">
        <v>288.91666666666669</v>
      </c>
      <c r="J44" s="36">
        <v>291.88333333333327</v>
      </c>
      <c r="K44" s="31">
        <v>285.95</v>
      </c>
      <c r="L44" s="31">
        <v>278.05</v>
      </c>
      <c r="M44" s="31">
        <v>3.2960699999999998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584.29999999999995</v>
      </c>
      <c r="D45" s="36">
        <v>590.36666666666667</v>
      </c>
      <c r="E45" s="36">
        <v>575.73333333333335</v>
      </c>
      <c r="F45" s="36">
        <v>567.16666666666663</v>
      </c>
      <c r="G45" s="36">
        <v>552.5333333333333</v>
      </c>
      <c r="H45" s="36">
        <v>598.93333333333339</v>
      </c>
      <c r="I45" s="36">
        <v>613.56666666666683</v>
      </c>
      <c r="J45" s="36">
        <v>622.13333333333344</v>
      </c>
      <c r="K45" s="31">
        <v>605</v>
      </c>
      <c r="L45" s="31">
        <v>581.79999999999995</v>
      </c>
      <c r="M45" s="31">
        <v>1.5769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615.04999999999995</v>
      </c>
      <c r="D46" s="36">
        <v>614.76666666666665</v>
      </c>
      <c r="E46" s="36">
        <v>608.58333333333326</v>
      </c>
      <c r="F46" s="36">
        <v>602.11666666666656</v>
      </c>
      <c r="G46" s="36">
        <v>595.93333333333317</v>
      </c>
      <c r="H46" s="36">
        <v>621.23333333333335</v>
      </c>
      <c r="I46" s="36">
        <v>627.41666666666674</v>
      </c>
      <c r="J46" s="36">
        <v>633.88333333333344</v>
      </c>
      <c r="K46" s="31">
        <v>620.95000000000005</v>
      </c>
      <c r="L46" s="31">
        <v>608.29999999999995</v>
      </c>
      <c r="M46" s="31">
        <v>1.5267299999999999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179.6</v>
      </c>
      <c r="D47" s="36">
        <v>180.26666666666665</v>
      </c>
      <c r="E47" s="36">
        <v>178.0333333333333</v>
      </c>
      <c r="F47" s="36">
        <v>176.46666666666664</v>
      </c>
      <c r="G47" s="36">
        <v>174.23333333333329</v>
      </c>
      <c r="H47" s="36">
        <v>181.83333333333331</v>
      </c>
      <c r="I47" s="36">
        <v>184.06666666666666</v>
      </c>
      <c r="J47" s="36">
        <v>185.63333333333333</v>
      </c>
      <c r="K47" s="31">
        <v>182.5</v>
      </c>
      <c r="L47" s="31">
        <v>178.7</v>
      </c>
      <c r="M47" s="31">
        <v>100.96335999999999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3292.8</v>
      </c>
      <c r="D48" s="36">
        <v>3292.6833333333338</v>
      </c>
      <c r="E48" s="36">
        <v>3260.4666666666676</v>
      </c>
      <c r="F48" s="36">
        <v>3228.1333333333337</v>
      </c>
      <c r="G48" s="36">
        <v>3195.9166666666674</v>
      </c>
      <c r="H48" s="36">
        <v>3325.0166666666678</v>
      </c>
      <c r="I48" s="36">
        <v>3357.233333333334</v>
      </c>
      <c r="J48" s="36">
        <v>3389.566666666668</v>
      </c>
      <c r="K48" s="31">
        <v>3324.9</v>
      </c>
      <c r="L48" s="31">
        <v>3260.35</v>
      </c>
      <c r="M48" s="31">
        <v>8.3455999999999992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323.8</v>
      </c>
      <c r="D49" s="36">
        <v>325.3</v>
      </c>
      <c r="E49" s="36">
        <v>320.65000000000003</v>
      </c>
      <c r="F49" s="36">
        <v>317.5</v>
      </c>
      <c r="G49" s="36">
        <v>312.85000000000002</v>
      </c>
      <c r="H49" s="36">
        <v>328.45000000000005</v>
      </c>
      <c r="I49" s="36">
        <v>333.1</v>
      </c>
      <c r="J49" s="36">
        <v>336.25000000000006</v>
      </c>
      <c r="K49" s="31">
        <v>329.95</v>
      </c>
      <c r="L49" s="31">
        <v>322.14999999999998</v>
      </c>
      <c r="M49" s="31">
        <v>2.1417899999999999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1919.8</v>
      </c>
      <c r="D50" s="36">
        <v>1900.6000000000001</v>
      </c>
      <c r="E50" s="36">
        <v>1876.2000000000003</v>
      </c>
      <c r="F50" s="36">
        <v>1832.6000000000001</v>
      </c>
      <c r="G50" s="36">
        <v>1808.2000000000003</v>
      </c>
      <c r="H50" s="36">
        <v>1944.2000000000003</v>
      </c>
      <c r="I50" s="36">
        <v>1968.6000000000004</v>
      </c>
      <c r="J50" s="36">
        <v>2012.2000000000003</v>
      </c>
      <c r="K50" s="31">
        <v>1925</v>
      </c>
      <c r="L50" s="31">
        <v>1857</v>
      </c>
      <c r="M50" s="31">
        <v>7.0754200000000003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6978.45</v>
      </c>
      <c r="D51" s="36">
        <v>6981.916666666667</v>
      </c>
      <c r="E51" s="36">
        <v>6913.9333333333343</v>
      </c>
      <c r="F51" s="36">
        <v>6849.416666666667</v>
      </c>
      <c r="G51" s="36">
        <v>6781.4333333333343</v>
      </c>
      <c r="H51" s="36">
        <v>7046.4333333333343</v>
      </c>
      <c r="I51" s="36">
        <v>7114.4166666666661</v>
      </c>
      <c r="J51" s="36">
        <v>7178.9333333333343</v>
      </c>
      <c r="K51" s="31">
        <v>7049.9</v>
      </c>
      <c r="L51" s="31">
        <v>6917.4</v>
      </c>
      <c r="M51" s="31">
        <v>0.26272000000000001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750.1</v>
      </c>
      <c r="D52" s="36">
        <v>747.56666666666661</v>
      </c>
      <c r="E52" s="36">
        <v>743.13333333333321</v>
      </c>
      <c r="F52" s="36">
        <v>736.16666666666663</v>
      </c>
      <c r="G52" s="36">
        <v>731.73333333333323</v>
      </c>
      <c r="H52" s="36">
        <v>754.53333333333319</v>
      </c>
      <c r="I52" s="36">
        <v>758.96666666666658</v>
      </c>
      <c r="J52" s="36">
        <v>765.93333333333317</v>
      </c>
      <c r="K52" s="31">
        <v>752</v>
      </c>
      <c r="L52" s="31">
        <v>740.6</v>
      </c>
      <c r="M52" s="31">
        <v>7.66479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857.45</v>
      </c>
      <c r="D53" s="36">
        <v>864.36666666666679</v>
      </c>
      <c r="E53" s="36">
        <v>849.03333333333353</v>
      </c>
      <c r="F53" s="36">
        <v>840.61666666666679</v>
      </c>
      <c r="G53" s="36">
        <v>825.28333333333353</v>
      </c>
      <c r="H53" s="36">
        <v>872.78333333333353</v>
      </c>
      <c r="I53" s="36">
        <v>888.11666666666679</v>
      </c>
      <c r="J53" s="36">
        <v>896.53333333333353</v>
      </c>
      <c r="K53" s="31">
        <v>879.7</v>
      </c>
      <c r="L53" s="31">
        <v>855.95</v>
      </c>
      <c r="M53" s="31">
        <v>9.7644099999999998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433.4</v>
      </c>
      <c r="D54" s="36">
        <v>433.41666666666669</v>
      </c>
      <c r="E54" s="36">
        <v>429.53333333333336</v>
      </c>
      <c r="F54" s="36">
        <v>425.66666666666669</v>
      </c>
      <c r="G54" s="36">
        <v>421.78333333333336</v>
      </c>
      <c r="H54" s="36">
        <v>437.28333333333336</v>
      </c>
      <c r="I54" s="36">
        <v>441.16666666666669</v>
      </c>
      <c r="J54" s="36">
        <v>445.03333333333336</v>
      </c>
      <c r="K54" s="31">
        <v>437.3</v>
      </c>
      <c r="L54" s="31">
        <v>429.55</v>
      </c>
      <c r="M54" s="31">
        <v>2.7041599999999999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3633.6</v>
      </c>
      <c r="D55" s="36">
        <v>3646.5166666666664</v>
      </c>
      <c r="E55" s="36">
        <v>3612.083333333333</v>
      </c>
      <c r="F55" s="36">
        <v>3590.5666666666666</v>
      </c>
      <c r="G55" s="36">
        <v>3556.1333333333332</v>
      </c>
      <c r="H55" s="36">
        <v>3668.0333333333328</v>
      </c>
      <c r="I55" s="36">
        <v>3702.4666666666662</v>
      </c>
      <c r="J55" s="36">
        <v>3723.9833333333327</v>
      </c>
      <c r="K55" s="31">
        <v>3680.95</v>
      </c>
      <c r="L55" s="31">
        <v>3625</v>
      </c>
      <c r="M55" s="31">
        <v>1.7069000000000001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1014.15</v>
      </c>
      <c r="D56" s="36">
        <v>1015.2833333333333</v>
      </c>
      <c r="E56" s="36">
        <v>1009.8666666666666</v>
      </c>
      <c r="F56" s="36">
        <v>1005.5833333333333</v>
      </c>
      <c r="G56" s="36">
        <v>1000.1666666666665</v>
      </c>
      <c r="H56" s="36">
        <v>1019.5666666666666</v>
      </c>
      <c r="I56" s="36">
        <v>1024.9833333333333</v>
      </c>
      <c r="J56" s="36">
        <v>1029.2666666666667</v>
      </c>
      <c r="K56" s="31">
        <v>1020.7</v>
      </c>
      <c r="L56" s="31">
        <v>1011</v>
      </c>
      <c r="M56" s="31">
        <v>63.876150000000003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5069.2</v>
      </c>
      <c r="D57" s="36">
        <v>5057.4333333333334</v>
      </c>
      <c r="E57" s="36">
        <v>5011.916666666667</v>
      </c>
      <c r="F57" s="36">
        <v>4954.6333333333332</v>
      </c>
      <c r="G57" s="36">
        <v>4909.1166666666668</v>
      </c>
      <c r="H57" s="36">
        <v>5114.7166666666672</v>
      </c>
      <c r="I57" s="36">
        <v>5160.2333333333336</v>
      </c>
      <c r="J57" s="36">
        <v>5217.5166666666673</v>
      </c>
      <c r="K57" s="31">
        <v>5102.95</v>
      </c>
      <c r="L57" s="31">
        <v>5000.1499999999996</v>
      </c>
      <c r="M57" s="31">
        <v>4.5092299999999996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7870.65</v>
      </c>
      <c r="D58" s="36">
        <v>7848.5333333333328</v>
      </c>
      <c r="E58" s="36">
        <v>7797.1166666666659</v>
      </c>
      <c r="F58" s="36">
        <v>7723.583333333333</v>
      </c>
      <c r="G58" s="36">
        <v>7672.1666666666661</v>
      </c>
      <c r="H58" s="36">
        <v>7922.0666666666657</v>
      </c>
      <c r="I58" s="36">
        <v>7973.4833333333336</v>
      </c>
      <c r="J58" s="36">
        <v>8047.0166666666655</v>
      </c>
      <c r="K58" s="31">
        <v>7899.95</v>
      </c>
      <c r="L58" s="31">
        <v>7775</v>
      </c>
      <c r="M58" s="31">
        <v>12.4682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1567.7</v>
      </c>
      <c r="D59" s="36">
        <v>1567.2333333333333</v>
      </c>
      <c r="E59" s="36">
        <v>1551.4666666666667</v>
      </c>
      <c r="F59" s="36">
        <v>1535.2333333333333</v>
      </c>
      <c r="G59" s="36">
        <v>1519.4666666666667</v>
      </c>
      <c r="H59" s="36">
        <v>1583.4666666666667</v>
      </c>
      <c r="I59" s="36">
        <v>1599.2333333333336</v>
      </c>
      <c r="J59" s="36">
        <v>1615.4666666666667</v>
      </c>
      <c r="K59" s="31">
        <v>1583</v>
      </c>
      <c r="L59" s="31">
        <v>1551</v>
      </c>
      <c r="M59" s="31">
        <v>24.72382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7351.5</v>
      </c>
      <c r="D60" s="36">
        <v>7368.9333333333334</v>
      </c>
      <c r="E60" s="36">
        <v>7287.8666666666668</v>
      </c>
      <c r="F60" s="36">
        <v>7224.2333333333336</v>
      </c>
      <c r="G60" s="36">
        <v>7143.166666666667</v>
      </c>
      <c r="H60" s="36">
        <v>7432.5666666666666</v>
      </c>
      <c r="I60" s="36">
        <v>7513.6333333333341</v>
      </c>
      <c r="J60" s="36">
        <v>7577.2666666666664</v>
      </c>
      <c r="K60" s="31">
        <v>7450</v>
      </c>
      <c r="L60" s="31">
        <v>7305.3</v>
      </c>
      <c r="M60" s="31">
        <v>0.87104999999999999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2250.75</v>
      </c>
      <c r="D61" s="36">
        <v>2243.5666666666666</v>
      </c>
      <c r="E61" s="36">
        <v>2228.1833333333334</v>
      </c>
      <c r="F61" s="36">
        <v>2205.6166666666668</v>
      </c>
      <c r="G61" s="36">
        <v>2190.2333333333336</v>
      </c>
      <c r="H61" s="36">
        <v>2266.1333333333332</v>
      </c>
      <c r="I61" s="36">
        <v>2281.5166666666664</v>
      </c>
      <c r="J61" s="36">
        <v>2304.083333333333</v>
      </c>
      <c r="K61" s="31">
        <v>2258.9499999999998</v>
      </c>
      <c r="L61" s="31">
        <v>2221</v>
      </c>
      <c r="M61" s="31">
        <v>0.46648000000000001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2555.1999999999998</v>
      </c>
      <c r="D62" s="36">
        <v>2556.9166666666665</v>
      </c>
      <c r="E62" s="36">
        <v>2541.083333333333</v>
      </c>
      <c r="F62" s="36">
        <v>2526.9666666666667</v>
      </c>
      <c r="G62" s="36">
        <v>2511.1333333333332</v>
      </c>
      <c r="H62" s="36">
        <v>2571.0333333333328</v>
      </c>
      <c r="I62" s="36">
        <v>2586.8666666666659</v>
      </c>
      <c r="J62" s="36">
        <v>2600.9833333333327</v>
      </c>
      <c r="K62" s="31">
        <v>2572.75</v>
      </c>
      <c r="L62" s="31">
        <v>2542.8000000000002</v>
      </c>
      <c r="M62" s="31">
        <v>0.97833999999999999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432.1</v>
      </c>
      <c r="D63" s="36">
        <v>432.4666666666667</v>
      </c>
      <c r="E63" s="36">
        <v>426.03333333333342</v>
      </c>
      <c r="F63" s="36">
        <v>419.9666666666667</v>
      </c>
      <c r="G63" s="36">
        <v>413.53333333333342</v>
      </c>
      <c r="H63" s="36">
        <v>438.53333333333342</v>
      </c>
      <c r="I63" s="36">
        <v>444.9666666666667</v>
      </c>
      <c r="J63" s="36">
        <v>451.03333333333342</v>
      </c>
      <c r="K63" s="31">
        <v>438.9</v>
      </c>
      <c r="L63" s="31">
        <v>426.4</v>
      </c>
      <c r="M63" s="31">
        <v>26.797899999999998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252.55</v>
      </c>
      <c r="D64" s="36">
        <v>251.96666666666667</v>
      </c>
      <c r="E64" s="36">
        <v>250.48333333333335</v>
      </c>
      <c r="F64" s="36">
        <v>248.41666666666669</v>
      </c>
      <c r="G64" s="36">
        <v>246.93333333333337</v>
      </c>
      <c r="H64" s="36">
        <v>254.03333333333333</v>
      </c>
      <c r="I64" s="36">
        <v>255.51666666666662</v>
      </c>
      <c r="J64" s="36">
        <v>257.58333333333331</v>
      </c>
      <c r="K64" s="31">
        <v>253.45</v>
      </c>
      <c r="L64" s="31">
        <v>249.9</v>
      </c>
      <c r="M64" s="31">
        <v>66.462689999999995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213.65</v>
      </c>
      <c r="D65" s="36">
        <v>214.83333333333334</v>
      </c>
      <c r="E65" s="36">
        <v>211.66666666666669</v>
      </c>
      <c r="F65" s="36">
        <v>209.68333333333334</v>
      </c>
      <c r="G65" s="36">
        <v>206.51666666666668</v>
      </c>
      <c r="H65" s="36">
        <v>216.81666666666669</v>
      </c>
      <c r="I65" s="36">
        <v>219.98333333333338</v>
      </c>
      <c r="J65" s="36">
        <v>221.9666666666667</v>
      </c>
      <c r="K65" s="31">
        <v>218</v>
      </c>
      <c r="L65" s="31">
        <v>212.85</v>
      </c>
      <c r="M65" s="31">
        <v>117.73544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108.25</v>
      </c>
      <c r="D66" s="36">
        <v>108.21666666666665</v>
      </c>
      <c r="E66" s="36">
        <v>107.0333333333333</v>
      </c>
      <c r="F66" s="36">
        <v>105.81666666666665</v>
      </c>
      <c r="G66" s="36">
        <v>104.6333333333333</v>
      </c>
      <c r="H66" s="36">
        <v>109.43333333333331</v>
      </c>
      <c r="I66" s="36">
        <v>110.61666666666667</v>
      </c>
      <c r="J66" s="36">
        <v>111.83333333333331</v>
      </c>
      <c r="K66" s="31">
        <v>109.4</v>
      </c>
      <c r="L66" s="31">
        <v>107</v>
      </c>
      <c r="M66" s="31">
        <v>138.80011999999999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46.55</v>
      </c>
      <c r="D67" s="36">
        <v>46.716666666666661</v>
      </c>
      <c r="E67" s="36">
        <v>45.783333333333324</v>
      </c>
      <c r="F67" s="36">
        <v>45.016666666666666</v>
      </c>
      <c r="G67" s="36">
        <v>44.083333333333329</v>
      </c>
      <c r="H67" s="36">
        <v>47.48333333333332</v>
      </c>
      <c r="I67" s="36">
        <v>48.416666666666657</v>
      </c>
      <c r="J67" s="36">
        <v>49.183333333333316</v>
      </c>
      <c r="K67" s="31">
        <v>47.65</v>
      </c>
      <c r="L67" s="31">
        <v>45.95</v>
      </c>
      <c r="M67" s="31">
        <v>471.95141000000001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2565.6999999999998</v>
      </c>
      <c r="D68" s="36">
        <v>2560.7000000000003</v>
      </c>
      <c r="E68" s="36">
        <v>2545.0000000000005</v>
      </c>
      <c r="F68" s="36">
        <v>2524.3000000000002</v>
      </c>
      <c r="G68" s="36">
        <v>2508.6000000000004</v>
      </c>
      <c r="H68" s="36">
        <v>2581.4000000000005</v>
      </c>
      <c r="I68" s="36">
        <v>2597.1000000000004</v>
      </c>
      <c r="J68" s="36">
        <v>2617.8000000000006</v>
      </c>
      <c r="K68" s="31">
        <v>2576.4</v>
      </c>
      <c r="L68" s="31">
        <v>2540</v>
      </c>
      <c r="M68" s="31">
        <v>0.22864999999999999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1615.7</v>
      </c>
      <c r="D69" s="36">
        <v>1623.2</v>
      </c>
      <c r="E69" s="36">
        <v>1605</v>
      </c>
      <c r="F69" s="36">
        <v>1594.3</v>
      </c>
      <c r="G69" s="36">
        <v>1576.1</v>
      </c>
      <c r="H69" s="36">
        <v>1633.9</v>
      </c>
      <c r="I69" s="36">
        <v>1652.1000000000004</v>
      </c>
      <c r="J69" s="36">
        <v>1662.8000000000002</v>
      </c>
      <c r="K69" s="31">
        <v>1641.4</v>
      </c>
      <c r="L69" s="31">
        <v>1612.5</v>
      </c>
      <c r="M69" s="31">
        <v>1.29437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5260.8</v>
      </c>
      <c r="D70" s="36">
        <v>5277.95</v>
      </c>
      <c r="E70" s="36">
        <v>5164.95</v>
      </c>
      <c r="F70" s="36">
        <v>5069.1000000000004</v>
      </c>
      <c r="G70" s="36">
        <v>4956.1000000000004</v>
      </c>
      <c r="H70" s="36">
        <v>5373.7999999999993</v>
      </c>
      <c r="I70" s="36">
        <v>5486.7999999999993</v>
      </c>
      <c r="J70" s="36">
        <v>5582.6499999999987</v>
      </c>
      <c r="K70" s="31">
        <v>5390.95</v>
      </c>
      <c r="L70" s="31">
        <v>5182.1000000000004</v>
      </c>
      <c r="M70" s="31">
        <v>0.30332999999999999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2342.8000000000002</v>
      </c>
      <c r="D71" s="36">
        <v>2335.2833333333333</v>
      </c>
      <c r="E71" s="36">
        <v>2314.5666666666666</v>
      </c>
      <c r="F71" s="36">
        <v>2286.3333333333335</v>
      </c>
      <c r="G71" s="36">
        <v>2265.6166666666668</v>
      </c>
      <c r="H71" s="36">
        <v>2363.5166666666664</v>
      </c>
      <c r="I71" s="36">
        <v>2384.2333333333327</v>
      </c>
      <c r="J71" s="36">
        <v>2412.4666666666662</v>
      </c>
      <c r="K71" s="31">
        <v>2356</v>
      </c>
      <c r="L71" s="31">
        <v>2307.0500000000002</v>
      </c>
      <c r="M71" s="31">
        <v>1.28233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599.5</v>
      </c>
      <c r="D72" s="36">
        <v>603.80000000000007</v>
      </c>
      <c r="E72" s="36">
        <v>592.70000000000016</v>
      </c>
      <c r="F72" s="36">
        <v>585.90000000000009</v>
      </c>
      <c r="G72" s="36">
        <v>574.80000000000018</v>
      </c>
      <c r="H72" s="36">
        <v>610.60000000000014</v>
      </c>
      <c r="I72" s="36">
        <v>621.70000000000005</v>
      </c>
      <c r="J72" s="36">
        <v>628.50000000000011</v>
      </c>
      <c r="K72" s="31">
        <v>614.9</v>
      </c>
      <c r="L72" s="31">
        <v>597</v>
      </c>
      <c r="M72" s="31">
        <v>24.15991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1034.5</v>
      </c>
      <c r="D73" s="36">
        <v>1022.5500000000001</v>
      </c>
      <c r="E73" s="36">
        <v>1003.8500000000001</v>
      </c>
      <c r="F73" s="36">
        <v>973.2</v>
      </c>
      <c r="G73" s="36">
        <v>954.50000000000011</v>
      </c>
      <c r="H73" s="36">
        <v>1053.2000000000003</v>
      </c>
      <c r="I73" s="36">
        <v>1071.9000000000001</v>
      </c>
      <c r="J73" s="36">
        <v>1102.5500000000002</v>
      </c>
      <c r="K73" s="31">
        <v>1041.25</v>
      </c>
      <c r="L73" s="31">
        <v>991.9</v>
      </c>
      <c r="M73" s="31">
        <v>8.7197499999999994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137.65</v>
      </c>
      <c r="D74" s="36">
        <v>137.28333333333333</v>
      </c>
      <c r="E74" s="36">
        <v>136.26666666666665</v>
      </c>
      <c r="F74" s="36">
        <v>134.88333333333333</v>
      </c>
      <c r="G74" s="36">
        <v>133.86666666666665</v>
      </c>
      <c r="H74" s="36">
        <v>138.66666666666666</v>
      </c>
      <c r="I74" s="36">
        <v>139.68333333333337</v>
      </c>
      <c r="J74" s="36">
        <v>141.06666666666666</v>
      </c>
      <c r="K74" s="31">
        <v>138.30000000000001</v>
      </c>
      <c r="L74" s="31">
        <v>135.9</v>
      </c>
      <c r="M74" s="31">
        <v>123.15581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1087.3</v>
      </c>
      <c r="D75" s="36">
        <v>1096.0833333333333</v>
      </c>
      <c r="E75" s="36">
        <v>1076.4666666666665</v>
      </c>
      <c r="F75" s="36">
        <v>1065.6333333333332</v>
      </c>
      <c r="G75" s="36">
        <v>1046.0166666666664</v>
      </c>
      <c r="H75" s="36">
        <v>1106.9166666666665</v>
      </c>
      <c r="I75" s="36">
        <v>1126.5333333333333</v>
      </c>
      <c r="J75" s="36">
        <v>1137.3666666666666</v>
      </c>
      <c r="K75" s="31">
        <v>1115.7</v>
      </c>
      <c r="L75" s="31">
        <v>1085.25</v>
      </c>
      <c r="M75" s="31">
        <v>10.298159999999999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124.35</v>
      </c>
      <c r="D76" s="36">
        <v>124.46666666666665</v>
      </c>
      <c r="E76" s="36">
        <v>122.98333333333331</v>
      </c>
      <c r="F76" s="36">
        <v>121.61666666666665</v>
      </c>
      <c r="G76" s="36">
        <v>120.1333333333333</v>
      </c>
      <c r="H76" s="36">
        <v>125.83333333333331</v>
      </c>
      <c r="I76" s="36">
        <v>127.31666666666666</v>
      </c>
      <c r="J76" s="36">
        <v>128.68333333333334</v>
      </c>
      <c r="K76" s="31">
        <v>125.95</v>
      </c>
      <c r="L76" s="31">
        <v>123.1</v>
      </c>
      <c r="M76" s="31">
        <v>169.17590999999999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351.65</v>
      </c>
      <c r="D77" s="36">
        <v>352.4666666666667</v>
      </c>
      <c r="E77" s="36">
        <v>350.08333333333337</v>
      </c>
      <c r="F77" s="36">
        <v>348.51666666666665</v>
      </c>
      <c r="G77" s="36">
        <v>346.13333333333333</v>
      </c>
      <c r="H77" s="36">
        <v>354.03333333333342</v>
      </c>
      <c r="I77" s="36">
        <v>356.41666666666674</v>
      </c>
      <c r="J77" s="36">
        <v>357.98333333333346</v>
      </c>
      <c r="K77" s="31">
        <v>354.85</v>
      </c>
      <c r="L77" s="31">
        <v>350.9</v>
      </c>
      <c r="M77" s="31">
        <v>18.941800000000001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912.7</v>
      </c>
      <c r="D78" s="36">
        <v>913.88333333333333</v>
      </c>
      <c r="E78" s="36">
        <v>906.81666666666661</v>
      </c>
      <c r="F78" s="36">
        <v>900.93333333333328</v>
      </c>
      <c r="G78" s="36">
        <v>893.86666666666656</v>
      </c>
      <c r="H78" s="36">
        <v>919.76666666666665</v>
      </c>
      <c r="I78" s="36">
        <v>926.83333333333348</v>
      </c>
      <c r="J78" s="36">
        <v>932.7166666666667</v>
      </c>
      <c r="K78" s="31">
        <v>920.95</v>
      </c>
      <c r="L78" s="31">
        <v>908</v>
      </c>
      <c r="M78" s="31">
        <v>53.550469999999997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488.35</v>
      </c>
      <c r="D79" s="36">
        <v>489.98333333333335</v>
      </c>
      <c r="E79" s="36">
        <v>481.41666666666669</v>
      </c>
      <c r="F79" s="36">
        <v>474.48333333333335</v>
      </c>
      <c r="G79" s="36">
        <v>465.91666666666669</v>
      </c>
      <c r="H79" s="36">
        <v>496.91666666666669</v>
      </c>
      <c r="I79" s="36">
        <v>505.48333333333329</v>
      </c>
      <c r="J79" s="36">
        <v>512.41666666666674</v>
      </c>
      <c r="K79" s="31">
        <v>498.55</v>
      </c>
      <c r="L79" s="31">
        <v>483.05</v>
      </c>
      <c r="M79" s="31">
        <v>5.5911200000000001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261.64999999999998</v>
      </c>
      <c r="D80" s="36">
        <v>262.84999999999997</v>
      </c>
      <c r="E80" s="36">
        <v>259.69999999999993</v>
      </c>
      <c r="F80" s="36">
        <v>257.74999999999994</v>
      </c>
      <c r="G80" s="36">
        <v>254.59999999999991</v>
      </c>
      <c r="H80" s="36">
        <v>264.79999999999995</v>
      </c>
      <c r="I80" s="36">
        <v>267.94999999999993</v>
      </c>
      <c r="J80" s="36">
        <v>269.89999999999998</v>
      </c>
      <c r="K80" s="31">
        <v>266</v>
      </c>
      <c r="L80" s="31">
        <v>260.89999999999998</v>
      </c>
      <c r="M80" s="31">
        <v>11.752409999999999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1185.6500000000001</v>
      </c>
      <c r="D81" s="36">
        <v>1180.4333333333334</v>
      </c>
      <c r="E81" s="36">
        <v>1160.8666666666668</v>
      </c>
      <c r="F81" s="36">
        <v>1136.0833333333335</v>
      </c>
      <c r="G81" s="36">
        <v>1116.5166666666669</v>
      </c>
      <c r="H81" s="36">
        <v>1205.2166666666667</v>
      </c>
      <c r="I81" s="36">
        <v>1224.7833333333333</v>
      </c>
      <c r="J81" s="36">
        <v>1249.5666666666666</v>
      </c>
      <c r="K81" s="31">
        <v>1200</v>
      </c>
      <c r="L81" s="31">
        <v>1155.6500000000001</v>
      </c>
      <c r="M81" s="31">
        <v>1.16289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483.75</v>
      </c>
      <c r="D82" s="36">
        <v>486.38333333333338</v>
      </c>
      <c r="E82" s="36">
        <v>480.31666666666678</v>
      </c>
      <c r="F82" s="36">
        <v>476.88333333333338</v>
      </c>
      <c r="G82" s="36">
        <v>470.81666666666678</v>
      </c>
      <c r="H82" s="36">
        <v>489.81666666666678</v>
      </c>
      <c r="I82" s="36">
        <v>495.88333333333338</v>
      </c>
      <c r="J82" s="36">
        <v>499.31666666666678</v>
      </c>
      <c r="K82" s="31">
        <v>492.45</v>
      </c>
      <c r="L82" s="31">
        <v>482.95</v>
      </c>
      <c r="M82" s="31">
        <v>9.3159100000000006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254.7</v>
      </c>
      <c r="D83" s="36">
        <v>256.2</v>
      </c>
      <c r="E83" s="36">
        <v>250.5</v>
      </c>
      <c r="F83" s="36">
        <v>246.3</v>
      </c>
      <c r="G83" s="36">
        <v>240.60000000000002</v>
      </c>
      <c r="H83" s="36">
        <v>260.39999999999998</v>
      </c>
      <c r="I83" s="36">
        <v>266.09999999999991</v>
      </c>
      <c r="J83" s="36">
        <v>270.29999999999995</v>
      </c>
      <c r="K83" s="31">
        <v>261.89999999999998</v>
      </c>
      <c r="L83" s="31">
        <v>252</v>
      </c>
      <c r="M83" s="31">
        <v>19.115770000000001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6656</v>
      </c>
      <c r="D84" s="36">
        <v>6672.0333333333328</v>
      </c>
      <c r="E84" s="36">
        <v>6584.0666666666657</v>
      </c>
      <c r="F84" s="36">
        <v>6512.1333333333332</v>
      </c>
      <c r="G84" s="36">
        <v>6424.1666666666661</v>
      </c>
      <c r="H84" s="36">
        <v>6743.9666666666653</v>
      </c>
      <c r="I84" s="36">
        <v>6831.9333333333325</v>
      </c>
      <c r="J84" s="36">
        <v>6903.866666666665</v>
      </c>
      <c r="K84" s="31">
        <v>6760</v>
      </c>
      <c r="L84" s="31">
        <v>6600.1</v>
      </c>
      <c r="M84" s="31">
        <v>0.13858999999999999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896.15</v>
      </c>
      <c r="D85" s="36">
        <v>902.06666666666661</v>
      </c>
      <c r="E85" s="36">
        <v>884.13333333333321</v>
      </c>
      <c r="F85" s="36">
        <v>872.11666666666656</v>
      </c>
      <c r="G85" s="36">
        <v>854.18333333333317</v>
      </c>
      <c r="H85" s="36">
        <v>914.08333333333326</v>
      </c>
      <c r="I85" s="36">
        <v>932.01666666666665</v>
      </c>
      <c r="J85" s="36">
        <v>944.0333333333333</v>
      </c>
      <c r="K85" s="31">
        <v>920</v>
      </c>
      <c r="L85" s="31">
        <v>890.05</v>
      </c>
      <c r="M85" s="31">
        <v>3.2552400000000001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1202.6500000000001</v>
      </c>
      <c r="D86" s="36">
        <v>1203.9333333333334</v>
      </c>
      <c r="E86" s="36">
        <v>1190.0166666666669</v>
      </c>
      <c r="F86" s="36">
        <v>1177.3833333333334</v>
      </c>
      <c r="G86" s="36">
        <v>1163.4666666666669</v>
      </c>
      <c r="H86" s="36">
        <v>1216.5666666666668</v>
      </c>
      <c r="I86" s="36">
        <v>1230.4833333333333</v>
      </c>
      <c r="J86" s="36">
        <v>1243.1166666666668</v>
      </c>
      <c r="K86" s="31">
        <v>1217.8499999999999</v>
      </c>
      <c r="L86" s="31">
        <v>1191.3</v>
      </c>
      <c r="M86" s="31">
        <v>0.39094000000000001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410.8</v>
      </c>
      <c r="D87" s="36">
        <v>412.75</v>
      </c>
      <c r="E87" s="36">
        <v>408.05</v>
      </c>
      <c r="F87" s="36">
        <v>405.3</v>
      </c>
      <c r="G87" s="36">
        <v>400.6</v>
      </c>
      <c r="H87" s="36">
        <v>415.5</v>
      </c>
      <c r="I87" s="36">
        <v>420.20000000000005</v>
      </c>
      <c r="J87" s="36">
        <v>422.95</v>
      </c>
      <c r="K87" s="31">
        <v>417.45</v>
      </c>
      <c r="L87" s="31">
        <v>410</v>
      </c>
      <c r="M87" s="31">
        <v>1.87558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19143.599999999999</v>
      </c>
      <c r="D88" s="36">
        <v>19127.366666666669</v>
      </c>
      <c r="E88" s="36">
        <v>19054.783333333336</v>
      </c>
      <c r="F88" s="36">
        <v>18965.966666666667</v>
      </c>
      <c r="G88" s="36">
        <v>18893.383333333335</v>
      </c>
      <c r="H88" s="36">
        <v>19216.183333333338</v>
      </c>
      <c r="I88" s="36">
        <v>19288.766666666666</v>
      </c>
      <c r="J88" s="36">
        <v>19377.583333333339</v>
      </c>
      <c r="K88" s="31">
        <v>19199.95</v>
      </c>
      <c r="L88" s="31">
        <v>19038.55</v>
      </c>
      <c r="M88" s="31">
        <v>0.15215999999999999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588.70000000000005</v>
      </c>
      <c r="D89" s="36">
        <v>589.94999999999993</v>
      </c>
      <c r="E89" s="36">
        <v>582.84999999999991</v>
      </c>
      <c r="F89" s="36">
        <v>577</v>
      </c>
      <c r="G89" s="36">
        <v>569.9</v>
      </c>
      <c r="H89" s="36">
        <v>595.79999999999984</v>
      </c>
      <c r="I89" s="36">
        <v>602.9</v>
      </c>
      <c r="J89" s="36">
        <v>608.74999999999977</v>
      </c>
      <c r="K89" s="31">
        <v>597.04999999999995</v>
      </c>
      <c r="L89" s="31">
        <v>584.1</v>
      </c>
      <c r="M89" s="31">
        <v>0.85709000000000002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19.149999999999999</v>
      </c>
      <c r="D90" s="36">
        <v>18.55</v>
      </c>
      <c r="E90" s="36">
        <v>17.950000000000003</v>
      </c>
      <c r="F90" s="36">
        <v>16.750000000000004</v>
      </c>
      <c r="G90" s="36">
        <v>16.150000000000006</v>
      </c>
      <c r="H90" s="36">
        <v>19.75</v>
      </c>
      <c r="I90" s="36">
        <v>20.350000000000001</v>
      </c>
      <c r="J90" s="36">
        <v>21.549999999999997</v>
      </c>
      <c r="K90" s="31">
        <v>19.149999999999999</v>
      </c>
      <c r="L90" s="31">
        <v>17.350000000000001</v>
      </c>
      <c r="M90" s="31">
        <v>276.10809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4600.1499999999996</v>
      </c>
      <c r="D91" s="36">
        <v>4586.2</v>
      </c>
      <c r="E91" s="36">
        <v>4563.3999999999996</v>
      </c>
      <c r="F91" s="36">
        <v>4526.6499999999996</v>
      </c>
      <c r="G91" s="36">
        <v>4503.8499999999995</v>
      </c>
      <c r="H91" s="36">
        <v>4622.95</v>
      </c>
      <c r="I91" s="36">
        <v>4645.7500000000009</v>
      </c>
      <c r="J91" s="36">
        <v>4682.5</v>
      </c>
      <c r="K91" s="31">
        <v>4609</v>
      </c>
      <c r="L91" s="31">
        <v>4549.45</v>
      </c>
      <c r="M91" s="31">
        <v>3.3023099999999999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1277.2</v>
      </c>
      <c r="D92" s="36">
        <v>1254.9333333333334</v>
      </c>
      <c r="E92" s="36">
        <v>1222.8166666666668</v>
      </c>
      <c r="F92" s="36">
        <v>1168.4333333333334</v>
      </c>
      <c r="G92" s="36">
        <v>1136.3166666666668</v>
      </c>
      <c r="H92" s="36">
        <v>1309.3166666666668</v>
      </c>
      <c r="I92" s="36">
        <v>1341.4333333333336</v>
      </c>
      <c r="J92" s="36">
        <v>1395.8166666666668</v>
      </c>
      <c r="K92" s="31">
        <v>1287.05</v>
      </c>
      <c r="L92" s="31">
        <v>1200.55</v>
      </c>
      <c r="M92" s="31">
        <v>22.193850000000001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1773.8</v>
      </c>
      <c r="D93" s="36">
        <v>1753.8333333333333</v>
      </c>
      <c r="E93" s="36">
        <v>1727.6666666666665</v>
      </c>
      <c r="F93" s="36">
        <v>1681.5333333333333</v>
      </c>
      <c r="G93" s="36">
        <v>1655.3666666666666</v>
      </c>
      <c r="H93" s="36">
        <v>1799.9666666666665</v>
      </c>
      <c r="I93" s="36">
        <v>1826.133333333333</v>
      </c>
      <c r="J93" s="36">
        <v>1872.2666666666664</v>
      </c>
      <c r="K93" s="31">
        <v>1780</v>
      </c>
      <c r="L93" s="31">
        <v>1707.7</v>
      </c>
      <c r="M93" s="31">
        <v>1.5605199999999999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292.95</v>
      </c>
      <c r="D94" s="36">
        <v>293.61666666666662</v>
      </c>
      <c r="E94" s="36">
        <v>291.78333333333325</v>
      </c>
      <c r="F94" s="36">
        <v>290.61666666666662</v>
      </c>
      <c r="G94" s="36">
        <v>288.78333333333325</v>
      </c>
      <c r="H94" s="36">
        <v>294.78333333333325</v>
      </c>
      <c r="I94" s="36">
        <v>296.61666666666662</v>
      </c>
      <c r="J94" s="36">
        <v>297.78333333333325</v>
      </c>
      <c r="K94" s="31">
        <v>295.45</v>
      </c>
      <c r="L94" s="31">
        <v>292.45</v>
      </c>
      <c r="M94" s="31">
        <v>4.1371000000000002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758.85</v>
      </c>
      <c r="D95" s="36">
        <v>763.35</v>
      </c>
      <c r="E95" s="36">
        <v>749.95</v>
      </c>
      <c r="F95" s="36">
        <v>741.05000000000007</v>
      </c>
      <c r="G95" s="36">
        <v>727.65000000000009</v>
      </c>
      <c r="H95" s="36">
        <v>772.25</v>
      </c>
      <c r="I95" s="36">
        <v>785.64999999999986</v>
      </c>
      <c r="J95" s="36">
        <v>794.55</v>
      </c>
      <c r="K95" s="31">
        <v>776.75</v>
      </c>
      <c r="L95" s="31">
        <v>754.45</v>
      </c>
      <c r="M95" s="31">
        <v>4.3774699999999998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370.05</v>
      </c>
      <c r="D96" s="36">
        <v>372.36666666666662</v>
      </c>
      <c r="E96" s="36">
        <v>365.93333333333322</v>
      </c>
      <c r="F96" s="36">
        <v>361.81666666666661</v>
      </c>
      <c r="G96" s="36">
        <v>355.38333333333321</v>
      </c>
      <c r="H96" s="36">
        <v>376.48333333333323</v>
      </c>
      <c r="I96" s="36">
        <v>382.91666666666663</v>
      </c>
      <c r="J96" s="36">
        <v>387.03333333333325</v>
      </c>
      <c r="K96" s="31">
        <v>378.8</v>
      </c>
      <c r="L96" s="31">
        <v>368.25</v>
      </c>
      <c r="M96" s="31">
        <v>97.788510000000002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763.7</v>
      </c>
      <c r="D97" s="36">
        <v>779.56666666666661</v>
      </c>
      <c r="E97" s="36">
        <v>744.13333333333321</v>
      </c>
      <c r="F97" s="36">
        <v>724.56666666666661</v>
      </c>
      <c r="G97" s="36">
        <v>689.13333333333321</v>
      </c>
      <c r="H97" s="36">
        <v>799.13333333333321</v>
      </c>
      <c r="I97" s="36">
        <v>834.56666666666661</v>
      </c>
      <c r="J97" s="36">
        <v>854.13333333333321</v>
      </c>
      <c r="K97" s="31">
        <v>815</v>
      </c>
      <c r="L97" s="31">
        <v>760</v>
      </c>
      <c r="M97" s="31">
        <v>3.8746999999999998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1174.0999999999999</v>
      </c>
      <c r="D98" s="36">
        <v>1180.1166666666668</v>
      </c>
      <c r="E98" s="36">
        <v>1160.5333333333335</v>
      </c>
      <c r="F98" s="36">
        <v>1146.9666666666667</v>
      </c>
      <c r="G98" s="36">
        <v>1127.3833333333334</v>
      </c>
      <c r="H98" s="36">
        <v>1193.6833333333336</v>
      </c>
      <c r="I98" s="36">
        <v>1213.2666666666667</v>
      </c>
      <c r="J98" s="36">
        <v>1226.8333333333337</v>
      </c>
      <c r="K98" s="31">
        <v>1199.7</v>
      </c>
      <c r="L98" s="31">
        <v>1166.55</v>
      </c>
      <c r="M98" s="31">
        <v>0.92710999999999999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137.15</v>
      </c>
      <c r="D99" s="36">
        <v>137.73333333333335</v>
      </c>
      <c r="E99" s="36">
        <v>135.76666666666671</v>
      </c>
      <c r="F99" s="36">
        <v>134.38333333333335</v>
      </c>
      <c r="G99" s="36">
        <v>132.41666666666671</v>
      </c>
      <c r="H99" s="36">
        <v>139.1166666666667</v>
      </c>
      <c r="I99" s="36">
        <v>141.08333333333334</v>
      </c>
      <c r="J99" s="36">
        <v>142.4666666666667</v>
      </c>
      <c r="K99" s="31">
        <v>139.69999999999999</v>
      </c>
      <c r="L99" s="31">
        <v>136.35</v>
      </c>
      <c r="M99" s="31">
        <v>16.099920000000001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643.95000000000005</v>
      </c>
      <c r="D100" s="36">
        <v>642.85</v>
      </c>
      <c r="E100" s="36">
        <v>638.20000000000005</v>
      </c>
      <c r="F100" s="36">
        <v>632.45000000000005</v>
      </c>
      <c r="G100" s="36">
        <v>627.80000000000007</v>
      </c>
      <c r="H100" s="36">
        <v>648.6</v>
      </c>
      <c r="I100" s="36">
        <v>653.24999999999989</v>
      </c>
      <c r="J100" s="36">
        <v>659</v>
      </c>
      <c r="K100" s="31">
        <v>647.5</v>
      </c>
      <c r="L100" s="31">
        <v>637.1</v>
      </c>
      <c r="M100" s="31">
        <v>1.1085100000000001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2126.6999999999998</v>
      </c>
      <c r="D101" s="36">
        <v>2132.85</v>
      </c>
      <c r="E101" s="36">
        <v>2101.85</v>
      </c>
      <c r="F101" s="36">
        <v>2077</v>
      </c>
      <c r="G101" s="36">
        <v>2046</v>
      </c>
      <c r="H101" s="36">
        <v>2157.6999999999998</v>
      </c>
      <c r="I101" s="36">
        <v>2188.6999999999998</v>
      </c>
      <c r="J101" s="36">
        <v>2213.5499999999997</v>
      </c>
      <c r="K101" s="31">
        <v>2163.85</v>
      </c>
      <c r="L101" s="31">
        <v>2108</v>
      </c>
      <c r="M101" s="31">
        <v>0.88358999999999999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50.05</v>
      </c>
      <c r="D102" s="36">
        <v>50.449999999999996</v>
      </c>
      <c r="E102" s="36">
        <v>49.149999999999991</v>
      </c>
      <c r="F102" s="36">
        <v>48.249999999999993</v>
      </c>
      <c r="G102" s="36">
        <v>46.949999999999989</v>
      </c>
      <c r="H102" s="36">
        <v>51.349999999999994</v>
      </c>
      <c r="I102" s="36">
        <v>52.649999999999991</v>
      </c>
      <c r="J102" s="36">
        <v>53.55</v>
      </c>
      <c r="K102" s="31">
        <v>51.75</v>
      </c>
      <c r="L102" s="31">
        <v>49.55</v>
      </c>
      <c r="M102" s="31">
        <v>519.64071000000001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1327.7</v>
      </c>
      <c r="D103" s="36">
        <v>1331.3999999999999</v>
      </c>
      <c r="E103" s="36">
        <v>1311.2999999999997</v>
      </c>
      <c r="F103" s="36">
        <v>1294.8999999999999</v>
      </c>
      <c r="G103" s="36">
        <v>1274.7999999999997</v>
      </c>
      <c r="H103" s="36">
        <v>1347.7999999999997</v>
      </c>
      <c r="I103" s="36">
        <v>1367.8999999999996</v>
      </c>
      <c r="J103" s="36">
        <v>1384.2999999999997</v>
      </c>
      <c r="K103" s="31">
        <v>1351.5</v>
      </c>
      <c r="L103" s="31">
        <v>1315</v>
      </c>
      <c r="M103" s="31">
        <v>9.51309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644.20000000000005</v>
      </c>
      <c r="D104" s="36">
        <v>643.33333333333337</v>
      </c>
      <c r="E104" s="36">
        <v>636.66666666666674</v>
      </c>
      <c r="F104" s="36">
        <v>629.13333333333333</v>
      </c>
      <c r="G104" s="36">
        <v>622.4666666666667</v>
      </c>
      <c r="H104" s="36">
        <v>650.86666666666679</v>
      </c>
      <c r="I104" s="36">
        <v>657.53333333333353</v>
      </c>
      <c r="J104" s="36">
        <v>665.06666666666683</v>
      </c>
      <c r="K104" s="31">
        <v>650</v>
      </c>
      <c r="L104" s="31">
        <v>635.79999999999995</v>
      </c>
      <c r="M104" s="31">
        <v>0.45450000000000002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1071</v>
      </c>
      <c r="D105" s="36">
        <v>1090.2666666666667</v>
      </c>
      <c r="E105" s="36">
        <v>1045.7333333333333</v>
      </c>
      <c r="F105" s="36">
        <v>1020.4666666666667</v>
      </c>
      <c r="G105" s="36">
        <v>975.93333333333339</v>
      </c>
      <c r="H105" s="36">
        <v>1115.5333333333333</v>
      </c>
      <c r="I105" s="36">
        <v>1160.0666666666666</v>
      </c>
      <c r="J105" s="36">
        <v>1185.3333333333333</v>
      </c>
      <c r="K105" s="31">
        <v>1134.8</v>
      </c>
      <c r="L105" s="31">
        <v>1065</v>
      </c>
      <c r="M105" s="31">
        <v>7.9676200000000001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8566.35</v>
      </c>
      <c r="D106" s="36">
        <v>8645.7666666666682</v>
      </c>
      <c r="E106" s="36">
        <v>8470.5833333333358</v>
      </c>
      <c r="F106" s="36">
        <v>8374.8166666666675</v>
      </c>
      <c r="G106" s="36">
        <v>8199.633333333335</v>
      </c>
      <c r="H106" s="36">
        <v>8741.5333333333365</v>
      </c>
      <c r="I106" s="36">
        <v>8916.7166666666672</v>
      </c>
      <c r="J106" s="36">
        <v>9012.4833333333372</v>
      </c>
      <c r="K106" s="31">
        <v>8820.9500000000007</v>
      </c>
      <c r="L106" s="31">
        <v>8550</v>
      </c>
      <c r="M106" s="31">
        <v>0.1119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91.35</v>
      </c>
      <c r="D107" s="36">
        <v>91.233333333333334</v>
      </c>
      <c r="E107" s="36">
        <v>90.366666666666674</v>
      </c>
      <c r="F107" s="36">
        <v>89.38333333333334</v>
      </c>
      <c r="G107" s="36">
        <v>88.51666666666668</v>
      </c>
      <c r="H107" s="36">
        <v>92.216666666666669</v>
      </c>
      <c r="I107" s="36">
        <v>93.083333333333314</v>
      </c>
      <c r="J107" s="36">
        <v>94.066666666666663</v>
      </c>
      <c r="K107" s="31">
        <v>92.1</v>
      </c>
      <c r="L107" s="31">
        <v>90.25</v>
      </c>
      <c r="M107" s="31">
        <v>27.626740000000002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438</v>
      </c>
      <c r="D108" s="36">
        <v>438.13333333333338</v>
      </c>
      <c r="E108" s="36">
        <v>431.26666666666677</v>
      </c>
      <c r="F108" s="36">
        <v>424.53333333333336</v>
      </c>
      <c r="G108" s="36">
        <v>417.66666666666674</v>
      </c>
      <c r="H108" s="36">
        <v>444.86666666666679</v>
      </c>
      <c r="I108" s="36">
        <v>451.73333333333346</v>
      </c>
      <c r="J108" s="36">
        <v>458.46666666666681</v>
      </c>
      <c r="K108" s="31">
        <v>445</v>
      </c>
      <c r="L108" s="31">
        <v>431.4</v>
      </c>
      <c r="M108" s="31">
        <v>10.41825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557.04999999999995</v>
      </c>
      <c r="D109" s="36">
        <v>552.91666666666663</v>
      </c>
      <c r="E109" s="36">
        <v>545.33333333333326</v>
      </c>
      <c r="F109" s="36">
        <v>533.61666666666667</v>
      </c>
      <c r="G109" s="36">
        <v>526.0333333333333</v>
      </c>
      <c r="H109" s="36">
        <v>564.63333333333321</v>
      </c>
      <c r="I109" s="36">
        <v>572.21666666666647</v>
      </c>
      <c r="J109" s="36">
        <v>583.93333333333317</v>
      </c>
      <c r="K109" s="31">
        <v>560.5</v>
      </c>
      <c r="L109" s="31">
        <v>541.20000000000005</v>
      </c>
      <c r="M109" s="31">
        <v>2.2405400000000002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279.64999999999998</v>
      </c>
      <c r="D110" s="36">
        <v>280.43333333333334</v>
      </c>
      <c r="E110" s="36">
        <v>277.91666666666669</v>
      </c>
      <c r="F110" s="36">
        <v>276.18333333333334</v>
      </c>
      <c r="G110" s="36">
        <v>273.66666666666669</v>
      </c>
      <c r="H110" s="36">
        <v>282.16666666666669</v>
      </c>
      <c r="I110" s="36">
        <v>284.68333333333334</v>
      </c>
      <c r="J110" s="36">
        <v>286.41666666666669</v>
      </c>
      <c r="K110" s="31">
        <v>282.95</v>
      </c>
      <c r="L110" s="31">
        <v>278.7</v>
      </c>
      <c r="M110" s="31">
        <v>9.6885399999999997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479.45</v>
      </c>
      <c r="D111" s="36">
        <v>479.93333333333334</v>
      </c>
      <c r="E111" s="36">
        <v>473.81666666666666</v>
      </c>
      <c r="F111" s="36">
        <v>468.18333333333334</v>
      </c>
      <c r="G111" s="36">
        <v>462.06666666666666</v>
      </c>
      <c r="H111" s="36">
        <v>485.56666666666666</v>
      </c>
      <c r="I111" s="36">
        <v>491.68333333333334</v>
      </c>
      <c r="J111" s="36">
        <v>497.31666666666666</v>
      </c>
      <c r="K111" s="31">
        <v>486.05</v>
      </c>
      <c r="L111" s="31">
        <v>474.3</v>
      </c>
      <c r="M111" s="31">
        <v>0.76073999999999997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1155.75</v>
      </c>
      <c r="D112" s="36">
        <v>1163.0166666666667</v>
      </c>
      <c r="E112" s="36">
        <v>1137.7333333333333</v>
      </c>
      <c r="F112" s="36">
        <v>1119.7166666666667</v>
      </c>
      <c r="G112" s="36">
        <v>1094.4333333333334</v>
      </c>
      <c r="H112" s="36">
        <v>1181.0333333333333</v>
      </c>
      <c r="I112" s="36">
        <v>1206.3166666666666</v>
      </c>
      <c r="J112" s="36">
        <v>1224.3333333333333</v>
      </c>
      <c r="K112" s="31">
        <v>1188.3</v>
      </c>
      <c r="L112" s="31">
        <v>1145</v>
      </c>
      <c r="M112" s="31">
        <v>3.3126099999999998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1195.05</v>
      </c>
      <c r="D113" s="36">
        <v>1192.3</v>
      </c>
      <c r="E113" s="36">
        <v>1178.8</v>
      </c>
      <c r="F113" s="36">
        <v>1162.55</v>
      </c>
      <c r="G113" s="36">
        <v>1149.05</v>
      </c>
      <c r="H113" s="36">
        <v>1208.55</v>
      </c>
      <c r="I113" s="36">
        <v>1222.05</v>
      </c>
      <c r="J113" s="36">
        <v>1238.3</v>
      </c>
      <c r="K113" s="31">
        <v>1205.8</v>
      </c>
      <c r="L113" s="31">
        <v>1176.05</v>
      </c>
      <c r="M113" s="31">
        <v>19.813330000000001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482.6</v>
      </c>
      <c r="D114" s="36">
        <v>480.81666666666666</v>
      </c>
      <c r="E114" s="36">
        <v>475.58333333333331</v>
      </c>
      <c r="F114" s="36">
        <v>468.56666666666666</v>
      </c>
      <c r="G114" s="36">
        <v>463.33333333333331</v>
      </c>
      <c r="H114" s="36">
        <v>487.83333333333331</v>
      </c>
      <c r="I114" s="36">
        <v>493.06666666666666</v>
      </c>
      <c r="J114" s="36">
        <v>500.08333333333331</v>
      </c>
      <c r="K114" s="31">
        <v>486.05</v>
      </c>
      <c r="L114" s="31">
        <v>473.8</v>
      </c>
      <c r="M114" s="31">
        <v>2.7709100000000002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1163.6500000000001</v>
      </c>
      <c r="D115" s="36">
        <v>1170.05</v>
      </c>
      <c r="E115" s="36">
        <v>1155.0999999999999</v>
      </c>
      <c r="F115" s="36">
        <v>1146.55</v>
      </c>
      <c r="G115" s="36">
        <v>1131.5999999999999</v>
      </c>
      <c r="H115" s="36">
        <v>1178.5999999999999</v>
      </c>
      <c r="I115" s="36">
        <v>1193.5500000000002</v>
      </c>
      <c r="J115" s="36">
        <v>1202.0999999999999</v>
      </c>
      <c r="K115" s="31">
        <v>1185</v>
      </c>
      <c r="L115" s="31">
        <v>1161.5</v>
      </c>
      <c r="M115" s="31">
        <v>10.56359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128.75</v>
      </c>
      <c r="D116" s="36">
        <v>128.98333333333332</v>
      </c>
      <c r="E116" s="36">
        <v>128.06666666666663</v>
      </c>
      <c r="F116" s="36">
        <v>127.38333333333333</v>
      </c>
      <c r="G116" s="36">
        <v>126.46666666666664</v>
      </c>
      <c r="H116" s="36">
        <v>129.66666666666663</v>
      </c>
      <c r="I116" s="36">
        <v>130.58333333333331</v>
      </c>
      <c r="J116" s="36">
        <v>131.26666666666662</v>
      </c>
      <c r="K116" s="31">
        <v>129.9</v>
      </c>
      <c r="L116" s="31">
        <v>128.30000000000001</v>
      </c>
      <c r="M116" s="31">
        <v>24.140630000000002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1420.9</v>
      </c>
      <c r="D117" s="36">
        <v>1419.6500000000003</v>
      </c>
      <c r="E117" s="36">
        <v>1413.4000000000005</v>
      </c>
      <c r="F117" s="36">
        <v>1405.9000000000003</v>
      </c>
      <c r="G117" s="36">
        <v>1399.6500000000005</v>
      </c>
      <c r="H117" s="36">
        <v>1427.1500000000005</v>
      </c>
      <c r="I117" s="36">
        <v>1433.4</v>
      </c>
      <c r="J117" s="36">
        <v>1440.9000000000005</v>
      </c>
      <c r="K117" s="31">
        <v>1425.9</v>
      </c>
      <c r="L117" s="31">
        <v>1412.15</v>
      </c>
      <c r="M117" s="31">
        <v>0.63044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286.75</v>
      </c>
      <c r="D118" s="36">
        <v>288.09999999999997</v>
      </c>
      <c r="E118" s="36">
        <v>284.79999999999995</v>
      </c>
      <c r="F118" s="36">
        <v>282.84999999999997</v>
      </c>
      <c r="G118" s="36">
        <v>279.54999999999995</v>
      </c>
      <c r="H118" s="36">
        <v>290.04999999999995</v>
      </c>
      <c r="I118" s="36">
        <v>293.35000000000002</v>
      </c>
      <c r="J118" s="36">
        <v>295.29999999999995</v>
      </c>
      <c r="K118" s="31">
        <v>291.39999999999998</v>
      </c>
      <c r="L118" s="31">
        <v>286.14999999999998</v>
      </c>
      <c r="M118" s="31">
        <v>112.56196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1087.75</v>
      </c>
      <c r="D119" s="36">
        <v>1065.2666666666667</v>
      </c>
      <c r="E119" s="36">
        <v>1006.5333333333333</v>
      </c>
      <c r="F119" s="36">
        <v>925.31666666666661</v>
      </c>
      <c r="G119" s="36">
        <v>866.58333333333326</v>
      </c>
      <c r="H119" s="36">
        <v>1146.4833333333333</v>
      </c>
      <c r="I119" s="36">
        <v>1205.2166666666665</v>
      </c>
      <c r="J119" s="36">
        <v>1286.4333333333334</v>
      </c>
      <c r="K119" s="31">
        <v>1124</v>
      </c>
      <c r="L119" s="31">
        <v>984.05</v>
      </c>
      <c r="M119" s="31">
        <v>172.26553000000001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5193.2</v>
      </c>
      <c r="D120" s="36">
        <v>5207.8833333333323</v>
      </c>
      <c r="E120" s="36">
        <v>5155.616666666665</v>
      </c>
      <c r="F120" s="36">
        <v>5118.0333333333328</v>
      </c>
      <c r="G120" s="36">
        <v>5065.7666666666655</v>
      </c>
      <c r="H120" s="36">
        <v>5245.4666666666644</v>
      </c>
      <c r="I120" s="36">
        <v>5297.7333333333327</v>
      </c>
      <c r="J120" s="36">
        <v>5335.3166666666639</v>
      </c>
      <c r="K120" s="31">
        <v>5260.15</v>
      </c>
      <c r="L120" s="31">
        <v>5170.3</v>
      </c>
      <c r="M120" s="31">
        <v>2.95546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2067.9</v>
      </c>
      <c r="D121" s="36">
        <v>2049.85</v>
      </c>
      <c r="E121" s="36">
        <v>2016.0499999999997</v>
      </c>
      <c r="F121" s="36">
        <v>1964.1999999999998</v>
      </c>
      <c r="G121" s="36">
        <v>1930.3999999999996</v>
      </c>
      <c r="H121" s="36">
        <v>2101.6999999999998</v>
      </c>
      <c r="I121" s="36">
        <v>2135.5</v>
      </c>
      <c r="J121" s="36">
        <v>2187.35</v>
      </c>
      <c r="K121" s="31">
        <v>2083.65</v>
      </c>
      <c r="L121" s="31">
        <v>1998</v>
      </c>
      <c r="M121" s="31">
        <v>7.7143199999999998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2497</v>
      </c>
      <c r="D122" s="36">
        <v>2500.7333333333331</v>
      </c>
      <c r="E122" s="36">
        <v>2481.5166666666664</v>
      </c>
      <c r="F122" s="36">
        <v>2466.0333333333333</v>
      </c>
      <c r="G122" s="36">
        <v>2446.8166666666666</v>
      </c>
      <c r="H122" s="36">
        <v>2516.2166666666662</v>
      </c>
      <c r="I122" s="36">
        <v>2535.4333333333325</v>
      </c>
      <c r="J122" s="36">
        <v>2550.9166666666661</v>
      </c>
      <c r="K122" s="31">
        <v>2519.9499999999998</v>
      </c>
      <c r="L122" s="31">
        <v>2485.25</v>
      </c>
      <c r="M122" s="31">
        <v>0.52146999999999999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731.55</v>
      </c>
      <c r="D123" s="36">
        <v>730.1</v>
      </c>
      <c r="E123" s="36">
        <v>724.35</v>
      </c>
      <c r="F123" s="36">
        <v>717.15</v>
      </c>
      <c r="G123" s="36">
        <v>711.4</v>
      </c>
      <c r="H123" s="36">
        <v>737.30000000000007</v>
      </c>
      <c r="I123" s="36">
        <v>743.05000000000007</v>
      </c>
      <c r="J123" s="36">
        <v>750.25000000000011</v>
      </c>
      <c r="K123" s="31">
        <v>735.85</v>
      </c>
      <c r="L123" s="31">
        <v>722.9</v>
      </c>
      <c r="M123" s="31">
        <v>9.2360199999999999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1108.6500000000001</v>
      </c>
      <c r="D124" s="36">
        <v>1110.7833333333335</v>
      </c>
      <c r="E124" s="36">
        <v>1102.116666666667</v>
      </c>
      <c r="F124" s="36">
        <v>1095.5833333333335</v>
      </c>
      <c r="G124" s="36">
        <v>1086.916666666667</v>
      </c>
      <c r="H124" s="36">
        <v>1117.3166666666671</v>
      </c>
      <c r="I124" s="36">
        <v>1125.9833333333336</v>
      </c>
      <c r="J124" s="36">
        <v>1132.5166666666671</v>
      </c>
      <c r="K124" s="31">
        <v>1119.45</v>
      </c>
      <c r="L124" s="31">
        <v>1104.25</v>
      </c>
      <c r="M124" s="31">
        <v>1.8066599999999999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4676.1000000000004</v>
      </c>
      <c r="D125" s="36">
        <v>4702.0333333333338</v>
      </c>
      <c r="E125" s="36">
        <v>4624.0666666666675</v>
      </c>
      <c r="F125" s="36">
        <v>4572.0333333333338</v>
      </c>
      <c r="G125" s="36">
        <v>4494.0666666666675</v>
      </c>
      <c r="H125" s="36">
        <v>4754.0666666666675</v>
      </c>
      <c r="I125" s="36">
        <v>4832.0333333333328</v>
      </c>
      <c r="J125" s="36">
        <v>4884.0666666666675</v>
      </c>
      <c r="K125" s="31">
        <v>4780</v>
      </c>
      <c r="L125" s="31">
        <v>4650</v>
      </c>
      <c r="M125" s="31">
        <v>0.45641999999999999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1329.95</v>
      </c>
      <c r="D126" s="36">
        <v>1330.3333333333335</v>
      </c>
      <c r="E126" s="36">
        <v>1296.5166666666669</v>
      </c>
      <c r="F126" s="36">
        <v>1263.0833333333335</v>
      </c>
      <c r="G126" s="36">
        <v>1229.2666666666669</v>
      </c>
      <c r="H126" s="36">
        <v>1363.7666666666669</v>
      </c>
      <c r="I126" s="36">
        <v>1397.5833333333335</v>
      </c>
      <c r="J126" s="36">
        <v>1431.0166666666669</v>
      </c>
      <c r="K126" s="31">
        <v>1364.15</v>
      </c>
      <c r="L126" s="31">
        <v>1296.9000000000001</v>
      </c>
      <c r="M126" s="31">
        <v>2.3807900000000002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3873.65</v>
      </c>
      <c r="D127" s="36">
        <v>3883.6999999999994</v>
      </c>
      <c r="E127" s="36">
        <v>3839.3999999999987</v>
      </c>
      <c r="F127" s="36">
        <v>3805.1499999999992</v>
      </c>
      <c r="G127" s="36">
        <v>3760.8499999999985</v>
      </c>
      <c r="H127" s="36">
        <v>3917.9499999999989</v>
      </c>
      <c r="I127" s="36">
        <v>3962.2499999999991</v>
      </c>
      <c r="J127" s="36">
        <v>3996.4999999999991</v>
      </c>
      <c r="K127" s="31">
        <v>3928</v>
      </c>
      <c r="L127" s="31">
        <v>3849.45</v>
      </c>
      <c r="M127" s="31">
        <v>0.42903000000000002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295.95</v>
      </c>
      <c r="D128" s="36">
        <v>295.93333333333334</v>
      </c>
      <c r="E128" s="36">
        <v>293.51666666666665</v>
      </c>
      <c r="F128" s="36">
        <v>291.08333333333331</v>
      </c>
      <c r="G128" s="36">
        <v>288.66666666666663</v>
      </c>
      <c r="H128" s="36">
        <v>298.36666666666667</v>
      </c>
      <c r="I128" s="36">
        <v>300.7833333333333</v>
      </c>
      <c r="J128" s="36">
        <v>303.2166666666667</v>
      </c>
      <c r="K128" s="31">
        <v>298.35000000000002</v>
      </c>
      <c r="L128" s="31">
        <v>293.5</v>
      </c>
      <c r="M128" s="31">
        <v>40.19923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329.3</v>
      </c>
      <c r="D129" s="36">
        <v>329.43333333333334</v>
      </c>
      <c r="E129" s="36">
        <v>326.86666666666667</v>
      </c>
      <c r="F129" s="36">
        <v>324.43333333333334</v>
      </c>
      <c r="G129" s="36">
        <v>321.86666666666667</v>
      </c>
      <c r="H129" s="36">
        <v>331.86666666666667</v>
      </c>
      <c r="I129" s="36">
        <v>334.43333333333339</v>
      </c>
      <c r="J129" s="36">
        <v>336.86666666666667</v>
      </c>
      <c r="K129" s="31">
        <v>332</v>
      </c>
      <c r="L129" s="31">
        <v>327</v>
      </c>
      <c r="M129" s="31">
        <v>1.22879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1729.15</v>
      </c>
      <c r="D130" s="36">
        <v>1731.8499999999997</v>
      </c>
      <c r="E130" s="36">
        <v>1719.6499999999994</v>
      </c>
      <c r="F130" s="36">
        <v>1710.1499999999996</v>
      </c>
      <c r="G130" s="36">
        <v>1697.9499999999994</v>
      </c>
      <c r="H130" s="36">
        <v>1741.3499999999995</v>
      </c>
      <c r="I130" s="36">
        <v>1753.5499999999997</v>
      </c>
      <c r="J130" s="36">
        <v>1763.0499999999995</v>
      </c>
      <c r="K130" s="31">
        <v>1744.05</v>
      </c>
      <c r="L130" s="31">
        <v>1722.35</v>
      </c>
      <c r="M130" s="31">
        <v>5.40158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1669.8</v>
      </c>
      <c r="D131" s="36">
        <v>1661.8333333333333</v>
      </c>
      <c r="E131" s="36">
        <v>1645.0166666666664</v>
      </c>
      <c r="F131" s="36">
        <v>1620.2333333333331</v>
      </c>
      <c r="G131" s="36">
        <v>1603.4166666666663</v>
      </c>
      <c r="H131" s="36">
        <v>1686.6166666666666</v>
      </c>
      <c r="I131" s="36">
        <v>1703.4333333333336</v>
      </c>
      <c r="J131" s="36">
        <v>1728.2166666666667</v>
      </c>
      <c r="K131" s="31">
        <v>1678.65</v>
      </c>
      <c r="L131" s="31">
        <v>1637.05</v>
      </c>
      <c r="M131" s="31">
        <v>4.5021800000000001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555.45000000000005</v>
      </c>
      <c r="D132" s="36">
        <v>555.48333333333335</v>
      </c>
      <c r="E132" s="36">
        <v>553.01666666666665</v>
      </c>
      <c r="F132" s="36">
        <v>550.58333333333326</v>
      </c>
      <c r="G132" s="36">
        <v>548.11666666666656</v>
      </c>
      <c r="H132" s="36">
        <v>557.91666666666674</v>
      </c>
      <c r="I132" s="36">
        <v>560.38333333333344</v>
      </c>
      <c r="J132" s="36">
        <v>562.81666666666683</v>
      </c>
      <c r="K132" s="31">
        <v>557.95000000000005</v>
      </c>
      <c r="L132" s="31">
        <v>553.04999999999995</v>
      </c>
      <c r="M132" s="31">
        <v>12.90222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2367.6999999999998</v>
      </c>
      <c r="D133" s="36">
        <v>2358</v>
      </c>
      <c r="E133" s="36">
        <v>2341</v>
      </c>
      <c r="F133" s="36">
        <v>2314.3000000000002</v>
      </c>
      <c r="G133" s="36">
        <v>2297.3000000000002</v>
      </c>
      <c r="H133" s="36">
        <v>2384.6999999999998</v>
      </c>
      <c r="I133" s="36">
        <v>2401.6999999999998</v>
      </c>
      <c r="J133" s="36">
        <v>2428.3999999999996</v>
      </c>
      <c r="K133" s="31">
        <v>2375</v>
      </c>
      <c r="L133" s="31">
        <v>2331.3000000000002</v>
      </c>
      <c r="M133" s="31">
        <v>4.4384100000000002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2104.65</v>
      </c>
      <c r="D134" s="36">
        <v>2088.5333333333333</v>
      </c>
      <c r="E134" s="36">
        <v>2067.1166666666668</v>
      </c>
      <c r="F134" s="36">
        <v>2029.5833333333335</v>
      </c>
      <c r="G134" s="36">
        <v>2008.166666666667</v>
      </c>
      <c r="H134" s="36">
        <v>2126.0666666666666</v>
      </c>
      <c r="I134" s="36">
        <v>2147.4833333333336</v>
      </c>
      <c r="J134" s="36">
        <v>2185.0166666666664</v>
      </c>
      <c r="K134" s="31">
        <v>2109.9499999999998</v>
      </c>
      <c r="L134" s="31">
        <v>2051</v>
      </c>
      <c r="M134" s="31">
        <v>1.2766599999999999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1048.05</v>
      </c>
      <c r="D135" s="36">
        <v>1056.5833333333333</v>
      </c>
      <c r="E135" s="36">
        <v>1034.4666666666665</v>
      </c>
      <c r="F135" s="36">
        <v>1020.8833333333332</v>
      </c>
      <c r="G135" s="36">
        <v>998.76666666666642</v>
      </c>
      <c r="H135" s="36">
        <v>1070.1666666666665</v>
      </c>
      <c r="I135" s="36">
        <v>1092.2833333333333</v>
      </c>
      <c r="J135" s="36">
        <v>1105.8666666666666</v>
      </c>
      <c r="K135" s="31">
        <v>1078.7</v>
      </c>
      <c r="L135" s="31">
        <v>1043</v>
      </c>
      <c r="M135" s="31">
        <v>0.90688000000000002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653.20000000000005</v>
      </c>
      <c r="D136" s="36">
        <v>643.43333333333328</v>
      </c>
      <c r="E136" s="36">
        <v>626.81666666666661</v>
      </c>
      <c r="F136" s="36">
        <v>600.43333333333328</v>
      </c>
      <c r="G136" s="36">
        <v>583.81666666666661</v>
      </c>
      <c r="H136" s="36">
        <v>669.81666666666661</v>
      </c>
      <c r="I136" s="36">
        <v>686.43333333333317</v>
      </c>
      <c r="J136" s="36">
        <v>712.81666666666661</v>
      </c>
      <c r="K136" s="31">
        <v>660.05</v>
      </c>
      <c r="L136" s="31">
        <v>617.04999999999995</v>
      </c>
      <c r="M136" s="31">
        <v>23.427890000000001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2108.0500000000002</v>
      </c>
      <c r="D137" s="36">
        <v>2120.6833333333334</v>
      </c>
      <c r="E137" s="36">
        <v>2087.3666666666668</v>
      </c>
      <c r="F137" s="36">
        <v>2066.6833333333334</v>
      </c>
      <c r="G137" s="36">
        <v>2033.3666666666668</v>
      </c>
      <c r="H137" s="36">
        <v>2141.3666666666668</v>
      </c>
      <c r="I137" s="36">
        <v>2174.6833333333334</v>
      </c>
      <c r="J137" s="36">
        <v>2195.3666666666668</v>
      </c>
      <c r="K137" s="31">
        <v>2154</v>
      </c>
      <c r="L137" s="31">
        <v>2100</v>
      </c>
      <c r="M137" s="31">
        <v>2.6396999999999999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415.5</v>
      </c>
      <c r="D138" s="36">
        <v>417.40000000000003</v>
      </c>
      <c r="E138" s="36">
        <v>411.85000000000008</v>
      </c>
      <c r="F138" s="36">
        <v>408.20000000000005</v>
      </c>
      <c r="G138" s="36">
        <v>402.65000000000009</v>
      </c>
      <c r="H138" s="36">
        <v>421.05000000000007</v>
      </c>
      <c r="I138" s="36">
        <v>426.6</v>
      </c>
      <c r="J138" s="36">
        <v>430.25000000000006</v>
      </c>
      <c r="K138" s="31">
        <v>422.95</v>
      </c>
      <c r="L138" s="31">
        <v>413.75</v>
      </c>
      <c r="M138" s="31">
        <v>9.2024299999999997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140.4</v>
      </c>
      <c r="D139" s="36">
        <v>139.69999999999999</v>
      </c>
      <c r="E139" s="36">
        <v>135.39999999999998</v>
      </c>
      <c r="F139" s="36">
        <v>130.39999999999998</v>
      </c>
      <c r="G139" s="36">
        <v>126.09999999999997</v>
      </c>
      <c r="H139" s="36">
        <v>144.69999999999999</v>
      </c>
      <c r="I139" s="36">
        <v>149</v>
      </c>
      <c r="J139" s="36">
        <v>154</v>
      </c>
      <c r="K139" s="31">
        <v>144</v>
      </c>
      <c r="L139" s="31">
        <v>134.69999999999999</v>
      </c>
      <c r="M139" s="31">
        <v>472.36509000000001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207.6</v>
      </c>
      <c r="D140" s="36">
        <v>208.61666666666667</v>
      </c>
      <c r="E140" s="36">
        <v>204.23333333333335</v>
      </c>
      <c r="F140" s="36">
        <v>200.86666666666667</v>
      </c>
      <c r="G140" s="36">
        <v>196.48333333333335</v>
      </c>
      <c r="H140" s="36">
        <v>211.98333333333335</v>
      </c>
      <c r="I140" s="36">
        <v>216.36666666666667</v>
      </c>
      <c r="J140" s="36">
        <v>219.73333333333335</v>
      </c>
      <c r="K140" s="31">
        <v>213</v>
      </c>
      <c r="L140" s="31">
        <v>205.25</v>
      </c>
      <c r="M140" s="31">
        <v>14.05283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3753.8</v>
      </c>
      <c r="D141" s="36">
        <v>3741.7333333333336</v>
      </c>
      <c r="E141" s="36">
        <v>3719.0666666666671</v>
      </c>
      <c r="F141" s="36">
        <v>3684.3333333333335</v>
      </c>
      <c r="G141" s="36">
        <v>3661.666666666667</v>
      </c>
      <c r="H141" s="36">
        <v>3776.4666666666672</v>
      </c>
      <c r="I141" s="36">
        <v>3799.1333333333332</v>
      </c>
      <c r="J141" s="36">
        <v>3833.8666666666672</v>
      </c>
      <c r="K141" s="31">
        <v>3764.4</v>
      </c>
      <c r="L141" s="31">
        <v>3707</v>
      </c>
      <c r="M141" s="31">
        <v>2.51701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5098.1499999999996</v>
      </c>
      <c r="D142" s="36">
        <v>5039.7166666666662</v>
      </c>
      <c r="E142" s="36">
        <v>4959.4333333333325</v>
      </c>
      <c r="F142" s="36">
        <v>4820.7166666666662</v>
      </c>
      <c r="G142" s="36">
        <v>4740.4333333333325</v>
      </c>
      <c r="H142" s="36">
        <v>5178.4333333333325</v>
      </c>
      <c r="I142" s="36">
        <v>5258.7166666666672</v>
      </c>
      <c r="J142" s="36">
        <v>5397.4333333333325</v>
      </c>
      <c r="K142" s="31">
        <v>5120</v>
      </c>
      <c r="L142" s="31">
        <v>4901</v>
      </c>
      <c r="M142" s="31">
        <v>10.3169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520.29999999999995</v>
      </c>
      <c r="D143" s="36">
        <v>521.69999999999993</v>
      </c>
      <c r="E143" s="36">
        <v>517.69999999999982</v>
      </c>
      <c r="F143" s="36">
        <v>515.09999999999991</v>
      </c>
      <c r="G143" s="36">
        <v>511.0999999999998</v>
      </c>
      <c r="H143" s="36">
        <v>524.29999999999984</v>
      </c>
      <c r="I143" s="36">
        <v>528.30000000000007</v>
      </c>
      <c r="J143" s="36">
        <v>530.89999999999986</v>
      </c>
      <c r="K143" s="31">
        <v>525.70000000000005</v>
      </c>
      <c r="L143" s="31">
        <v>519.1</v>
      </c>
      <c r="M143" s="31">
        <v>18.58145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2420.5500000000002</v>
      </c>
      <c r="D144" s="36">
        <v>2405.25</v>
      </c>
      <c r="E144" s="36">
        <v>2385.4499999999998</v>
      </c>
      <c r="F144" s="36">
        <v>2350.35</v>
      </c>
      <c r="G144" s="36">
        <v>2330.5499999999997</v>
      </c>
      <c r="H144" s="36">
        <v>2440.35</v>
      </c>
      <c r="I144" s="36">
        <v>2460.15</v>
      </c>
      <c r="J144" s="36">
        <v>2495.25</v>
      </c>
      <c r="K144" s="31">
        <v>2425.0500000000002</v>
      </c>
      <c r="L144" s="31">
        <v>2370.15</v>
      </c>
      <c r="M144" s="31">
        <v>2.31027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5467.75</v>
      </c>
      <c r="D145" s="36">
        <v>5481.2333333333336</v>
      </c>
      <c r="E145" s="36">
        <v>5435.5166666666673</v>
      </c>
      <c r="F145" s="36">
        <v>5403.2833333333338</v>
      </c>
      <c r="G145" s="36">
        <v>5357.5666666666675</v>
      </c>
      <c r="H145" s="36">
        <v>5513.4666666666672</v>
      </c>
      <c r="I145" s="36">
        <v>5559.1833333333343</v>
      </c>
      <c r="J145" s="36">
        <v>5591.416666666667</v>
      </c>
      <c r="K145" s="31">
        <v>5526.95</v>
      </c>
      <c r="L145" s="31">
        <v>5449</v>
      </c>
      <c r="M145" s="31">
        <v>2.75983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529.15</v>
      </c>
      <c r="D146" s="36">
        <v>530.21666666666658</v>
      </c>
      <c r="E146" s="36">
        <v>524.63333333333321</v>
      </c>
      <c r="F146" s="36">
        <v>520.11666666666667</v>
      </c>
      <c r="G146" s="36">
        <v>514.5333333333333</v>
      </c>
      <c r="H146" s="36">
        <v>534.73333333333312</v>
      </c>
      <c r="I146" s="36">
        <v>540.31666666666638</v>
      </c>
      <c r="J146" s="36">
        <v>544.83333333333303</v>
      </c>
      <c r="K146" s="31">
        <v>535.79999999999995</v>
      </c>
      <c r="L146" s="31">
        <v>525.70000000000005</v>
      </c>
      <c r="M146" s="31">
        <v>3.3587400000000001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41.5</v>
      </c>
      <c r="D147" s="36">
        <v>41.783333333333331</v>
      </c>
      <c r="E147" s="36">
        <v>41.066666666666663</v>
      </c>
      <c r="F147" s="36">
        <v>40.633333333333333</v>
      </c>
      <c r="G147" s="36">
        <v>39.916666666666664</v>
      </c>
      <c r="H147" s="36">
        <v>42.216666666666661</v>
      </c>
      <c r="I147" s="36">
        <v>42.93333333333333</v>
      </c>
      <c r="J147" s="36">
        <v>43.36666666666666</v>
      </c>
      <c r="K147" s="31">
        <v>42.5</v>
      </c>
      <c r="L147" s="31">
        <v>41.35</v>
      </c>
      <c r="M147" s="31">
        <v>134.74784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1768.9</v>
      </c>
      <c r="D148" s="36">
        <v>1778.1666666666667</v>
      </c>
      <c r="E148" s="36">
        <v>1747.7333333333336</v>
      </c>
      <c r="F148" s="36">
        <v>1726.5666666666668</v>
      </c>
      <c r="G148" s="36">
        <v>1696.1333333333337</v>
      </c>
      <c r="H148" s="36">
        <v>1799.3333333333335</v>
      </c>
      <c r="I148" s="36">
        <v>1829.7666666666664</v>
      </c>
      <c r="J148" s="36">
        <v>1850.9333333333334</v>
      </c>
      <c r="K148" s="31">
        <v>1808.6</v>
      </c>
      <c r="L148" s="31">
        <v>1757</v>
      </c>
      <c r="M148" s="31">
        <v>0.43346000000000001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3472.15</v>
      </c>
      <c r="D149" s="36">
        <v>3472.1166666666668</v>
      </c>
      <c r="E149" s="36">
        <v>3405.0333333333338</v>
      </c>
      <c r="F149" s="36">
        <v>3337.916666666667</v>
      </c>
      <c r="G149" s="36">
        <v>3270.8333333333339</v>
      </c>
      <c r="H149" s="36">
        <v>3539.2333333333336</v>
      </c>
      <c r="I149" s="36">
        <v>3606.3166666666666</v>
      </c>
      <c r="J149" s="36">
        <v>3673.4333333333334</v>
      </c>
      <c r="K149" s="31">
        <v>3539.2</v>
      </c>
      <c r="L149" s="31">
        <v>3405</v>
      </c>
      <c r="M149" s="31">
        <v>21.786390000000001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225.1</v>
      </c>
      <c r="D150" s="36">
        <v>225.96666666666667</v>
      </c>
      <c r="E150" s="36">
        <v>223.13333333333333</v>
      </c>
      <c r="F150" s="36">
        <v>221.16666666666666</v>
      </c>
      <c r="G150" s="36">
        <v>218.33333333333331</v>
      </c>
      <c r="H150" s="36">
        <v>227.93333333333334</v>
      </c>
      <c r="I150" s="36">
        <v>230.76666666666665</v>
      </c>
      <c r="J150" s="36">
        <v>232.73333333333335</v>
      </c>
      <c r="K150" s="31">
        <v>228.8</v>
      </c>
      <c r="L150" s="31">
        <v>224</v>
      </c>
      <c r="M150" s="31">
        <v>5.1868600000000002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498.3</v>
      </c>
      <c r="D151" s="36">
        <v>500.65000000000003</v>
      </c>
      <c r="E151" s="36">
        <v>492.35000000000008</v>
      </c>
      <c r="F151" s="36">
        <v>486.40000000000003</v>
      </c>
      <c r="G151" s="36">
        <v>478.10000000000008</v>
      </c>
      <c r="H151" s="36">
        <v>506.60000000000008</v>
      </c>
      <c r="I151" s="36">
        <v>514.90000000000009</v>
      </c>
      <c r="J151" s="36">
        <v>520.85000000000014</v>
      </c>
      <c r="K151" s="31">
        <v>508.95</v>
      </c>
      <c r="L151" s="31">
        <v>494.7</v>
      </c>
      <c r="M151" s="31">
        <v>1.35151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519.85</v>
      </c>
      <c r="D152" s="36">
        <v>520.51666666666677</v>
      </c>
      <c r="E152" s="36">
        <v>514.33333333333348</v>
      </c>
      <c r="F152" s="36">
        <v>508.81666666666672</v>
      </c>
      <c r="G152" s="36">
        <v>502.63333333333344</v>
      </c>
      <c r="H152" s="36">
        <v>526.03333333333353</v>
      </c>
      <c r="I152" s="36">
        <v>532.2166666666667</v>
      </c>
      <c r="J152" s="36">
        <v>537.73333333333358</v>
      </c>
      <c r="K152" s="31">
        <v>526.70000000000005</v>
      </c>
      <c r="L152" s="31">
        <v>515</v>
      </c>
      <c r="M152" s="31">
        <v>2.3571900000000001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1590.35</v>
      </c>
      <c r="D153" s="36">
        <v>1593.0833333333333</v>
      </c>
      <c r="E153" s="36">
        <v>1572.3166666666666</v>
      </c>
      <c r="F153" s="36">
        <v>1554.2833333333333</v>
      </c>
      <c r="G153" s="36">
        <v>1533.5166666666667</v>
      </c>
      <c r="H153" s="36">
        <v>1611.1166666666666</v>
      </c>
      <c r="I153" s="36">
        <v>1631.8833333333334</v>
      </c>
      <c r="J153" s="36">
        <v>1649.9166666666665</v>
      </c>
      <c r="K153" s="31">
        <v>1613.85</v>
      </c>
      <c r="L153" s="31">
        <v>1575.05</v>
      </c>
      <c r="M153" s="31">
        <v>0.90107000000000004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142.05000000000001</v>
      </c>
      <c r="D154" s="36">
        <v>142.48333333333335</v>
      </c>
      <c r="E154" s="36">
        <v>141.06666666666669</v>
      </c>
      <c r="F154" s="36">
        <v>140.08333333333334</v>
      </c>
      <c r="G154" s="36">
        <v>138.66666666666669</v>
      </c>
      <c r="H154" s="36">
        <v>143.4666666666667</v>
      </c>
      <c r="I154" s="36">
        <v>144.88333333333333</v>
      </c>
      <c r="J154" s="36">
        <v>145.8666666666667</v>
      </c>
      <c r="K154" s="31">
        <v>143.9</v>
      </c>
      <c r="L154" s="31">
        <v>141.5</v>
      </c>
      <c r="M154" s="31">
        <v>15.69135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186.65</v>
      </c>
      <c r="D155" s="36">
        <v>187.85</v>
      </c>
      <c r="E155" s="36">
        <v>184.2</v>
      </c>
      <c r="F155" s="36">
        <v>181.75</v>
      </c>
      <c r="G155" s="36">
        <v>178.1</v>
      </c>
      <c r="H155" s="36">
        <v>190.29999999999998</v>
      </c>
      <c r="I155" s="36">
        <v>193.95000000000002</v>
      </c>
      <c r="J155" s="36">
        <v>196.39999999999998</v>
      </c>
      <c r="K155" s="31">
        <v>191.5</v>
      </c>
      <c r="L155" s="31">
        <v>185.4</v>
      </c>
      <c r="M155" s="31">
        <v>6.6687000000000003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87.25</v>
      </c>
      <c r="D156" s="36">
        <v>86.583333333333329</v>
      </c>
      <c r="E156" s="36">
        <v>85.566666666666663</v>
      </c>
      <c r="F156" s="36">
        <v>83.88333333333334</v>
      </c>
      <c r="G156" s="36">
        <v>82.866666666666674</v>
      </c>
      <c r="H156" s="36">
        <v>88.266666666666652</v>
      </c>
      <c r="I156" s="36">
        <v>89.283333333333331</v>
      </c>
      <c r="J156" s="36">
        <v>90.96666666666664</v>
      </c>
      <c r="K156" s="31">
        <v>87.6</v>
      </c>
      <c r="L156" s="31">
        <v>84.9</v>
      </c>
      <c r="M156" s="31">
        <v>44.623269999999998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816.35</v>
      </c>
      <c r="D157" s="36">
        <v>821.11666666666667</v>
      </c>
      <c r="E157" s="36">
        <v>809.23333333333335</v>
      </c>
      <c r="F157" s="36">
        <v>802.11666666666667</v>
      </c>
      <c r="G157" s="36">
        <v>790.23333333333335</v>
      </c>
      <c r="H157" s="36">
        <v>828.23333333333335</v>
      </c>
      <c r="I157" s="36">
        <v>840.11666666666679</v>
      </c>
      <c r="J157" s="36">
        <v>847.23333333333335</v>
      </c>
      <c r="K157" s="31">
        <v>833</v>
      </c>
      <c r="L157" s="31">
        <v>814</v>
      </c>
      <c r="M157" s="31">
        <v>0.36959999999999998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3212.3</v>
      </c>
      <c r="D158" s="36">
        <v>3228.1</v>
      </c>
      <c r="E158" s="36">
        <v>3186.2</v>
      </c>
      <c r="F158" s="36">
        <v>3160.1</v>
      </c>
      <c r="G158" s="36">
        <v>3118.2</v>
      </c>
      <c r="H158" s="36">
        <v>3254.2</v>
      </c>
      <c r="I158" s="36">
        <v>3296.1000000000004</v>
      </c>
      <c r="J158" s="36">
        <v>3322.2</v>
      </c>
      <c r="K158" s="31">
        <v>3270</v>
      </c>
      <c r="L158" s="31">
        <v>3202</v>
      </c>
      <c r="M158" s="31">
        <v>2.7646799999999998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256.8</v>
      </c>
      <c r="D159" s="36">
        <v>258.10000000000002</v>
      </c>
      <c r="E159" s="36">
        <v>255.30000000000007</v>
      </c>
      <c r="F159" s="36">
        <v>253.80000000000007</v>
      </c>
      <c r="G159" s="36">
        <v>251.00000000000011</v>
      </c>
      <c r="H159" s="36">
        <v>259.60000000000002</v>
      </c>
      <c r="I159" s="36">
        <v>262.39999999999998</v>
      </c>
      <c r="J159" s="36">
        <v>263.89999999999998</v>
      </c>
      <c r="K159" s="31">
        <v>260.89999999999998</v>
      </c>
      <c r="L159" s="31">
        <v>256.60000000000002</v>
      </c>
      <c r="M159" s="31">
        <v>10.54327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374.7</v>
      </c>
      <c r="D160" s="36">
        <v>373.01666666666671</v>
      </c>
      <c r="E160" s="36">
        <v>369.03333333333342</v>
      </c>
      <c r="F160" s="36">
        <v>363.36666666666673</v>
      </c>
      <c r="G160" s="36">
        <v>359.38333333333344</v>
      </c>
      <c r="H160" s="36">
        <v>378.68333333333339</v>
      </c>
      <c r="I160" s="36">
        <v>382.66666666666663</v>
      </c>
      <c r="J160" s="36">
        <v>388.33333333333337</v>
      </c>
      <c r="K160" s="31">
        <v>377</v>
      </c>
      <c r="L160" s="31">
        <v>367.35</v>
      </c>
      <c r="M160" s="31">
        <v>1.61243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147.85</v>
      </c>
      <c r="D161" s="36">
        <v>147.61666666666665</v>
      </c>
      <c r="E161" s="36">
        <v>146.7833333333333</v>
      </c>
      <c r="F161" s="36">
        <v>145.71666666666667</v>
      </c>
      <c r="G161" s="36">
        <v>144.88333333333333</v>
      </c>
      <c r="H161" s="36">
        <v>148.68333333333328</v>
      </c>
      <c r="I161" s="36">
        <v>149.51666666666659</v>
      </c>
      <c r="J161" s="36">
        <v>150.58333333333326</v>
      </c>
      <c r="K161" s="31">
        <v>148.44999999999999</v>
      </c>
      <c r="L161" s="31">
        <v>146.55000000000001</v>
      </c>
      <c r="M161" s="31">
        <v>141.00748999999999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537.25</v>
      </c>
      <c r="D162" s="36">
        <v>540.7166666666667</v>
      </c>
      <c r="E162" s="36">
        <v>530.43333333333339</v>
      </c>
      <c r="F162" s="36">
        <v>523.61666666666667</v>
      </c>
      <c r="G162" s="36">
        <v>513.33333333333337</v>
      </c>
      <c r="H162" s="36">
        <v>547.53333333333342</v>
      </c>
      <c r="I162" s="36">
        <v>557.81666666666672</v>
      </c>
      <c r="J162" s="36">
        <v>564.63333333333344</v>
      </c>
      <c r="K162" s="31">
        <v>551</v>
      </c>
      <c r="L162" s="31">
        <v>533.9</v>
      </c>
      <c r="M162" s="31">
        <v>8.8455300000000001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4897.3500000000004</v>
      </c>
      <c r="D163" s="36">
        <v>4909.5999999999995</v>
      </c>
      <c r="E163" s="36">
        <v>4850.2999999999993</v>
      </c>
      <c r="F163" s="36">
        <v>4803.25</v>
      </c>
      <c r="G163" s="36">
        <v>4743.95</v>
      </c>
      <c r="H163" s="36">
        <v>4956.6499999999987</v>
      </c>
      <c r="I163" s="36">
        <v>5015.95</v>
      </c>
      <c r="J163" s="36">
        <v>5062.9999999999982</v>
      </c>
      <c r="K163" s="31">
        <v>4968.8999999999996</v>
      </c>
      <c r="L163" s="31">
        <v>4862.55</v>
      </c>
      <c r="M163" s="31">
        <v>0.16802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1104.55</v>
      </c>
      <c r="D164" s="36">
        <v>1102.0833333333333</v>
      </c>
      <c r="E164" s="36">
        <v>1093.4166666666665</v>
      </c>
      <c r="F164" s="36">
        <v>1082.2833333333333</v>
      </c>
      <c r="G164" s="36">
        <v>1073.6166666666666</v>
      </c>
      <c r="H164" s="36">
        <v>1113.2166666666665</v>
      </c>
      <c r="I164" s="36">
        <v>1121.883333333333</v>
      </c>
      <c r="J164" s="36">
        <v>1133.0166666666664</v>
      </c>
      <c r="K164" s="31">
        <v>1110.75</v>
      </c>
      <c r="L164" s="31">
        <v>1090.95</v>
      </c>
      <c r="M164" s="31">
        <v>1.3533500000000001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228.25</v>
      </c>
      <c r="D165" s="36">
        <v>227.41666666666666</v>
      </c>
      <c r="E165" s="36">
        <v>221.13333333333333</v>
      </c>
      <c r="F165" s="36">
        <v>214.01666666666668</v>
      </c>
      <c r="G165" s="36">
        <v>207.73333333333335</v>
      </c>
      <c r="H165" s="36">
        <v>234.5333333333333</v>
      </c>
      <c r="I165" s="36">
        <v>240.81666666666666</v>
      </c>
      <c r="J165" s="36">
        <v>247.93333333333328</v>
      </c>
      <c r="K165" s="31">
        <v>233.7</v>
      </c>
      <c r="L165" s="31">
        <v>220.3</v>
      </c>
      <c r="M165" s="31">
        <v>16.125109999999999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163.44999999999999</v>
      </c>
      <c r="D166" s="36">
        <v>163.68333333333331</v>
      </c>
      <c r="E166" s="36">
        <v>161.41666666666663</v>
      </c>
      <c r="F166" s="36">
        <v>159.38333333333333</v>
      </c>
      <c r="G166" s="36">
        <v>157.11666666666665</v>
      </c>
      <c r="H166" s="36">
        <v>165.71666666666661</v>
      </c>
      <c r="I166" s="36">
        <v>167.98333333333332</v>
      </c>
      <c r="J166" s="36">
        <v>170.01666666666659</v>
      </c>
      <c r="K166" s="31">
        <v>165.95</v>
      </c>
      <c r="L166" s="31">
        <v>161.65</v>
      </c>
      <c r="M166" s="31">
        <v>14.946949999999999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697.15</v>
      </c>
      <c r="D167" s="36">
        <v>695.38333333333333</v>
      </c>
      <c r="E167" s="36">
        <v>689.76666666666665</v>
      </c>
      <c r="F167" s="36">
        <v>682.38333333333333</v>
      </c>
      <c r="G167" s="36">
        <v>676.76666666666665</v>
      </c>
      <c r="H167" s="36">
        <v>702.76666666666665</v>
      </c>
      <c r="I167" s="36">
        <v>708.38333333333321</v>
      </c>
      <c r="J167" s="36">
        <v>715.76666666666665</v>
      </c>
      <c r="K167" s="31">
        <v>701</v>
      </c>
      <c r="L167" s="31">
        <v>688</v>
      </c>
      <c r="M167" s="31">
        <v>1.85521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335.65</v>
      </c>
      <c r="D168" s="36">
        <v>335.71666666666664</v>
      </c>
      <c r="E168" s="36">
        <v>331.93333333333328</v>
      </c>
      <c r="F168" s="36">
        <v>328.21666666666664</v>
      </c>
      <c r="G168" s="36">
        <v>324.43333333333328</v>
      </c>
      <c r="H168" s="36">
        <v>339.43333333333328</v>
      </c>
      <c r="I168" s="36">
        <v>343.2166666666667</v>
      </c>
      <c r="J168" s="36">
        <v>346.93333333333328</v>
      </c>
      <c r="K168" s="31">
        <v>339.5</v>
      </c>
      <c r="L168" s="31">
        <v>332</v>
      </c>
      <c r="M168" s="31">
        <v>15.439719999999999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145.80000000000001</v>
      </c>
      <c r="D169" s="36">
        <v>144.86666666666667</v>
      </c>
      <c r="E169" s="36">
        <v>142.93333333333334</v>
      </c>
      <c r="F169" s="36">
        <v>140.06666666666666</v>
      </c>
      <c r="G169" s="36">
        <v>138.13333333333333</v>
      </c>
      <c r="H169" s="36">
        <v>147.73333333333335</v>
      </c>
      <c r="I169" s="36">
        <v>149.66666666666669</v>
      </c>
      <c r="J169" s="36">
        <v>152.53333333333336</v>
      </c>
      <c r="K169" s="31">
        <v>146.80000000000001</v>
      </c>
      <c r="L169" s="31">
        <v>142</v>
      </c>
      <c r="M169" s="31">
        <v>45.911169999999998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1200.55</v>
      </c>
      <c r="D170" s="36">
        <v>1198.6666666666667</v>
      </c>
      <c r="E170" s="36">
        <v>1178.1833333333334</v>
      </c>
      <c r="F170" s="36">
        <v>1155.8166666666666</v>
      </c>
      <c r="G170" s="36">
        <v>1135.3333333333333</v>
      </c>
      <c r="H170" s="36">
        <v>1221.0333333333335</v>
      </c>
      <c r="I170" s="36">
        <v>1241.5166666666667</v>
      </c>
      <c r="J170" s="36">
        <v>1263.8833333333337</v>
      </c>
      <c r="K170" s="31">
        <v>1219.1500000000001</v>
      </c>
      <c r="L170" s="31">
        <v>1176.3</v>
      </c>
      <c r="M170" s="31">
        <v>1.0227200000000001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121.55</v>
      </c>
      <c r="D171" s="36">
        <v>122.09999999999998</v>
      </c>
      <c r="E171" s="36">
        <v>120.79999999999995</v>
      </c>
      <c r="F171" s="36">
        <v>120.04999999999997</v>
      </c>
      <c r="G171" s="36">
        <v>118.74999999999994</v>
      </c>
      <c r="H171" s="36">
        <v>122.84999999999997</v>
      </c>
      <c r="I171" s="36">
        <v>124.15</v>
      </c>
      <c r="J171" s="36">
        <v>124.89999999999998</v>
      </c>
      <c r="K171" s="31">
        <v>123.4</v>
      </c>
      <c r="L171" s="31">
        <v>121.35</v>
      </c>
      <c r="M171" s="31">
        <v>70.238460000000003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2594.8000000000002</v>
      </c>
      <c r="D172" s="36">
        <v>2599.4333333333334</v>
      </c>
      <c r="E172" s="36">
        <v>2576.5666666666666</v>
      </c>
      <c r="F172" s="36">
        <v>2558.333333333333</v>
      </c>
      <c r="G172" s="36">
        <v>2535.4666666666662</v>
      </c>
      <c r="H172" s="36">
        <v>2617.666666666667</v>
      </c>
      <c r="I172" s="36">
        <v>2640.5333333333338</v>
      </c>
      <c r="J172" s="36">
        <v>2658.7666666666673</v>
      </c>
      <c r="K172" s="31">
        <v>2622.3</v>
      </c>
      <c r="L172" s="31">
        <v>2581.1999999999998</v>
      </c>
      <c r="M172" s="31">
        <v>0.15406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3179.65</v>
      </c>
      <c r="D173" s="36">
        <v>3169.2833333333333</v>
      </c>
      <c r="E173" s="36">
        <v>3144.1666666666665</v>
      </c>
      <c r="F173" s="36">
        <v>3108.6833333333334</v>
      </c>
      <c r="G173" s="36">
        <v>3083.5666666666666</v>
      </c>
      <c r="H173" s="36">
        <v>3204.7666666666664</v>
      </c>
      <c r="I173" s="36">
        <v>3229.8833333333332</v>
      </c>
      <c r="J173" s="36">
        <v>3265.3666666666663</v>
      </c>
      <c r="K173" s="31">
        <v>3194.4</v>
      </c>
      <c r="L173" s="31">
        <v>3133.8</v>
      </c>
      <c r="M173" s="31">
        <v>9.0719999999999995E-2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223.3</v>
      </c>
      <c r="D174" s="36">
        <v>224.48333333333335</v>
      </c>
      <c r="E174" s="36">
        <v>221.56666666666669</v>
      </c>
      <c r="F174" s="36">
        <v>219.83333333333334</v>
      </c>
      <c r="G174" s="36">
        <v>216.91666666666669</v>
      </c>
      <c r="H174" s="36">
        <v>226.2166666666667</v>
      </c>
      <c r="I174" s="36">
        <v>229.13333333333333</v>
      </c>
      <c r="J174" s="36">
        <v>230.8666666666667</v>
      </c>
      <c r="K174" s="31">
        <v>227.4</v>
      </c>
      <c r="L174" s="31">
        <v>222.75</v>
      </c>
      <c r="M174" s="31">
        <v>2.79115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1630.7</v>
      </c>
      <c r="D175" s="36">
        <v>1651.2333333333333</v>
      </c>
      <c r="E175" s="36">
        <v>1602.4666666666667</v>
      </c>
      <c r="F175" s="36">
        <v>1574.2333333333333</v>
      </c>
      <c r="G175" s="36">
        <v>1525.4666666666667</v>
      </c>
      <c r="H175" s="36">
        <v>1679.4666666666667</v>
      </c>
      <c r="I175" s="36">
        <v>1728.2333333333336</v>
      </c>
      <c r="J175" s="36">
        <v>1756.4666666666667</v>
      </c>
      <c r="K175" s="31">
        <v>1700</v>
      </c>
      <c r="L175" s="31">
        <v>1623</v>
      </c>
      <c r="M175" s="31">
        <v>3.6245599999999998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1524.8</v>
      </c>
      <c r="D176" s="36">
        <v>1532.9000000000003</v>
      </c>
      <c r="E176" s="36">
        <v>1506.8000000000006</v>
      </c>
      <c r="F176" s="36">
        <v>1488.8000000000004</v>
      </c>
      <c r="G176" s="36">
        <v>1462.7000000000007</v>
      </c>
      <c r="H176" s="36">
        <v>1550.9000000000005</v>
      </c>
      <c r="I176" s="36">
        <v>1577.0000000000005</v>
      </c>
      <c r="J176" s="36">
        <v>1595.0000000000005</v>
      </c>
      <c r="K176" s="31">
        <v>1559</v>
      </c>
      <c r="L176" s="31">
        <v>1514.9</v>
      </c>
      <c r="M176" s="31">
        <v>0.71372000000000002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762.25</v>
      </c>
      <c r="D177" s="36">
        <v>770.63333333333333</v>
      </c>
      <c r="E177" s="36">
        <v>751.81666666666661</v>
      </c>
      <c r="F177" s="36">
        <v>741.38333333333333</v>
      </c>
      <c r="G177" s="36">
        <v>722.56666666666661</v>
      </c>
      <c r="H177" s="36">
        <v>781.06666666666661</v>
      </c>
      <c r="I177" s="36">
        <v>799.88333333333344</v>
      </c>
      <c r="J177" s="36">
        <v>810.31666666666661</v>
      </c>
      <c r="K177" s="31">
        <v>789.45</v>
      </c>
      <c r="L177" s="31">
        <v>760.2</v>
      </c>
      <c r="M177" s="31">
        <v>12.41742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692.15</v>
      </c>
      <c r="D178" s="36">
        <v>693.1</v>
      </c>
      <c r="E178" s="36">
        <v>688.2</v>
      </c>
      <c r="F178" s="36">
        <v>684.25</v>
      </c>
      <c r="G178" s="36">
        <v>679.35</v>
      </c>
      <c r="H178" s="36">
        <v>697.05000000000007</v>
      </c>
      <c r="I178" s="36">
        <v>701.94999999999993</v>
      </c>
      <c r="J178" s="36">
        <v>705.90000000000009</v>
      </c>
      <c r="K178" s="31">
        <v>698</v>
      </c>
      <c r="L178" s="31">
        <v>689.15</v>
      </c>
      <c r="M178" s="31">
        <v>1.2956000000000001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1857.25</v>
      </c>
      <c r="D179" s="36">
        <v>1852.5666666666666</v>
      </c>
      <c r="E179" s="36">
        <v>1836.7333333333331</v>
      </c>
      <c r="F179" s="36">
        <v>1816.2166666666665</v>
      </c>
      <c r="G179" s="36">
        <v>1800.383333333333</v>
      </c>
      <c r="H179" s="36">
        <v>1873.0833333333333</v>
      </c>
      <c r="I179" s="36">
        <v>1888.9166666666667</v>
      </c>
      <c r="J179" s="36">
        <v>1909.4333333333334</v>
      </c>
      <c r="K179" s="31">
        <v>1868.4</v>
      </c>
      <c r="L179" s="31">
        <v>1832.05</v>
      </c>
      <c r="M179" s="31">
        <v>1.94909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58.8</v>
      </c>
      <c r="D180" s="36">
        <v>58.54999999999999</v>
      </c>
      <c r="E180" s="36">
        <v>58.049999999999983</v>
      </c>
      <c r="F180" s="36">
        <v>57.29999999999999</v>
      </c>
      <c r="G180" s="36">
        <v>56.799999999999983</v>
      </c>
      <c r="H180" s="36">
        <v>59.299999999999983</v>
      </c>
      <c r="I180" s="36">
        <v>59.8</v>
      </c>
      <c r="J180" s="36">
        <v>60.549999999999983</v>
      </c>
      <c r="K180" s="31">
        <v>59.05</v>
      </c>
      <c r="L180" s="31">
        <v>57.8</v>
      </c>
      <c r="M180" s="31">
        <v>60.503950000000003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1273.75</v>
      </c>
      <c r="D181" s="36">
        <v>1287.1333333333334</v>
      </c>
      <c r="E181" s="36">
        <v>1256.4666666666669</v>
      </c>
      <c r="F181" s="36">
        <v>1239.1833333333334</v>
      </c>
      <c r="G181" s="36">
        <v>1208.5166666666669</v>
      </c>
      <c r="H181" s="36">
        <v>1304.416666666667</v>
      </c>
      <c r="I181" s="36">
        <v>1335.0833333333335</v>
      </c>
      <c r="J181" s="36">
        <v>1352.366666666667</v>
      </c>
      <c r="K181" s="31">
        <v>1317.8</v>
      </c>
      <c r="L181" s="31">
        <v>1269.8499999999999</v>
      </c>
      <c r="M181" s="31">
        <v>0.28673999999999999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2118.4499999999998</v>
      </c>
      <c r="D182" s="36">
        <v>2128.2166666666667</v>
      </c>
      <c r="E182" s="36">
        <v>2083.1833333333334</v>
      </c>
      <c r="F182" s="36">
        <v>2047.9166666666665</v>
      </c>
      <c r="G182" s="36">
        <v>2002.8833333333332</v>
      </c>
      <c r="H182" s="36">
        <v>2163.4833333333336</v>
      </c>
      <c r="I182" s="36">
        <v>2208.5166666666673</v>
      </c>
      <c r="J182" s="36">
        <v>2243.7833333333338</v>
      </c>
      <c r="K182" s="31">
        <v>2173.25</v>
      </c>
      <c r="L182" s="31">
        <v>2092.9499999999998</v>
      </c>
      <c r="M182" s="31">
        <v>0.82472000000000001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479.65</v>
      </c>
      <c r="D183" s="36">
        <v>480.68333333333334</v>
      </c>
      <c r="E183" s="36">
        <v>477.9666666666667</v>
      </c>
      <c r="F183" s="36">
        <v>476.28333333333336</v>
      </c>
      <c r="G183" s="36">
        <v>473.56666666666672</v>
      </c>
      <c r="H183" s="36">
        <v>482.36666666666667</v>
      </c>
      <c r="I183" s="36">
        <v>485.08333333333326</v>
      </c>
      <c r="J183" s="36">
        <v>486.76666666666665</v>
      </c>
      <c r="K183" s="31">
        <v>483.4</v>
      </c>
      <c r="L183" s="31">
        <v>479</v>
      </c>
      <c r="M183" s="31">
        <v>0.55415999999999999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978.7</v>
      </c>
      <c r="D184" s="36">
        <v>978.4</v>
      </c>
      <c r="E184" s="36">
        <v>971.84999999999991</v>
      </c>
      <c r="F184" s="36">
        <v>964.99999999999989</v>
      </c>
      <c r="G184" s="36">
        <v>958.44999999999982</v>
      </c>
      <c r="H184" s="36">
        <v>985.25</v>
      </c>
      <c r="I184" s="36">
        <v>991.8</v>
      </c>
      <c r="J184" s="36">
        <v>998.65000000000009</v>
      </c>
      <c r="K184" s="31">
        <v>984.95</v>
      </c>
      <c r="L184" s="31">
        <v>971.55</v>
      </c>
      <c r="M184" s="31">
        <v>7.0823400000000003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559.75</v>
      </c>
      <c r="D185" s="36">
        <v>557.58333333333337</v>
      </c>
      <c r="E185" s="36">
        <v>550.16666666666674</v>
      </c>
      <c r="F185" s="36">
        <v>540.58333333333337</v>
      </c>
      <c r="G185" s="36">
        <v>533.16666666666674</v>
      </c>
      <c r="H185" s="36">
        <v>567.16666666666674</v>
      </c>
      <c r="I185" s="36">
        <v>574.58333333333348</v>
      </c>
      <c r="J185" s="36">
        <v>584.16666666666674</v>
      </c>
      <c r="K185" s="31">
        <v>565</v>
      </c>
      <c r="L185" s="31">
        <v>548</v>
      </c>
      <c r="M185" s="31">
        <v>2.0087799999999998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1572.1</v>
      </c>
      <c r="D186" s="36">
        <v>1579.3666666666668</v>
      </c>
      <c r="E186" s="36">
        <v>1558.8333333333335</v>
      </c>
      <c r="F186" s="36">
        <v>1545.5666666666666</v>
      </c>
      <c r="G186" s="36">
        <v>1525.0333333333333</v>
      </c>
      <c r="H186" s="36">
        <v>1592.6333333333337</v>
      </c>
      <c r="I186" s="36">
        <v>1613.166666666667</v>
      </c>
      <c r="J186" s="36">
        <v>1626.4333333333338</v>
      </c>
      <c r="K186" s="31">
        <v>1599.9</v>
      </c>
      <c r="L186" s="31">
        <v>1566.1</v>
      </c>
      <c r="M186" s="31">
        <v>5.8783200000000004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336.5</v>
      </c>
      <c r="D187" s="36">
        <v>334.75</v>
      </c>
      <c r="E187" s="36">
        <v>331.2</v>
      </c>
      <c r="F187" s="36">
        <v>325.89999999999998</v>
      </c>
      <c r="G187" s="36">
        <v>322.34999999999997</v>
      </c>
      <c r="H187" s="36">
        <v>340.05</v>
      </c>
      <c r="I187" s="36">
        <v>343.59999999999997</v>
      </c>
      <c r="J187" s="36">
        <v>348.90000000000003</v>
      </c>
      <c r="K187" s="31">
        <v>338.3</v>
      </c>
      <c r="L187" s="31">
        <v>329.45</v>
      </c>
      <c r="M187" s="31">
        <v>17.929189999999998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492.9</v>
      </c>
      <c r="D188" s="36">
        <v>494.33333333333331</v>
      </c>
      <c r="E188" s="36">
        <v>489.66666666666663</v>
      </c>
      <c r="F188" s="36">
        <v>486.43333333333334</v>
      </c>
      <c r="G188" s="36">
        <v>481.76666666666665</v>
      </c>
      <c r="H188" s="36">
        <v>497.56666666666661</v>
      </c>
      <c r="I188" s="36">
        <v>502.23333333333323</v>
      </c>
      <c r="J188" s="36">
        <v>505.46666666666658</v>
      </c>
      <c r="K188" s="31">
        <v>499</v>
      </c>
      <c r="L188" s="31">
        <v>491.1</v>
      </c>
      <c r="M188" s="31">
        <v>3.4072300000000002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1958</v>
      </c>
      <c r="D189" s="36">
        <v>1951.3833333333332</v>
      </c>
      <c r="E189" s="36">
        <v>1942.8666666666663</v>
      </c>
      <c r="F189" s="36">
        <v>1927.7333333333331</v>
      </c>
      <c r="G189" s="36">
        <v>1919.2166666666662</v>
      </c>
      <c r="H189" s="36">
        <v>1966.5166666666664</v>
      </c>
      <c r="I189" s="36">
        <v>1975.0333333333333</v>
      </c>
      <c r="J189" s="36">
        <v>1990.1666666666665</v>
      </c>
      <c r="K189" s="31">
        <v>1959.9</v>
      </c>
      <c r="L189" s="31">
        <v>1936.25</v>
      </c>
      <c r="M189" s="31">
        <v>6.5720599999999996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851.1</v>
      </c>
      <c r="D190" s="36">
        <v>846.93333333333339</v>
      </c>
      <c r="E190" s="36">
        <v>821.51666666666677</v>
      </c>
      <c r="F190" s="36">
        <v>791.93333333333339</v>
      </c>
      <c r="G190" s="36">
        <v>766.51666666666677</v>
      </c>
      <c r="H190" s="36">
        <v>876.51666666666677</v>
      </c>
      <c r="I190" s="36">
        <v>901.93333333333328</v>
      </c>
      <c r="J190" s="36">
        <v>931.51666666666677</v>
      </c>
      <c r="K190" s="31">
        <v>872.35</v>
      </c>
      <c r="L190" s="31">
        <v>817.35</v>
      </c>
      <c r="M190" s="31">
        <v>14.79973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368.5</v>
      </c>
      <c r="D191" s="36">
        <v>371.5</v>
      </c>
      <c r="E191" s="36">
        <v>363.3</v>
      </c>
      <c r="F191" s="36">
        <v>358.1</v>
      </c>
      <c r="G191" s="36">
        <v>349.90000000000003</v>
      </c>
      <c r="H191" s="36">
        <v>376.7</v>
      </c>
      <c r="I191" s="36">
        <v>384.90000000000003</v>
      </c>
      <c r="J191" s="36">
        <v>390.09999999999997</v>
      </c>
      <c r="K191" s="31">
        <v>379.7</v>
      </c>
      <c r="L191" s="31">
        <v>366.3</v>
      </c>
      <c r="M191" s="31">
        <v>2.9122300000000001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2041.45</v>
      </c>
      <c r="D192" s="36">
        <v>2052.4833333333336</v>
      </c>
      <c r="E192" s="36">
        <v>2017.3666666666672</v>
      </c>
      <c r="F192" s="36">
        <v>1993.2833333333338</v>
      </c>
      <c r="G192" s="36">
        <v>1958.1666666666674</v>
      </c>
      <c r="H192" s="36">
        <v>2076.5666666666671</v>
      </c>
      <c r="I192" s="36">
        <v>2111.6833333333338</v>
      </c>
      <c r="J192" s="36">
        <v>2135.7666666666669</v>
      </c>
      <c r="K192" s="31">
        <v>2087.6</v>
      </c>
      <c r="L192" s="31">
        <v>2028.4</v>
      </c>
      <c r="M192" s="31">
        <v>0.39156000000000002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691.75</v>
      </c>
      <c r="D193" s="36">
        <v>695.26666666666677</v>
      </c>
      <c r="E193" s="36">
        <v>686.58333333333348</v>
      </c>
      <c r="F193" s="36">
        <v>681.41666666666674</v>
      </c>
      <c r="G193" s="36">
        <v>672.73333333333346</v>
      </c>
      <c r="H193" s="36">
        <v>700.43333333333351</v>
      </c>
      <c r="I193" s="36">
        <v>709.11666666666667</v>
      </c>
      <c r="J193" s="36">
        <v>714.28333333333353</v>
      </c>
      <c r="K193" s="31">
        <v>703.95</v>
      </c>
      <c r="L193" s="31">
        <v>690.1</v>
      </c>
      <c r="M193" s="31">
        <v>0.61429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339.25</v>
      </c>
      <c r="D194" s="36">
        <v>337.93333333333334</v>
      </c>
      <c r="E194" s="36">
        <v>331.86666666666667</v>
      </c>
      <c r="F194" s="36">
        <v>324.48333333333335</v>
      </c>
      <c r="G194" s="36">
        <v>318.41666666666669</v>
      </c>
      <c r="H194" s="36">
        <v>345.31666666666666</v>
      </c>
      <c r="I194" s="36">
        <v>351.38333333333338</v>
      </c>
      <c r="J194" s="36">
        <v>358.76666666666665</v>
      </c>
      <c r="K194" s="31">
        <v>344</v>
      </c>
      <c r="L194" s="31">
        <v>330.55</v>
      </c>
      <c r="M194" s="31">
        <v>26.798290000000001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3034.45</v>
      </c>
      <c r="D195" s="36">
        <v>3025.5833333333335</v>
      </c>
      <c r="E195" s="36">
        <v>2990.9666666666672</v>
      </c>
      <c r="F195" s="36">
        <v>2947.4833333333336</v>
      </c>
      <c r="G195" s="36">
        <v>2912.8666666666672</v>
      </c>
      <c r="H195" s="36">
        <v>3069.0666666666671</v>
      </c>
      <c r="I195" s="36">
        <v>3103.6833333333329</v>
      </c>
      <c r="J195" s="36">
        <v>3147.166666666667</v>
      </c>
      <c r="K195" s="31">
        <v>3060.2</v>
      </c>
      <c r="L195" s="31">
        <v>2982.1</v>
      </c>
      <c r="M195" s="31">
        <v>1.1095699999999999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432</v>
      </c>
      <c r="D196" s="36">
        <v>434.11666666666662</v>
      </c>
      <c r="E196" s="36">
        <v>428.68333333333322</v>
      </c>
      <c r="F196" s="36">
        <v>425.36666666666662</v>
      </c>
      <c r="G196" s="36">
        <v>419.93333333333322</v>
      </c>
      <c r="H196" s="36">
        <v>437.43333333333322</v>
      </c>
      <c r="I196" s="36">
        <v>442.86666666666662</v>
      </c>
      <c r="J196" s="36">
        <v>446.18333333333322</v>
      </c>
      <c r="K196" s="31">
        <v>439.55</v>
      </c>
      <c r="L196" s="31">
        <v>430.8</v>
      </c>
      <c r="M196" s="31">
        <v>17.972670000000001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605</v>
      </c>
      <c r="D197" s="36">
        <v>606.58333333333337</v>
      </c>
      <c r="E197" s="36">
        <v>600.2166666666667</v>
      </c>
      <c r="F197" s="36">
        <v>595.43333333333328</v>
      </c>
      <c r="G197" s="36">
        <v>589.06666666666661</v>
      </c>
      <c r="H197" s="36">
        <v>611.36666666666679</v>
      </c>
      <c r="I197" s="36">
        <v>617.73333333333335</v>
      </c>
      <c r="J197" s="36">
        <v>622.51666666666688</v>
      </c>
      <c r="K197" s="31">
        <v>612.95000000000005</v>
      </c>
      <c r="L197" s="31">
        <v>601.79999999999995</v>
      </c>
      <c r="M197" s="31">
        <v>6.8648300000000004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124.9</v>
      </c>
      <c r="D198" s="36">
        <v>125.31666666666666</v>
      </c>
      <c r="E198" s="36">
        <v>124.08333333333333</v>
      </c>
      <c r="F198" s="36">
        <v>123.26666666666667</v>
      </c>
      <c r="G198" s="36">
        <v>122.03333333333333</v>
      </c>
      <c r="H198" s="36">
        <v>126.13333333333333</v>
      </c>
      <c r="I198" s="36">
        <v>127.36666666666667</v>
      </c>
      <c r="J198" s="36">
        <v>128.18333333333334</v>
      </c>
      <c r="K198" s="31">
        <v>126.55</v>
      </c>
      <c r="L198" s="31">
        <v>124.5</v>
      </c>
      <c r="M198" s="31">
        <v>6.2788300000000001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174.9</v>
      </c>
      <c r="D199" s="36">
        <v>174.68333333333331</v>
      </c>
      <c r="E199" s="36">
        <v>172.71666666666661</v>
      </c>
      <c r="F199" s="36">
        <v>170.5333333333333</v>
      </c>
      <c r="G199" s="36">
        <v>168.56666666666661</v>
      </c>
      <c r="H199" s="36">
        <v>176.86666666666662</v>
      </c>
      <c r="I199" s="36">
        <v>178.83333333333331</v>
      </c>
      <c r="J199" s="36">
        <v>181.01666666666662</v>
      </c>
      <c r="K199" s="31">
        <v>176.65</v>
      </c>
      <c r="L199" s="31">
        <v>172.5</v>
      </c>
      <c r="M199" s="31">
        <v>18.425039999999999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284.2</v>
      </c>
      <c r="D200" s="36">
        <v>284.31666666666666</v>
      </c>
      <c r="E200" s="36">
        <v>282.18333333333334</v>
      </c>
      <c r="F200" s="36">
        <v>280.16666666666669</v>
      </c>
      <c r="G200" s="36">
        <v>278.03333333333336</v>
      </c>
      <c r="H200" s="36">
        <v>286.33333333333331</v>
      </c>
      <c r="I200" s="36">
        <v>288.46666666666664</v>
      </c>
      <c r="J200" s="36">
        <v>290.48333333333329</v>
      </c>
      <c r="K200" s="31">
        <v>286.45</v>
      </c>
      <c r="L200" s="31">
        <v>282.3</v>
      </c>
      <c r="M200" s="31">
        <v>2.24926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1722.75</v>
      </c>
      <c r="D201" s="36">
        <v>1722.7166666666665</v>
      </c>
      <c r="E201" s="36">
        <v>1701.0333333333328</v>
      </c>
      <c r="F201" s="36">
        <v>1679.3166666666664</v>
      </c>
      <c r="G201" s="36">
        <v>1657.6333333333328</v>
      </c>
      <c r="H201" s="36">
        <v>1744.4333333333329</v>
      </c>
      <c r="I201" s="36">
        <v>1766.1166666666668</v>
      </c>
      <c r="J201" s="36">
        <v>1787.833333333333</v>
      </c>
      <c r="K201" s="31">
        <v>1744.4</v>
      </c>
      <c r="L201" s="31">
        <v>1701</v>
      </c>
      <c r="M201" s="31">
        <v>0.99207999999999996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903.7</v>
      </c>
      <c r="D202" s="36">
        <v>907.0333333333333</v>
      </c>
      <c r="E202" s="36">
        <v>897.76666666666665</v>
      </c>
      <c r="F202" s="36">
        <v>891.83333333333337</v>
      </c>
      <c r="G202" s="36">
        <v>882.56666666666672</v>
      </c>
      <c r="H202" s="36">
        <v>912.96666666666658</v>
      </c>
      <c r="I202" s="36">
        <v>922.23333333333323</v>
      </c>
      <c r="J202" s="36">
        <v>928.16666666666652</v>
      </c>
      <c r="K202" s="31">
        <v>916.3</v>
      </c>
      <c r="L202" s="31">
        <v>901.1</v>
      </c>
      <c r="M202" s="31">
        <v>2.1969400000000001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1399.8</v>
      </c>
      <c r="D203" s="36">
        <v>1401.6499999999999</v>
      </c>
      <c r="E203" s="36">
        <v>1393.4499999999998</v>
      </c>
      <c r="F203" s="36">
        <v>1387.1</v>
      </c>
      <c r="G203" s="36">
        <v>1378.8999999999999</v>
      </c>
      <c r="H203" s="36">
        <v>1407.9999999999998</v>
      </c>
      <c r="I203" s="36">
        <v>1416.2</v>
      </c>
      <c r="J203" s="36">
        <v>1422.5499999999997</v>
      </c>
      <c r="K203" s="31">
        <v>1409.85</v>
      </c>
      <c r="L203" s="31">
        <v>1395.3</v>
      </c>
      <c r="M203" s="31">
        <v>3.2275399999999999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1261.45</v>
      </c>
      <c r="D204" s="36">
        <v>1262.5</v>
      </c>
      <c r="E204" s="36">
        <v>1256.05</v>
      </c>
      <c r="F204" s="36">
        <v>1250.6499999999999</v>
      </c>
      <c r="G204" s="36">
        <v>1244.1999999999998</v>
      </c>
      <c r="H204" s="36">
        <v>1267.9000000000001</v>
      </c>
      <c r="I204" s="36">
        <v>1274.3499999999999</v>
      </c>
      <c r="J204" s="36">
        <v>1279.7500000000002</v>
      </c>
      <c r="K204" s="31">
        <v>1268.95</v>
      </c>
      <c r="L204" s="31">
        <v>1257.0999999999999</v>
      </c>
      <c r="M204" s="31">
        <v>9.0315200000000004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2661.9</v>
      </c>
      <c r="D205" s="36">
        <v>2680.4166666666665</v>
      </c>
      <c r="E205" s="36">
        <v>2630.833333333333</v>
      </c>
      <c r="F205" s="36">
        <v>2599.7666666666664</v>
      </c>
      <c r="G205" s="36">
        <v>2550.1833333333329</v>
      </c>
      <c r="H205" s="36">
        <v>2711.4833333333331</v>
      </c>
      <c r="I205" s="36">
        <v>2761.0666666666662</v>
      </c>
      <c r="J205" s="36">
        <v>2792.1333333333332</v>
      </c>
      <c r="K205" s="31">
        <v>2730</v>
      </c>
      <c r="L205" s="31">
        <v>2649.35</v>
      </c>
      <c r="M205" s="31">
        <v>8.0429700000000004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1537.65</v>
      </c>
      <c r="D206" s="36">
        <v>1534.2166666666665</v>
      </c>
      <c r="E206" s="36">
        <v>1528.4333333333329</v>
      </c>
      <c r="F206" s="36">
        <v>1519.2166666666665</v>
      </c>
      <c r="G206" s="36">
        <v>1513.4333333333329</v>
      </c>
      <c r="H206" s="36">
        <v>1543.4333333333329</v>
      </c>
      <c r="I206" s="36">
        <v>1549.2166666666662</v>
      </c>
      <c r="J206" s="36">
        <v>1558.4333333333329</v>
      </c>
      <c r="K206" s="31">
        <v>1540</v>
      </c>
      <c r="L206" s="31">
        <v>1525</v>
      </c>
      <c r="M206" s="31">
        <v>137.87654000000001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644.25</v>
      </c>
      <c r="D207" s="36">
        <v>643.75</v>
      </c>
      <c r="E207" s="36">
        <v>638.65</v>
      </c>
      <c r="F207" s="36">
        <v>633.04999999999995</v>
      </c>
      <c r="G207" s="36">
        <v>627.94999999999993</v>
      </c>
      <c r="H207" s="36">
        <v>649.35</v>
      </c>
      <c r="I207" s="36">
        <v>654.44999999999993</v>
      </c>
      <c r="J207" s="36">
        <v>660.05000000000007</v>
      </c>
      <c r="K207" s="31">
        <v>648.85</v>
      </c>
      <c r="L207" s="31">
        <v>638.15</v>
      </c>
      <c r="M207" s="31">
        <v>19.687529999999999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3034.35</v>
      </c>
      <c r="D208" s="36">
        <v>3014.4666666666672</v>
      </c>
      <c r="E208" s="36">
        <v>2989.9333333333343</v>
      </c>
      <c r="F208" s="36">
        <v>2945.5166666666673</v>
      </c>
      <c r="G208" s="36">
        <v>2920.9833333333345</v>
      </c>
      <c r="H208" s="36">
        <v>3058.8833333333341</v>
      </c>
      <c r="I208" s="36">
        <v>3083.416666666667</v>
      </c>
      <c r="J208" s="36">
        <v>3127.8333333333339</v>
      </c>
      <c r="K208" s="31">
        <v>3039</v>
      </c>
      <c r="L208" s="31">
        <v>2970.05</v>
      </c>
      <c r="M208" s="31">
        <v>3.7256800000000001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71.599999999999994</v>
      </c>
      <c r="D209" s="36">
        <v>72.05</v>
      </c>
      <c r="E209" s="36">
        <v>70.899999999999991</v>
      </c>
      <c r="F209" s="36">
        <v>70.199999999999989</v>
      </c>
      <c r="G209" s="36">
        <v>69.049999999999983</v>
      </c>
      <c r="H209" s="36">
        <v>72.75</v>
      </c>
      <c r="I209" s="36">
        <v>73.900000000000006</v>
      </c>
      <c r="J209" s="36">
        <v>74.600000000000009</v>
      </c>
      <c r="K209" s="31">
        <v>73.2</v>
      </c>
      <c r="L209" s="31">
        <v>71.349999999999994</v>
      </c>
      <c r="M209" s="31">
        <v>52.636780000000002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294.85000000000002</v>
      </c>
      <c r="D210" s="36">
        <v>295.63333333333338</v>
      </c>
      <c r="E210" s="36">
        <v>290.21666666666675</v>
      </c>
      <c r="F210" s="36">
        <v>285.58333333333337</v>
      </c>
      <c r="G210" s="36">
        <v>280.16666666666674</v>
      </c>
      <c r="H210" s="36">
        <v>300.26666666666677</v>
      </c>
      <c r="I210" s="36">
        <v>305.68333333333339</v>
      </c>
      <c r="J210" s="36">
        <v>310.31666666666678</v>
      </c>
      <c r="K210" s="31">
        <v>301.05</v>
      </c>
      <c r="L210" s="31">
        <v>291</v>
      </c>
      <c r="M210" s="31">
        <v>1.4962599999999999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471.5</v>
      </c>
      <c r="D211" s="36">
        <v>470.66666666666669</v>
      </c>
      <c r="E211" s="36">
        <v>467.03333333333336</v>
      </c>
      <c r="F211" s="36">
        <v>462.56666666666666</v>
      </c>
      <c r="G211" s="36">
        <v>458.93333333333334</v>
      </c>
      <c r="H211" s="36">
        <v>475.13333333333338</v>
      </c>
      <c r="I211" s="36">
        <v>478.76666666666671</v>
      </c>
      <c r="J211" s="36">
        <v>483.23333333333341</v>
      </c>
      <c r="K211" s="31">
        <v>474.3</v>
      </c>
      <c r="L211" s="31">
        <v>466.2</v>
      </c>
      <c r="M211" s="31">
        <v>46.668230000000001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1004.95</v>
      </c>
      <c r="D212" s="36">
        <v>1007.2333333333332</v>
      </c>
      <c r="E212" s="36">
        <v>999.71666666666647</v>
      </c>
      <c r="F212" s="36">
        <v>994.48333333333323</v>
      </c>
      <c r="G212" s="36">
        <v>986.96666666666647</v>
      </c>
      <c r="H212" s="36">
        <v>1012.4666666666665</v>
      </c>
      <c r="I212" s="36">
        <v>1019.9833333333331</v>
      </c>
      <c r="J212" s="36">
        <v>1025.2166666666665</v>
      </c>
      <c r="K212" s="31">
        <v>1014.75</v>
      </c>
      <c r="L212" s="31">
        <v>1002</v>
      </c>
      <c r="M212" s="31">
        <v>0.13836999999999999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3871.15</v>
      </c>
      <c r="D213" s="36">
        <v>3881.2166666666667</v>
      </c>
      <c r="E213" s="36">
        <v>3845.5833333333335</v>
      </c>
      <c r="F213" s="36">
        <v>3820.0166666666669</v>
      </c>
      <c r="G213" s="36">
        <v>3784.3833333333337</v>
      </c>
      <c r="H213" s="36">
        <v>3906.7833333333333</v>
      </c>
      <c r="I213" s="36">
        <v>3942.4166666666665</v>
      </c>
      <c r="J213" s="36">
        <v>3967.9833333333331</v>
      </c>
      <c r="K213" s="31">
        <v>3916.85</v>
      </c>
      <c r="L213" s="31">
        <v>3855.65</v>
      </c>
      <c r="M213" s="31">
        <v>8.3516700000000004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156.19999999999999</v>
      </c>
      <c r="D214" s="36">
        <v>157.36666666666667</v>
      </c>
      <c r="E214" s="36">
        <v>154.33333333333334</v>
      </c>
      <c r="F214" s="36">
        <v>152.46666666666667</v>
      </c>
      <c r="G214" s="36">
        <v>149.43333333333334</v>
      </c>
      <c r="H214" s="36">
        <v>159.23333333333335</v>
      </c>
      <c r="I214" s="36">
        <v>162.26666666666665</v>
      </c>
      <c r="J214" s="36">
        <v>164.13333333333335</v>
      </c>
      <c r="K214" s="31">
        <v>160.4</v>
      </c>
      <c r="L214" s="31">
        <v>155.5</v>
      </c>
      <c r="M214" s="31">
        <v>34.690330000000003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260</v>
      </c>
      <c r="D215" s="36">
        <v>261</v>
      </c>
      <c r="E215" s="36">
        <v>258.25</v>
      </c>
      <c r="F215" s="36">
        <v>256.5</v>
      </c>
      <c r="G215" s="36">
        <v>253.75</v>
      </c>
      <c r="H215" s="36">
        <v>262.75</v>
      </c>
      <c r="I215" s="36">
        <v>265.5</v>
      </c>
      <c r="J215" s="36">
        <v>267.25</v>
      </c>
      <c r="K215" s="31">
        <v>263.75</v>
      </c>
      <c r="L215" s="31">
        <v>259.25</v>
      </c>
      <c r="M215" s="31">
        <v>29.135580000000001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2478.9499999999998</v>
      </c>
      <c r="D216" s="36">
        <v>2476.4</v>
      </c>
      <c r="E216" s="36">
        <v>2463.8000000000002</v>
      </c>
      <c r="F216" s="36">
        <v>2448.65</v>
      </c>
      <c r="G216" s="36">
        <v>2436.0500000000002</v>
      </c>
      <c r="H216" s="36">
        <v>2491.5500000000002</v>
      </c>
      <c r="I216" s="36">
        <v>2504.1499999999996</v>
      </c>
      <c r="J216" s="36">
        <v>2519.3000000000002</v>
      </c>
      <c r="K216" s="31">
        <v>2489</v>
      </c>
      <c r="L216" s="31">
        <v>2461.25</v>
      </c>
      <c r="M216" s="31">
        <v>12.635479999999999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311.45</v>
      </c>
      <c r="D217" s="36">
        <v>312.66666666666669</v>
      </c>
      <c r="E217" s="36">
        <v>308.83333333333337</v>
      </c>
      <c r="F217" s="36">
        <v>306.2166666666667</v>
      </c>
      <c r="G217" s="36">
        <v>302.38333333333338</v>
      </c>
      <c r="H217" s="36">
        <v>315.28333333333336</v>
      </c>
      <c r="I217" s="36">
        <v>319.11666666666673</v>
      </c>
      <c r="J217" s="36">
        <v>321.73333333333335</v>
      </c>
      <c r="K217" s="31">
        <v>316.5</v>
      </c>
      <c r="L217" s="31">
        <v>310.05</v>
      </c>
      <c r="M217" s="31">
        <v>2.76885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4130</v>
      </c>
      <c r="D218" s="36">
        <v>4159.1833333333334</v>
      </c>
      <c r="E218" s="36">
        <v>4088.416666666667</v>
      </c>
      <c r="F218" s="36">
        <v>4046.8333333333339</v>
      </c>
      <c r="G218" s="36">
        <v>3976.0666666666675</v>
      </c>
      <c r="H218" s="36">
        <v>4200.7666666666664</v>
      </c>
      <c r="I218" s="36">
        <v>4271.5333333333328</v>
      </c>
      <c r="J218" s="36">
        <v>4313.1166666666659</v>
      </c>
      <c r="K218" s="31">
        <v>4229.95</v>
      </c>
      <c r="L218" s="31">
        <v>4117.6000000000004</v>
      </c>
      <c r="M218" s="31">
        <v>0.16108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507.9</v>
      </c>
      <c r="D219" s="36">
        <v>532.13333333333333</v>
      </c>
      <c r="E219" s="36">
        <v>476.76666666666665</v>
      </c>
      <c r="F219" s="36">
        <v>445.63333333333333</v>
      </c>
      <c r="G219" s="36">
        <v>390.26666666666665</v>
      </c>
      <c r="H219" s="36">
        <v>563.26666666666665</v>
      </c>
      <c r="I219" s="36">
        <v>618.63333333333321</v>
      </c>
      <c r="J219" s="36">
        <v>649.76666666666665</v>
      </c>
      <c r="K219" s="31">
        <v>587.5</v>
      </c>
      <c r="L219" s="31">
        <v>501</v>
      </c>
      <c r="M219" s="31">
        <v>26.34956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821.6</v>
      </c>
      <c r="D220" s="36">
        <v>826.7833333333333</v>
      </c>
      <c r="E220" s="36">
        <v>811.46666666666658</v>
      </c>
      <c r="F220" s="36">
        <v>801.33333333333326</v>
      </c>
      <c r="G220" s="36">
        <v>786.01666666666654</v>
      </c>
      <c r="H220" s="36">
        <v>836.91666666666663</v>
      </c>
      <c r="I220" s="36">
        <v>852.23333333333323</v>
      </c>
      <c r="J220" s="36">
        <v>862.36666666666667</v>
      </c>
      <c r="K220" s="31">
        <v>842.1</v>
      </c>
      <c r="L220" s="31">
        <v>816.65</v>
      </c>
      <c r="M220" s="31">
        <v>1.9216899999999999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40838.65</v>
      </c>
      <c r="D221" s="36">
        <v>40754.683333333342</v>
      </c>
      <c r="E221" s="36">
        <v>40359.31666666668</v>
      </c>
      <c r="F221" s="36">
        <v>39879.983333333337</v>
      </c>
      <c r="G221" s="36">
        <v>39484.616666666676</v>
      </c>
      <c r="H221" s="36">
        <v>41234.016666666685</v>
      </c>
      <c r="I221" s="36">
        <v>41629.383333333339</v>
      </c>
      <c r="J221" s="36">
        <v>42108.716666666689</v>
      </c>
      <c r="K221" s="31">
        <v>41150.050000000003</v>
      </c>
      <c r="L221" s="31">
        <v>40275.35</v>
      </c>
      <c r="M221" s="31">
        <v>3.6429999999999997E-2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83.7</v>
      </c>
      <c r="D222" s="36">
        <v>84.233333333333334</v>
      </c>
      <c r="E222" s="36">
        <v>81.466666666666669</v>
      </c>
      <c r="F222" s="36">
        <v>79.233333333333334</v>
      </c>
      <c r="G222" s="36">
        <v>76.466666666666669</v>
      </c>
      <c r="H222" s="36">
        <v>86.466666666666669</v>
      </c>
      <c r="I222" s="36">
        <v>89.233333333333348</v>
      </c>
      <c r="J222" s="36">
        <v>91.466666666666669</v>
      </c>
      <c r="K222" s="31">
        <v>87</v>
      </c>
      <c r="L222" s="31">
        <v>82</v>
      </c>
      <c r="M222" s="31">
        <v>367.86586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948.7</v>
      </c>
      <c r="D223" s="36">
        <v>951.58333333333337</v>
      </c>
      <c r="E223" s="36">
        <v>944.2166666666667</v>
      </c>
      <c r="F223" s="36">
        <v>939.73333333333335</v>
      </c>
      <c r="G223" s="36">
        <v>932.36666666666667</v>
      </c>
      <c r="H223" s="36">
        <v>956.06666666666672</v>
      </c>
      <c r="I223" s="36">
        <v>963.43333333333328</v>
      </c>
      <c r="J223" s="36">
        <v>967.91666666666674</v>
      </c>
      <c r="K223" s="31">
        <v>958.95</v>
      </c>
      <c r="L223" s="31">
        <v>947.1</v>
      </c>
      <c r="M223" s="31">
        <v>105.21409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1308.6500000000001</v>
      </c>
      <c r="D224" s="36">
        <v>1311.05</v>
      </c>
      <c r="E224" s="36">
        <v>1299.3</v>
      </c>
      <c r="F224" s="36">
        <v>1289.95</v>
      </c>
      <c r="G224" s="36">
        <v>1278.2</v>
      </c>
      <c r="H224" s="36">
        <v>1320.3999999999999</v>
      </c>
      <c r="I224" s="36">
        <v>1332.1499999999999</v>
      </c>
      <c r="J224" s="36">
        <v>1341.4999999999998</v>
      </c>
      <c r="K224" s="31">
        <v>1322.8</v>
      </c>
      <c r="L224" s="31">
        <v>1301.7</v>
      </c>
      <c r="M224" s="31">
        <v>4.6818400000000002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577.04999999999995</v>
      </c>
      <c r="D225" s="36">
        <v>579.38333333333333</v>
      </c>
      <c r="E225" s="36">
        <v>572.11666666666667</v>
      </c>
      <c r="F225" s="36">
        <v>567.18333333333339</v>
      </c>
      <c r="G225" s="36">
        <v>559.91666666666674</v>
      </c>
      <c r="H225" s="36">
        <v>584.31666666666661</v>
      </c>
      <c r="I225" s="36">
        <v>591.58333333333326</v>
      </c>
      <c r="J225" s="36">
        <v>596.51666666666654</v>
      </c>
      <c r="K225" s="31">
        <v>586.65</v>
      </c>
      <c r="L225" s="31">
        <v>574.45000000000005</v>
      </c>
      <c r="M225" s="31">
        <v>12.94159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614.20000000000005</v>
      </c>
      <c r="D226" s="36">
        <v>615.81666666666672</v>
      </c>
      <c r="E226" s="36">
        <v>611.43333333333339</v>
      </c>
      <c r="F226" s="36">
        <v>608.66666666666663</v>
      </c>
      <c r="G226" s="36">
        <v>604.2833333333333</v>
      </c>
      <c r="H226" s="36">
        <v>618.58333333333348</v>
      </c>
      <c r="I226" s="36">
        <v>622.96666666666692</v>
      </c>
      <c r="J226" s="36">
        <v>625.73333333333358</v>
      </c>
      <c r="K226" s="31">
        <v>620.20000000000005</v>
      </c>
      <c r="L226" s="31">
        <v>613.04999999999995</v>
      </c>
      <c r="M226" s="31">
        <v>4.2054499999999999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69.75</v>
      </c>
      <c r="D227" s="36">
        <v>70.233333333333334</v>
      </c>
      <c r="E227" s="36">
        <v>69.066666666666663</v>
      </c>
      <c r="F227" s="36">
        <v>68.383333333333326</v>
      </c>
      <c r="G227" s="36">
        <v>67.216666666666654</v>
      </c>
      <c r="H227" s="36">
        <v>70.916666666666671</v>
      </c>
      <c r="I227" s="36">
        <v>72.083333333333329</v>
      </c>
      <c r="J227" s="36">
        <v>72.76666666666668</v>
      </c>
      <c r="K227" s="31">
        <v>71.400000000000006</v>
      </c>
      <c r="L227" s="31">
        <v>69.55</v>
      </c>
      <c r="M227" s="31">
        <v>80.352260000000001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95.55</v>
      </c>
      <c r="D228" s="36">
        <v>95.066666666666663</v>
      </c>
      <c r="E228" s="36">
        <v>94.333333333333329</v>
      </c>
      <c r="F228" s="36">
        <v>93.11666666666666</v>
      </c>
      <c r="G228" s="36">
        <v>92.383333333333326</v>
      </c>
      <c r="H228" s="36">
        <v>96.283333333333331</v>
      </c>
      <c r="I228" s="36">
        <v>97.01666666666668</v>
      </c>
      <c r="J228" s="36">
        <v>98.233333333333334</v>
      </c>
      <c r="K228" s="31">
        <v>95.8</v>
      </c>
      <c r="L228" s="31">
        <v>93.85</v>
      </c>
      <c r="M228" s="31">
        <v>281.94743999999997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128.44999999999999</v>
      </c>
      <c r="D229" s="36">
        <v>127.99999999999999</v>
      </c>
      <c r="E229" s="36">
        <v>126.89999999999998</v>
      </c>
      <c r="F229" s="36">
        <v>125.35</v>
      </c>
      <c r="G229" s="36">
        <v>124.24999999999999</v>
      </c>
      <c r="H229" s="36">
        <v>129.54999999999995</v>
      </c>
      <c r="I229" s="36">
        <v>130.64999999999998</v>
      </c>
      <c r="J229" s="36">
        <v>132.19999999999996</v>
      </c>
      <c r="K229" s="31">
        <v>129.1</v>
      </c>
      <c r="L229" s="31">
        <v>126.45</v>
      </c>
      <c r="M229" s="31">
        <v>84.646320000000003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899.1</v>
      </c>
      <c r="D230" s="36">
        <v>901.41666666666663</v>
      </c>
      <c r="E230" s="36">
        <v>884.68333333333328</v>
      </c>
      <c r="F230" s="36">
        <v>870.26666666666665</v>
      </c>
      <c r="G230" s="36">
        <v>853.5333333333333</v>
      </c>
      <c r="H230" s="36">
        <v>915.83333333333326</v>
      </c>
      <c r="I230" s="36">
        <v>932.56666666666661</v>
      </c>
      <c r="J230" s="36">
        <v>946.98333333333323</v>
      </c>
      <c r="K230" s="31">
        <v>918.15</v>
      </c>
      <c r="L230" s="31">
        <v>887</v>
      </c>
      <c r="M230" s="31">
        <v>0.18415000000000001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579.75</v>
      </c>
      <c r="D231" s="36">
        <v>582.76666666666665</v>
      </c>
      <c r="E231" s="36">
        <v>573.98333333333335</v>
      </c>
      <c r="F231" s="36">
        <v>568.2166666666667</v>
      </c>
      <c r="G231" s="36">
        <v>559.43333333333339</v>
      </c>
      <c r="H231" s="36">
        <v>588.5333333333333</v>
      </c>
      <c r="I231" s="36">
        <v>597.31666666666661</v>
      </c>
      <c r="J231" s="36">
        <v>603.08333333333326</v>
      </c>
      <c r="K231" s="31">
        <v>591.54999999999995</v>
      </c>
      <c r="L231" s="31">
        <v>577</v>
      </c>
      <c r="M231" s="31">
        <v>2.3635199999999998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232.35</v>
      </c>
      <c r="D232" s="36">
        <v>234.6</v>
      </c>
      <c r="E232" s="36">
        <v>228.79999999999998</v>
      </c>
      <c r="F232" s="36">
        <v>225.25</v>
      </c>
      <c r="G232" s="36">
        <v>219.45</v>
      </c>
      <c r="H232" s="36">
        <v>238.14999999999998</v>
      </c>
      <c r="I232" s="36">
        <v>243.95</v>
      </c>
      <c r="J232" s="36">
        <v>247.49999999999997</v>
      </c>
      <c r="K232" s="31">
        <v>240.4</v>
      </c>
      <c r="L232" s="31">
        <v>231.05</v>
      </c>
      <c r="M232" s="31">
        <v>43.417000000000002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185.2</v>
      </c>
      <c r="D233" s="36">
        <v>186.69999999999996</v>
      </c>
      <c r="E233" s="36">
        <v>182.54999999999993</v>
      </c>
      <c r="F233" s="36">
        <v>179.89999999999998</v>
      </c>
      <c r="G233" s="36">
        <v>175.74999999999994</v>
      </c>
      <c r="H233" s="36">
        <v>189.34999999999991</v>
      </c>
      <c r="I233" s="36">
        <v>193.49999999999994</v>
      </c>
      <c r="J233" s="36">
        <v>196.14999999999989</v>
      </c>
      <c r="K233" s="31">
        <v>190.85</v>
      </c>
      <c r="L233" s="31">
        <v>184.05</v>
      </c>
      <c r="M233" s="31">
        <v>83.194680000000005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82.65</v>
      </c>
      <c r="D234" s="36">
        <v>83.466666666666683</v>
      </c>
      <c r="E234" s="36">
        <v>81.483333333333363</v>
      </c>
      <c r="F234" s="36">
        <v>80.316666666666677</v>
      </c>
      <c r="G234" s="36">
        <v>78.333333333333357</v>
      </c>
      <c r="H234" s="36">
        <v>84.633333333333368</v>
      </c>
      <c r="I234" s="36">
        <v>86.616666666666688</v>
      </c>
      <c r="J234" s="36">
        <v>87.783333333333374</v>
      </c>
      <c r="K234" s="31">
        <v>85.45</v>
      </c>
      <c r="L234" s="31">
        <v>82.3</v>
      </c>
      <c r="M234" s="31">
        <v>146.29413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2916.15</v>
      </c>
      <c r="D235" s="36">
        <v>2926.5</v>
      </c>
      <c r="E235" s="36">
        <v>2899.65</v>
      </c>
      <c r="F235" s="36">
        <v>2883.15</v>
      </c>
      <c r="G235" s="36">
        <v>2856.3</v>
      </c>
      <c r="H235" s="36">
        <v>2943</v>
      </c>
      <c r="I235" s="36">
        <v>2969.8500000000004</v>
      </c>
      <c r="J235" s="36">
        <v>2986.35</v>
      </c>
      <c r="K235" s="31">
        <v>2953.35</v>
      </c>
      <c r="L235" s="31">
        <v>2910</v>
      </c>
      <c r="M235" s="31">
        <v>1.01888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428.15</v>
      </c>
      <c r="D236" s="36">
        <v>428.98333333333335</v>
      </c>
      <c r="E236" s="36">
        <v>424.9666666666667</v>
      </c>
      <c r="F236" s="36">
        <v>421.78333333333336</v>
      </c>
      <c r="G236" s="36">
        <v>417.76666666666671</v>
      </c>
      <c r="H236" s="36">
        <v>432.16666666666669</v>
      </c>
      <c r="I236" s="36">
        <v>436.18333333333334</v>
      </c>
      <c r="J236" s="36">
        <v>439.36666666666667</v>
      </c>
      <c r="K236" s="31">
        <v>433</v>
      </c>
      <c r="L236" s="31">
        <v>425.8</v>
      </c>
      <c r="M236" s="31">
        <v>16.103449999999999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131.75</v>
      </c>
      <c r="D237" s="36">
        <v>131.96666666666667</v>
      </c>
      <c r="E237" s="36">
        <v>130.53333333333333</v>
      </c>
      <c r="F237" s="36">
        <v>129.31666666666666</v>
      </c>
      <c r="G237" s="36">
        <v>127.88333333333333</v>
      </c>
      <c r="H237" s="36">
        <v>133.18333333333334</v>
      </c>
      <c r="I237" s="36">
        <v>134.61666666666667</v>
      </c>
      <c r="J237" s="36">
        <v>135.83333333333334</v>
      </c>
      <c r="K237" s="31">
        <v>133.4</v>
      </c>
      <c r="L237" s="31">
        <v>130.75</v>
      </c>
      <c r="M237" s="31">
        <v>54.588340000000002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410.5</v>
      </c>
      <c r="D238" s="36">
        <v>410.08333333333331</v>
      </c>
      <c r="E238" s="36">
        <v>405.96666666666664</v>
      </c>
      <c r="F238" s="36">
        <v>401.43333333333334</v>
      </c>
      <c r="G238" s="36">
        <v>397.31666666666666</v>
      </c>
      <c r="H238" s="36">
        <v>414.61666666666662</v>
      </c>
      <c r="I238" s="36">
        <v>418.73333333333329</v>
      </c>
      <c r="J238" s="36">
        <v>423.26666666666659</v>
      </c>
      <c r="K238" s="31">
        <v>414.2</v>
      </c>
      <c r="L238" s="31">
        <v>405.55</v>
      </c>
      <c r="M238" s="31">
        <v>19.636420000000001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92</v>
      </c>
      <c r="D239" s="36">
        <v>92.233333333333348</v>
      </c>
      <c r="E239" s="36">
        <v>91.6666666666667</v>
      </c>
      <c r="F239" s="36">
        <v>91.333333333333357</v>
      </c>
      <c r="G239" s="36">
        <v>90.766666666666708</v>
      </c>
      <c r="H239" s="36">
        <v>92.566666666666691</v>
      </c>
      <c r="I239" s="36">
        <v>93.133333333333354</v>
      </c>
      <c r="J239" s="36">
        <v>93.466666666666683</v>
      </c>
      <c r="K239" s="31">
        <v>92.8</v>
      </c>
      <c r="L239" s="31">
        <v>91.9</v>
      </c>
      <c r="M239" s="31">
        <v>87.869439999999997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45.4</v>
      </c>
      <c r="D240" s="36">
        <v>44.766666666666673</v>
      </c>
      <c r="E240" s="36">
        <v>43.583333333333343</v>
      </c>
      <c r="F240" s="36">
        <v>41.766666666666673</v>
      </c>
      <c r="G240" s="36">
        <v>40.583333333333343</v>
      </c>
      <c r="H240" s="36">
        <v>46.583333333333343</v>
      </c>
      <c r="I240" s="36">
        <v>47.766666666666666</v>
      </c>
      <c r="J240" s="36">
        <v>49.583333333333343</v>
      </c>
      <c r="K240" s="31">
        <v>45.95</v>
      </c>
      <c r="L240" s="31">
        <v>42.95</v>
      </c>
      <c r="M240" s="31">
        <v>1399.3322900000001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681.55</v>
      </c>
      <c r="D241" s="36">
        <v>684.36666666666667</v>
      </c>
      <c r="E241" s="36">
        <v>677.23333333333335</v>
      </c>
      <c r="F241" s="36">
        <v>672.91666666666663</v>
      </c>
      <c r="G241" s="36">
        <v>665.7833333333333</v>
      </c>
      <c r="H241" s="36">
        <v>688.68333333333339</v>
      </c>
      <c r="I241" s="36">
        <v>695.81666666666683</v>
      </c>
      <c r="J241" s="36">
        <v>700.13333333333344</v>
      </c>
      <c r="K241" s="31">
        <v>691.5</v>
      </c>
      <c r="L241" s="31">
        <v>680.05</v>
      </c>
      <c r="M241" s="31">
        <v>10.551080000000001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75.95</v>
      </c>
      <c r="D242" s="36">
        <v>76.316666666666663</v>
      </c>
      <c r="E242" s="36">
        <v>75.183333333333323</v>
      </c>
      <c r="F242" s="36">
        <v>74.416666666666657</v>
      </c>
      <c r="G242" s="36">
        <v>73.283333333333317</v>
      </c>
      <c r="H242" s="36">
        <v>77.083333333333329</v>
      </c>
      <c r="I242" s="36">
        <v>78.216666666666654</v>
      </c>
      <c r="J242" s="36">
        <v>78.983333333333334</v>
      </c>
      <c r="K242" s="31">
        <v>77.45</v>
      </c>
      <c r="L242" s="31">
        <v>75.55</v>
      </c>
      <c r="M242" s="31">
        <v>331.38243999999997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1515.65</v>
      </c>
      <c r="D243" s="36">
        <v>1523.4833333333333</v>
      </c>
      <c r="E243" s="36">
        <v>1499.6166666666668</v>
      </c>
      <c r="F243" s="36">
        <v>1483.5833333333335</v>
      </c>
      <c r="G243" s="36">
        <v>1459.7166666666669</v>
      </c>
      <c r="H243" s="36">
        <v>1539.5166666666667</v>
      </c>
      <c r="I243" s="36">
        <v>1563.383333333333</v>
      </c>
      <c r="J243" s="36">
        <v>1579.4166666666665</v>
      </c>
      <c r="K243" s="31">
        <v>1547.35</v>
      </c>
      <c r="L243" s="31">
        <v>1507.45</v>
      </c>
      <c r="M243" s="31">
        <v>0.28127000000000002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455</v>
      </c>
      <c r="D244" s="36">
        <v>455.93333333333334</v>
      </c>
      <c r="E244" s="36">
        <v>452.76666666666665</v>
      </c>
      <c r="F244" s="36">
        <v>450.5333333333333</v>
      </c>
      <c r="G244" s="36">
        <v>447.36666666666662</v>
      </c>
      <c r="H244" s="36">
        <v>458.16666666666669</v>
      </c>
      <c r="I244" s="36">
        <v>461.33333333333331</v>
      </c>
      <c r="J244" s="36">
        <v>463.56666666666672</v>
      </c>
      <c r="K244" s="31">
        <v>459.1</v>
      </c>
      <c r="L244" s="31">
        <v>453.7</v>
      </c>
      <c r="M244" s="31">
        <v>3.4975399999999999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189.65</v>
      </c>
      <c r="D245" s="36">
        <v>188.65</v>
      </c>
      <c r="E245" s="36">
        <v>187.10000000000002</v>
      </c>
      <c r="F245" s="36">
        <v>184.55</v>
      </c>
      <c r="G245" s="36">
        <v>183.00000000000003</v>
      </c>
      <c r="H245" s="36">
        <v>191.20000000000002</v>
      </c>
      <c r="I245" s="36">
        <v>192.75000000000003</v>
      </c>
      <c r="J245" s="36">
        <v>195.3</v>
      </c>
      <c r="K245" s="31">
        <v>190.2</v>
      </c>
      <c r="L245" s="31">
        <v>186.1</v>
      </c>
      <c r="M245" s="31">
        <v>89.660870000000003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1423.05</v>
      </c>
      <c r="D246" s="36">
        <v>1426.2166666666665</v>
      </c>
      <c r="E246" s="36">
        <v>1408.4833333333329</v>
      </c>
      <c r="F246" s="36">
        <v>1393.9166666666665</v>
      </c>
      <c r="G246" s="36">
        <v>1376.1833333333329</v>
      </c>
      <c r="H246" s="36">
        <v>1440.7833333333328</v>
      </c>
      <c r="I246" s="36">
        <v>1458.5166666666664</v>
      </c>
      <c r="J246" s="36">
        <v>1473.0833333333328</v>
      </c>
      <c r="K246" s="31">
        <v>1443.95</v>
      </c>
      <c r="L246" s="31">
        <v>1411.65</v>
      </c>
      <c r="M246" s="31">
        <v>28.701370000000001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17.25</v>
      </c>
      <c r="D247" s="36">
        <v>17.266666666666669</v>
      </c>
      <c r="E247" s="36">
        <v>17.083333333333339</v>
      </c>
      <c r="F247" s="36">
        <v>16.916666666666671</v>
      </c>
      <c r="G247" s="36">
        <v>16.733333333333341</v>
      </c>
      <c r="H247" s="36">
        <v>17.433333333333337</v>
      </c>
      <c r="I247" s="36">
        <v>17.616666666666667</v>
      </c>
      <c r="J247" s="36">
        <v>17.783333333333335</v>
      </c>
      <c r="K247" s="31">
        <v>17.45</v>
      </c>
      <c r="L247" s="31">
        <v>17.100000000000001</v>
      </c>
      <c r="M247" s="31">
        <v>177.99778000000001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4238.45</v>
      </c>
      <c r="D248" s="36">
        <v>4245.083333333333</v>
      </c>
      <c r="E248" s="36">
        <v>4212.1666666666661</v>
      </c>
      <c r="F248" s="36">
        <v>4185.8833333333332</v>
      </c>
      <c r="G248" s="36">
        <v>4152.9666666666662</v>
      </c>
      <c r="H248" s="36">
        <v>4271.3666666666659</v>
      </c>
      <c r="I248" s="36">
        <v>4304.2833333333319</v>
      </c>
      <c r="J248" s="36">
        <v>4330.5666666666657</v>
      </c>
      <c r="K248" s="31">
        <v>4278</v>
      </c>
      <c r="L248" s="31">
        <v>4218.8</v>
      </c>
      <c r="M248" s="31">
        <v>3.1224599999999998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1460.65</v>
      </c>
      <c r="D249" s="36">
        <v>1466.5166666666667</v>
      </c>
      <c r="E249" s="36">
        <v>1453.1333333333332</v>
      </c>
      <c r="F249" s="36">
        <v>1445.6166666666666</v>
      </c>
      <c r="G249" s="36">
        <v>1432.2333333333331</v>
      </c>
      <c r="H249" s="36">
        <v>1474.0333333333333</v>
      </c>
      <c r="I249" s="36">
        <v>1487.416666666667</v>
      </c>
      <c r="J249" s="36">
        <v>1494.9333333333334</v>
      </c>
      <c r="K249" s="31">
        <v>1479.9</v>
      </c>
      <c r="L249" s="31">
        <v>1459</v>
      </c>
      <c r="M249" s="31">
        <v>39.96528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2923.6</v>
      </c>
      <c r="D250" s="36">
        <v>2925.3666666666668</v>
      </c>
      <c r="E250" s="36">
        <v>2860.7333333333336</v>
      </c>
      <c r="F250" s="36">
        <v>2797.8666666666668</v>
      </c>
      <c r="G250" s="36">
        <v>2733.2333333333336</v>
      </c>
      <c r="H250" s="36">
        <v>2988.2333333333336</v>
      </c>
      <c r="I250" s="36">
        <v>3052.8666666666668</v>
      </c>
      <c r="J250" s="36">
        <v>3115.7333333333336</v>
      </c>
      <c r="K250" s="31">
        <v>2990</v>
      </c>
      <c r="L250" s="31">
        <v>2862.5</v>
      </c>
      <c r="M250" s="31">
        <v>0.18712000000000001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717.4</v>
      </c>
      <c r="D251" s="36">
        <v>724.0333333333333</v>
      </c>
      <c r="E251" s="36">
        <v>708.36666666666656</v>
      </c>
      <c r="F251" s="36">
        <v>699.33333333333326</v>
      </c>
      <c r="G251" s="36">
        <v>683.66666666666652</v>
      </c>
      <c r="H251" s="36">
        <v>733.06666666666661</v>
      </c>
      <c r="I251" s="36">
        <v>748.73333333333335</v>
      </c>
      <c r="J251" s="36">
        <v>757.76666666666665</v>
      </c>
      <c r="K251" s="31">
        <v>739.7</v>
      </c>
      <c r="L251" s="31">
        <v>715</v>
      </c>
      <c r="M251" s="31">
        <v>4.5644299999999998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2404.4499999999998</v>
      </c>
      <c r="D252" s="36">
        <v>2392.9833333333331</v>
      </c>
      <c r="E252" s="36">
        <v>2374.0166666666664</v>
      </c>
      <c r="F252" s="36">
        <v>2343.5833333333335</v>
      </c>
      <c r="G252" s="36">
        <v>2324.6166666666668</v>
      </c>
      <c r="H252" s="36">
        <v>2423.4166666666661</v>
      </c>
      <c r="I252" s="36">
        <v>2442.3833333333323</v>
      </c>
      <c r="J252" s="36">
        <v>2472.8166666666657</v>
      </c>
      <c r="K252" s="31">
        <v>2411.9499999999998</v>
      </c>
      <c r="L252" s="31">
        <v>2362.5500000000002</v>
      </c>
      <c r="M252" s="31">
        <v>6.6078700000000001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905.1</v>
      </c>
      <c r="D253" s="36">
        <v>899.91666666666663</v>
      </c>
      <c r="E253" s="36">
        <v>890.83333333333326</v>
      </c>
      <c r="F253" s="36">
        <v>876.56666666666661</v>
      </c>
      <c r="G253" s="36">
        <v>867.48333333333323</v>
      </c>
      <c r="H253" s="36">
        <v>914.18333333333328</v>
      </c>
      <c r="I253" s="36">
        <v>923.26666666666654</v>
      </c>
      <c r="J253" s="36">
        <v>937.5333333333333</v>
      </c>
      <c r="K253" s="31">
        <v>909</v>
      </c>
      <c r="L253" s="31">
        <v>885.65</v>
      </c>
      <c r="M253" s="31">
        <v>3.6540599999999999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</v>
      </c>
      <c r="D254" s="36">
        <v>32.25</v>
      </c>
      <c r="E254" s="36">
        <v>31.5</v>
      </c>
      <c r="F254" s="36">
        <v>31</v>
      </c>
      <c r="G254" s="36">
        <v>30.25</v>
      </c>
      <c r="H254" s="36">
        <v>32.75</v>
      </c>
      <c r="I254" s="36">
        <v>33.5</v>
      </c>
      <c r="J254" s="36">
        <v>34</v>
      </c>
      <c r="K254" s="31">
        <v>33</v>
      </c>
      <c r="L254" s="31">
        <v>31.75</v>
      </c>
      <c r="M254" s="31">
        <v>421.89353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442.45</v>
      </c>
      <c r="D255" s="36">
        <v>442.2166666666667</v>
      </c>
      <c r="E255" s="36">
        <v>439.93333333333339</v>
      </c>
      <c r="F255" s="36">
        <v>437.41666666666669</v>
      </c>
      <c r="G255" s="36">
        <v>435.13333333333338</v>
      </c>
      <c r="H255" s="36">
        <v>444.73333333333341</v>
      </c>
      <c r="I255" s="36">
        <v>447.01666666666671</v>
      </c>
      <c r="J255" s="36">
        <v>449.53333333333342</v>
      </c>
      <c r="K255" s="31">
        <v>444.5</v>
      </c>
      <c r="L255" s="31">
        <v>439.7</v>
      </c>
      <c r="M255" s="31">
        <v>53.278329999999997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192.9</v>
      </c>
      <c r="D256" s="36">
        <v>194.23333333333335</v>
      </c>
      <c r="E256" s="36">
        <v>190.66666666666669</v>
      </c>
      <c r="F256" s="36">
        <v>188.43333333333334</v>
      </c>
      <c r="G256" s="36">
        <v>184.86666666666667</v>
      </c>
      <c r="H256" s="36">
        <v>196.4666666666667</v>
      </c>
      <c r="I256" s="36">
        <v>200.03333333333336</v>
      </c>
      <c r="J256" s="36">
        <v>202.26666666666671</v>
      </c>
      <c r="K256" s="31">
        <v>197.8</v>
      </c>
      <c r="L256" s="31">
        <v>192</v>
      </c>
      <c r="M256" s="31">
        <v>19.418970000000002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1407.15</v>
      </c>
      <c r="D257" s="36">
        <v>1417.8</v>
      </c>
      <c r="E257" s="36">
        <v>1391.55</v>
      </c>
      <c r="F257" s="36">
        <v>1375.95</v>
      </c>
      <c r="G257" s="36">
        <v>1349.7</v>
      </c>
      <c r="H257" s="36">
        <v>1433.3999999999999</v>
      </c>
      <c r="I257" s="36">
        <v>1459.6499999999999</v>
      </c>
      <c r="J257" s="36">
        <v>1475.2499999999998</v>
      </c>
      <c r="K257" s="31">
        <v>1444.05</v>
      </c>
      <c r="L257" s="31">
        <v>1402.2</v>
      </c>
      <c r="M257" s="31">
        <v>0.75416000000000005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3156.9</v>
      </c>
      <c r="D258" s="36">
        <v>3165.2333333333336</v>
      </c>
      <c r="E258" s="36">
        <v>3126.9666666666672</v>
      </c>
      <c r="F258" s="36">
        <v>3097.0333333333338</v>
      </c>
      <c r="G258" s="36">
        <v>3058.7666666666673</v>
      </c>
      <c r="H258" s="36">
        <v>3195.166666666667</v>
      </c>
      <c r="I258" s="36">
        <v>3233.4333333333334</v>
      </c>
      <c r="J258" s="36">
        <v>3263.3666666666668</v>
      </c>
      <c r="K258" s="31">
        <v>3203.5</v>
      </c>
      <c r="L258" s="31">
        <v>3135.3</v>
      </c>
      <c r="M258" s="31">
        <v>0.79703999999999997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118.35</v>
      </c>
      <c r="D259" s="36">
        <v>118.55</v>
      </c>
      <c r="E259" s="36">
        <v>117.3</v>
      </c>
      <c r="F259" s="36">
        <v>116.25</v>
      </c>
      <c r="G259" s="36">
        <v>115</v>
      </c>
      <c r="H259" s="36">
        <v>119.6</v>
      </c>
      <c r="I259" s="36">
        <v>120.85</v>
      </c>
      <c r="J259" s="36">
        <v>121.89999999999999</v>
      </c>
      <c r="K259" s="31">
        <v>119.8</v>
      </c>
      <c r="L259" s="31">
        <v>117.5</v>
      </c>
      <c r="M259" s="31">
        <v>11.25262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1374.3</v>
      </c>
      <c r="D260" s="36">
        <v>1379.8</v>
      </c>
      <c r="E260" s="36">
        <v>1344.6</v>
      </c>
      <c r="F260" s="36">
        <v>1314.8999999999999</v>
      </c>
      <c r="G260" s="36">
        <v>1279.6999999999998</v>
      </c>
      <c r="H260" s="36">
        <v>1409.5</v>
      </c>
      <c r="I260" s="36">
        <v>1444.7000000000003</v>
      </c>
      <c r="J260" s="36">
        <v>1474.4</v>
      </c>
      <c r="K260" s="31">
        <v>1415</v>
      </c>
      <c r="L260" s="31">
        <v>1350.1</v>
      </c>
      <c r="M260" s="31">
        <v>0.69801999999999997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462.55</v>
      </c>
      <c r="D261" s="36">
        <v>457.7</v>
      </c>
      <c r="E261" s="36">
        <v>446.4</v>
      </c>
      <c r="F261" s="36">
        <v>430.25</v>
      </c>
      <c r="G261" s="36">
        <v>418.95</v>
      </c>
      <c r="H261" s="36">
        <v>473.84999999999997</v>
      </c>
      <c r="I261" s="36">
        <v>485.15000000000003</v>
      </c>
      <c r="J261" s="36">
        <v>501.29999999999995</v>
      </c>
      <c r="K261" s="31">
        <v>469</v>
      </c>
      <c r="L261" s="31">
        <v>441.55</v>
      </c>
      <c r="M261" s="31">
        <v>6.8792400000000002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693.7</v>
      </c>
      <c r="D262" s="36">
        <v>697.06666666666661</v>
      </c>
      <c r="E262" s="36">
        <v>687.68333333333317</v>
      </c>
      <c r="F262" s="36">
        <v>681.66666666666652</v>
      </c>
      <c r="G262" s="36">
        <v>672.28333333333308</v>
      </c>
      <c r="H262" s="36">
        <v>703.08333333333326</v>
      </c>
      <c r="I262" s="36">
        <v>712.4666666666667</v>
      </c>
      <c r="J262" s="36">
        <v>718.48333333333335</v>
      </c>
      <c r="K262" s="31">
        <v>706.45</v>
      </c>
      <c r="L262" s="31">
        <v>691.05</v>
      </c>
      <c r="M262" s="31">
        <v>12.673719999999999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366.75</v>
      </c>
      <c r="D263" s="36">
        <v>367.5</v>
      </c>
      <c r="E263" s="36">
        <v>355.3</v>
      </c>
      <c r="F263" s="36">
        <v>343.85</v>
      </c>
      <c r="G263" s="36">
        <v>331.65000000000003</v>
      </c>
      <c r="H263" s="36">
        <v>378.95</v>
      </c>
      <c r="I263" s="36">
        <v>391.15000000000003</v>
      </c>
      <c r="J263" s="36">
        <v>402.59999999999997</v>
      </c>
      <c r="K263" s="31">
        <v>379.7</v>
      </c>
      <c r="L263" s="31">
        <v>356.05</v>
      </c>
      <c r="M263" s="31">
        <v>4.1308400000000001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634.04999999999995</v>
      </c>
      <c r="D264" s="36">
        <v>634.88333333333333</v>
      </c>
      <c r="E264" s="36">
        <v>630.36666666666667</v>
      </c>
      <c r="F264" s="36">
        <v>626.68333333333339</v>
      </c>
      <c r="G264" s="36">
        <v>622.16666666666674</v>
      </c>
      <c r="H264" s="36">
        <v>638.56666666666661</v>
      </c>
      <c r="I264" s="36">
        <v>643.08333333333326</v>
      </c>
      <c r="J264" s="36">
        <v>646.76666666666654</v>
      </c>
      <c r="K264" s="31">
        <v>639.4</v>
      </c>
      <c r="L264" s="31">
        <v>631.20000000000005</v>
      </c>
      <c r="M264" s="31">
        <v>4.4976200000000004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391.2</v>
      </c>
      <c r="D265" s="36">
        <v>391.16666666666669</v>
      </c>
      <c r="E265" s="36">
        <v>386.03333333333336</v>
      </c>
      <c r="F265" s="36">
        <v>380.86666666666667</v>
      </c>
      <c r="G265" s="36">
        <v>375.73333333333335</v>
      </c>
      <c r="H265" s="36">
        <v>396.33333333333337</v>
      </c>
      <c r="I265" s="36">
        <v>401.4666666666667</v>
      </c>
      <c r="J265" s="36">
        <v>406.63333333333338</v>
      </c>
      <c r="K265" s="31">
        <v>396.3</v>
      </c>
      <c r="L265" s="31">
        <v>386</v>
      </c>
      <c r="M265" s="31">
        <v>9.8218099999999993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84.8</v>
      </c>
      <c r="D266" s="36">
        <v>85.233333333333334</v>
      </c>
      <c r="E266" s="36">
        <v>84.116666666666674</v>
      </c>
      <c r="F266" s="36">
        <v>83.433333333333337</v>
      </c>
      <c r="G266" s="36">
        <v>82.316666666666677</v>
      </c>
      <c r="H266" s="36">
        <v>85.916666666666671</v>
      </c>
      <c r="I266" s="36">
        <v>87.033333333333317</v>
      </c>
      <c r="J266" s="36">
        <v>87.716666666666669</v>
      </c>
      <c r="K266" s="31">
        <v>86.35</v>
      </c>
      <c r="L266" s="31">
        <v>84.55</v>
      </c>
      <c r="M266" s="31">
        <v>11.37049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439.9</v>
      </c>
      <c r="D267" s="36">
        <v>433.2833333333333</v>
      </c>
      <c r="E267" s="36">
        <v>424.61666666666662</v>
      </c>
      <c r="F267" s="36">
        <v>409.33333333333331</v>
      </c>
      <c r="G267" s="36">
        <v>400.66666666666663</v>
      </c>
      <c r="H267" s="36">
        <v>448.56666666666661</v>
      </c>
      <c r="I267" s="36">
        <v>457.23333333333335</v>
      </c>
      <c r="J267" s="36">
        <v>472.51666666666659</v>
      </c>
      <c r="K267" s="31">
        <v>441.95</v>
      </c>
      <c r="L267" s="31">
        <v>418</v>
      </c>
      <c r="M267" s="31">
        <v>116.27240999999999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779.65</v>
      </c>
      <c r="D268" s="36">
        <v>782</v>
      </c>
      <c r="E268" s="36">
        <v>775.6</v>
      </c>
      <c r="F268" s="36">
        <v>771.55000000000007</v>
      </c>
      <c r="G268" s="36">
        <v>765.15000000000009</v>
      </c>
      <c r="H268" s="36">
        <v>786.05</v>
      </c>
      <c r="I268" s="36">
        <v>792.45</v>
      </c>
      <c r="J268" s="36">
        <v>796.49999999999989</v>
      </c>
      <c r="K268" s="31">
        <v>788.4</v>
      </c>
      <c r="L268" s="31">
        <v>777.95</v>
      </c>
      <c r="M268" s="31">
        <v>17.276789999999998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545.79999999999995</v>
      </c>
      <c r="D269" s="36">
        <v>543.7833333333333</v>
      </c>
      <c r="E269" s="36">
        <v>539.36666666666656</v>
      </c>
      <c r="F269" s="36">
        <v>532.93333333333328</v>
      </c>
      <c r="G269" s="36">
        <v>528.51666666666654</v>
      </c>
      <c r="H269" s="36">
        <v>550.21666666666658</v>
      </c>
      <c r="I269" s="36">
        <v>554.63333333333333</v>
      </c>
      <c r="J269" s="36">
        <v>561.06666666666661</v>
      </c>
      <c r="K269" s="31">
        <v>548.20000000000005</v>
      </c>
      <c r="L269" s="31">
        <v>537.35</v>
      </c>
      <c r="M269" s="31">
        <v>60.767609999999998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472.55</v>
      </c>
      <c r="D270" s="36">
        <v>470.2</v>
      </c>
      <c r="E270" s="36">
        <v>463.4</v>
      </c>
      <c r="F270" s="36">
        <v>454.25</v>
      </c>
      <c r="G270" s="36">
        <v>447.45</v>
      </c>
      <c r="H270" s="36">
        <v>479.34999999999997</v>
      </c>
      <c r="I270" s="36">
        <v>486.15000000000003</v>
      </c>
      <c r="J270" s="36">
        <v>495.29999999999995</v>
      </c>
      <c r="K270" s="31">
        <v>477</v>
      </c>
      <c r="L270" s="31">
        <v>461.05</v>
      </c>
      <c r="M270" s="31">
        <v>1.96428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424.45</v>
      </c>
      <c r="D271" s="36">
        <v>424.13333333333338</v>
      </c>
      <c r="E271" s="36">
        <v>419.46666666666675</v>
      </c>
      <c r="F271" s="36">
        <v>414.48333333333335</v>
      </c>
      <c r="G271" s="36">
        <v>409.81666666666672</v>
      </c>
      <c r="H271" s="36">
        <v>429.11666666666679</v>
      </c>
      <c r="I271" s="36">
        <v>433.78333333333342</v>
      </c>
      <c r="J271" s="36">
        <v>438.76666666666682</v>
      </c>
      <c r="K271" s="31">
        <v>428.8</v>
      </c>
      <c r="L271" s="31">
        <v>419.15</v>
      </c>
      <c r="M271" s="31">
        <v>1.15909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725.55</v>
      </c>
      <c r="D272" s="36">
        <v>727</v>
      </c>
      <c r="E272" s="36">
        <v>719.6</v>
      </c>
      <c r="F272" s="36">
        <v>713.65</v>
      </c>
      <c r="G272" s="36">
        <v>706.25</v>
      </c>
      <c r="H272" s="36">
        <v>732.95</v>
      </c>
      <c r="I272" s="36">
        <v>740.35000000000014</v>
      </c>
      <c r="J272" s="36">
        <v>746.30000000000007</v>
      </c>
      <c r="K272" s="31">
        <v>734.4</v>
      </c>
      <c r="L272" s="31">
        <v>721.05</v>
      </c>
      <c r="M272" s="31">
        <v>0.61633000000000004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367.25</v>
      </c>
      <c r="D273" s="36">
        <v>362.83333333333331</v>
      </c>
      <c r="E273" s="36">
        <v>352.86666666666662</v>
      </c>
      <c r="F273" s="36">
        <v>338.48333333333329</v>
      </c>
      <c r="G273" s="36">
        <v>328.51666666666659</v>
      </c>
      <c r="H273" s="36">
        <v>377.21666666666664</v>
      </c>
      <c r="I273" s="36">
        <v>387.18333333333334</v>
      </c>
      <c r="J273" s="36">
        <v>401.56666666666666</v>
      </c>
      <c r="K273" s="31">
        <v>372.8</v>
      </c>
      <c r="L273" s="31">
        <v>348.45</v>
      </c>
      <c r="M273" s="31">
        <v>17.04983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744.95</v>
      </c>
      <c r="D274" s="36">
        <v>739</v>
      </c>
      <c r="E274" s="36">
        <v>728</v>
      </c>
      <c r="F274" s="36">
        <v>711.05</v>
      </c>
      <c r="G274" s="36">
        <v>700.05</v>
      </c>
      <c r="H274" s="36">
        <v>755.95</v>
      </c>
      <c r="I274" s="36">
        <v>766.95</v>
      </c>
      <c r="J274" s="36">
        <v>783.90000000000009</v>
      </c>
      <c r="K274" s="31">
        <v>750</v>
      </c>
      <c r="L274" s="31">
        <v>722.05</v>
      </c>
      <c r="M274" s="31">
        <v>2.1932800000000001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1346.45</v>
      </c>
      <c r="D275" s="36">
        <v>1354.5833333333333</v>
      </c>
      <c r="E275" s="36">
        <v>1333.8666666666666</v>
      </c>
      <c r="F275" s="36">
        <v>1321.2833333333333</v>
      </c>
      <c r="G275" s="36">
        <v>1300.5666666666666</v>
      </c>
      <c r="H275" s="36">
        <v>1367.1666666666665</v>
      </c>
      <c r="I275" s="36">
        <v>1387.8833333333332</v>
      </c>
      <c r="J275" s="36">
        <v>1400.4666666666665</v>
      </c>
      <c r="K275" s="31">
        <v>1375.3</v>
      </c>
      <c r="L275" s="31">
        <v>1342</v>
      </c>
      <c r="M275" s="31">
        <v>0.74841000000000002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632.15</v>
      </c>
      <c r="D276" s="36">
        <v>630.85</v>
      </c>
      <c r="E276" s="36">
        <v>621.55000000000007</v>
      </c>
      <c r="F276" s="36">
        <v>610.95000000000005</v>
      </c>
      <c r="G276" s="36">
        <v>601.65000000000009</v>
      </c>
      <c r="H276" s="36">
        <v>641.45000000000005</v>
      </c>
      <c r="I276" s="36">
        <v>650.75</v>
      </c>
      <c r="J276" s="36">
        <v>661.35</v>
      </c>
      <c r="K276" s="31">
        <v>640.15</v>
      </c>
      <c r="L276" s="31">
        <v>620.25</v>
      </c>
      <c r="M276" s="31">
        <v>0.79386000000000001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216.55</v>
      </c>
      <c r="D277" s="36">
        <v>213.33333333333334</v>
      </c>
      <c r="E277" s="36">
        <v>208.76666666666668</v>
      </c>
      <c r="F277" s="36">
        <v>200.98333333333335</v>
      </c>
      <c r="G277" s="36">
        <v>196.41666666666669</v>
      </c>
      <c r="H277" s="36">
        <v>221.11666666666667</v>
      </c>
      <c r="I277" s="36">
        <v>225.68333333333334</v>
      </c>
      <c r="J277" s="36">
        <v>233.46666666666667</v>
      </c>
      <c r="K277" s="31">
        <v>217.9</v>
      </c>
      <c r="L277" s="31">
        <v>205.55</v>
      </c>
      <c r="M277" s="31">
        <v>49.630070000000003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327.9</v>
      </c>
      <c r="D278" s="36">
        <v>327.45</v>
      </c>
      <c r="E278" s="36">
        <v>324.34999999999997</v>
      </c>
      <c r="F278" s="36">
        <v>320.79999999999995</v>
      </c>
      <c r="G278" s="36">
        <v>317.69999999999993</v>
      </c>
      <c r="H278" s="36">
        <v>331</v>
      </c>
      <c r="I278" s="36">
        <v>334.1</v>
      </c>
      <c r="J278" s="36">
        <v>337.65000000000003</v>
      </c>
      <c r="K278" s="31">
        <v>330.55</v>
      </c>
      <c r="L278" s="31">
        <v>323.89999999999998</v>
      </c>
      <c r="M278" s="31">
        <v>3.9205199999999998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136.05000000000001</v>
      </c>
      <c r="D279" s="36">
        <v>135.86666666666667</v>
      </c>
      <c r="E279" s="36">
        <v>134.73333333333335</v>
      </c>
      <c r="F279" s="36">
        <v>133.41666666666669</v>
      </c>
      <c r="G279" s="36">
        <v>132.28333333333336</v>
      </c>
      <c r="H279" s="36">
        <v>137.18333333333334</v>
      </c>
      <c r="I279" s="36">
        <v>138.31666666666666</v>
      </c>
      <c r="J279" s="36">
        <v>139.63333333333333</v>
      </c>
      <c r="K279" s="31">
        <v>137</v>
      </c>
      <c r="L279" s="31">
        <v>134.55000000000001</v>
      </c>
      <c r="M279" s="31">
        <v>17.63261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662.45</v>
      </c>
      <c r="D280" s="36">
        <v>662</v>
      </c>
      <c r="E280" s="36">
        <v>656.75</v>
      </c>
      <c r="F280" s="36">
        <v>651.04999999999995</v>
      </c>
      <c r="G280" s="36">
        <v>645.79999999999995</v>
      </c>
      <c r="H280" s="36">
        <v>667.7</v>
      </c>
      <c r="I280" s="36">
        <v>672.95</v>
      </c>
      <c r="J280" s="36">
        <v>678.65000000000009</v>
      </c>
      <c r="K280" s="31">
        <v>667.25</v>
      </c>
      <c r="L280" s="31">
        <v>656.3</v>
      </c>
      <c r="M280" s="31">
        <v>1.2282500000000001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2508.9499999999998</v>
      </c>
      <c r="D281" s="36">
        <v>2500.5666666666666</v>
      </c>
      <c r="E281" s="36">
        <v>2444.1333333333332</v>
      </c>
      <c r="F281" s="36">
        <v>2379.3166666666666</v>
      </c>
      <c r="G281" s="36">
        <v>2322.8833333333332</v>
      </c>
      <c r="H281" s="36">
        <v>2565.3833333333332</v>
      </c>
      <c r="I281" s="36">
        <v>2621.8166666666666</v>
      </c>
      <c r="J281" s="36">
        <v>2686.6333333333332</v>
      </c>
      <c r="K281" s="31">
        <v>2557</v>
      </c>
      <c r="L281" s="31">
        <v>2435.75</v>
      </c>
      <c r="M281" s="31">
        <v>4.9136800000000003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2860.5</v>
      </c>
      <c r="D282" s="36">
        <v>2904.6833333333329</v>
      </c>
      <c r="E282" s="36">
        <v>2682.3666666666659</v>
      </c>
      <c r="F282" s="36">
        <v>2504.2333333333331</v>
      </c>
      <c r="G282" s="36">
        <v>2281.9166666666661</v>
      </c>
      <c r="H282" s="36">
        <v>3082.8166666666657</v>
      </c>
      <c r="I282" s="36">
        <v>3305.1333333333323</v>
      </c>
      <c r="J282" s="36">
        <v>3483.2666666666655</v>
      </c>
      <c r="K282" s="31">
        <v>3127</v>
      </c>
      <c r="L282" s="31">
        <v>2726.55</v>
      </c>
      <c r="M282" s="31">
        <v>4.91073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574.5</v>
      </c>
      <c r="D283" s="36">
        <v>573.19999999999993</v>
      </c>
      <c r="E283" s="36">
        <v>566.39999999999986</v>
      </c>
      <c r="F283" s="36">
        <v>558.29999999999995</v>
      </c>
      <c r="G283" s="36">
        <v>551.49999999999989</v>
      </c>
      <c r="H283" s="36">
        <v>581.29999999999984</v>
      </c>
      <c r="I283" s="36">
        <v>588.0999999999998</v>
      </c>
      <c r="J283" s="36">
        <v>596.19999999999982</v>
      </c>
      <c r="K283" s="31">
        <v>580</v>
      </c>
      <c r="L283" s="31">
        <v>565.1</v>
      </c>
      <c r="M283" s="31">
        <v>0.22459000000000001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460.15</v>
      </c>
      <c r="D284" s="36">
        <v>460.06666666666666</v>
      </c>
      <c r="E284" s="36">
        <v>456.13333333333333</v>
      </c>
      <c r="F284" s="36">
        <v>452.11666666666667</v>
      </c>
      <c r="G284" s="36">
        <v>448.18333333333334</v>
      </c>
      <c r="H284" s="36">
        <v>464.08333333333331</v>
      </c>
      <c r="I284" s="36">
        <v>468.01666666666659</v>
      </c>
      <c r="J284" s="36">
        <v>472.0333333333333</v>
      </c>
      <c r="K284" s="31">
        <v>464</v>
      </c>
      <c r="L284" s="31">
        <v>456.05</v>
      </c>
      <c r="M284" s="31">
        <v>1.0126200000000001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278.55</v>
      </c>
      <c r="D285" s="36">
        <v>277.59999999999997</v>
      </c>
      <c r="E285" s="36">
        <v>275.44999999999993</v>
      </c>
      <c r="F285" s="36">
        <v>272.34999999999997</v>
      </c>
      <c r="G285" s="36">
        <v>270.19999999999993</v>
      </c>
      <c r="H285" s="36">
        <v>280.69999999999993</v>
      </c>
      <c r="I285" s="36">
        <v>282.84999999999991</v>
      </c>
      <c r="J285" s="36">
        <v>285.94999999999993</v>
      </c>
      <c r="K285" s="31">
        <v>279.75</v>
      </c>
      <c r="L285" s="31">
        <v>274.5</v>
      </c>
      <c r="M285" s="31">
        <v>6.5336600000000002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1764.1</v>
      </c>
      <c r="D286" s="36">
        <v>1766.5333333333331</v>
      </c>
      <c r="E286" s="36">
        <v>1751.2666666666662</v>
      </c>
      <c r="F286" s="36">
        <v>1738.4333333333332</v>
      </c>
      <c r="G286" s="36">
        <v>1723.1666666666663</v>
      </c>
      <c r="H286" s="36">
        <v>1779.3666666666661</v>
      </c>
      <c r="I286" s="36">
        <v>1794.633333333333</v>
      </c>
      <c r="J286" s="36">
        <v>1807.466666666666</v>
      </c>
      <c r="K286" s="31">
        <v>1781.8</v>
      </c>
      <c r="L286" s="31">
        <v>1753.7</v>
      </c>
      <c r="M286" s="31">
        <v>36.561669999999999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1086.5999999999999</v>
      </c>
      <c r="D287" s="36">
        <v>1072.5333333333333</v>
      </c>
      <c r="E287" s="36">
        <v>1052.0666666666666</v>
      </c>
      <c r="F287" s="36">
        <v>1017.5333333333333</v>
      </c>
      <c r="G287" s="36">
        <v>997.06666666666661</v>
      </c>
      <c r="H287" s="36">
        <v>1107.0666666666666</v>
      </c>
      <c r="I287" s="36">
        <v>1127.5333333333333</v>
      </c>
      <c r="J287" s="36">
        <v>1162.0666666666666</v>
      </c>
      <c r="K287" s="31">
        <v>1093</v>
      </c>
      <c r="L287" s="31">
        <v>1038</v>
      </c>
      <c r="M287" s="31">
        <v>12.430389999999999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417.85</v>
      </c>
      <c r="D288" s="36">
        <v>418.59999999999997</v>
      </c>
      <c r="E288" s="36">
        <v>409.24999999999994</v>
      </c>
      <c r="F288" s="36">
        <v>400.65</v>
      </c>
      <c r="G288" s="36">
        <v>391.29999999999995</v>
      </c>
      <c r="H288" s="36">
        <v>427.19999999999993</v>
      </c>
      <c r="I288" s="36">
        <v>436.54999999999995</v>
      </c>
      <c r="J288" s="36">
        <v>445.14999999999992</v>
      </c>
      <c r="K288" s="31">
        <v>427.95</v>
      </c>
      <c r="L288" s="31">
        <v>410</v>
      </c>
      <c r="M288" s="31">
        <v>23.27393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1965.3</v>
      </c>
      <c r="D289" s="36">
        <v>1974.5666666666668</v>
      </c>
      <c r="E289" s="36">
        <v>1946.1333333333337</v>
      </c>
      <c r="F289" s="36">
        <v>1926.9666666666669</v>
      </c>
      <c r="G289" s="36">
        <v>1898.5333333333338</v>
      </c>
      <c r="H289" s="36">
        <v>1993.7333333333336</v>
      </c>
      <c r="I289" s="36">
        <v>2022.1666666666665</v>
      </c>
      <c r="J289" s="36">
        <v>2041.3333333333335</v>
      </c>
      <c r="K289" s="31">
        <v>2003</v>
      </c>
      <c r="L289" s="31">
        <v>1955.4</v>
      </c>
      <c r="M289" s="31">
        <v>0.39512999999999998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2862.85</v>
      </c>
      <c r="D290" s="36">
        <v>2891.5166666666664</v>
      </c>
      <c r="E290" s="36">
        <v>2820.5333333333328</v>
      </c>
      <c r="F290" s="36">
        <v>2778.2166666666662</v>
      </c>
      <c r="G290" s="36">
        <v>2707.2333333333327</v>
      </c>
      <c r="H290" s="36">
        <v>2933.833333333333</v>
      </c>
      <c r="I290" s="36">
        <v>3004.8166666666666</v>
      </c>
      <c r="J290" s="36">
        <v>3047.1333333333332</v>
      </c>
      <c r="K290" s="31">
        <v>2962.5</v>
      </c>
      <c r="L290" s="31">
        <v>2849.2</v>
      </c>
      <c r="M290" s="31">
        <v>1.03346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123.7</v>
      </c>
      <c r="D291" s="36">
        <v>124.3</v>
      </c>
      <c r="E291" s="36">
        <v>122.89999999999999</v>
      </c>
      <c r="F291" s="36">
        <v>122.1</v>
      </c>
      <c r="G291" s="36">
        <v>120.69999999999999</v>
      </c>
      <c r="H291" s="36">
        <v>125.1</v>
      </c>
      <c r="I291" s="36">
        <v>126.5</v>
      </c>
      <c r="J291" s="36">
        <v>127.3</v>
      </c>
      <c r="K291" s="31">
        <v>125.7</v>
      </c>
      <c r="L291" s="31">
        <v>123.5</v>
      </c>
      <c r="M291" s="31">
        <v>49.53351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4717.6499999999996</v>
      </c>
      <c r="D292" s="36">
        <v>4713.55</v>
      </c>
      <c r="E292" s="36">
        <v>4678.1000000000004</v>
      </c>
      <c r="F292" s="36">
        <v>4638.55</v>
      </c>
      <c r="G292" s="36">
        <v>4603.1000000000004</v>
      </c>
      <c r="H292" s="36">
        <v>4753.1000000000004</v>
      </c>
      <c r="I292" s="36">
        <v>4788.5499999999993</v>
      </c>
      <c r="J292" s="36">
        <v>4828.1000000000004</v>
      </c>
      <c r="K292" s="31">
        <v>4749</v>
      </c>
      <c r="L292" s="31">
        <v>4674</v>
      </c>
      <c r="M292" s="31">
        <v>1.16961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14754</v>
      </c>
      <c r="D293" s="36">
        <v>14750.549999999997</v>
      </c>
      <c r="E293" s="36">
        <v>14673.999999999995</v>
      </c>
      <c r="F293" s="36">
        <v>14593.999999999996</v>
      </c>
      <c r="G293" s="36">
        <v>14517.449999999993</v>
      </c>
      <c r="H293" s="36">
        <v>14830.549999999996</v>
      </c>
      <c r="I293" s="36">
        <v>14907.099999999999</v>
      </c>
      <c r="J293" s="36">
        <v>14987.099999999997</v>
      </c>
      <c r="K293" s="31">
        <v>14827.1</v>
      </c>
      <c r="L293" s="31">
        <v>14670.55</v>
      </c>
      <c r="M293" s="31">
        <v>2.5479999999999999E-2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2912.55</v>
      </c>
      <c r="D294" s="36">
        <v>2922.1833333333329</v>
      </c>
      <c r="E294" s="36">
        <v>2900.3666666666659</v>
      </c>
      <c r="F294" s="36">
        <v>2888.1833333333329</v>
      </c>
      <c r="G294" s="36">
        <v>2866.3666666666659</v>
      </c>
      <c r="H294" s="36">
        <v>2934.3666666666659</v>
      </c>
      <c r="I294" s="36">
        <v>2956.1833333333325</v>
      </c>
      <c r="J294" s="36">
        <v>2968.3666666666659</v>
      </c>
      <c r="K294" s="31">
        <v>2944</v>
      </c>
      <c r="L294" s="31">
        <v>2910</v>
      </c>
      <c r="M294" s="31">
        <v>9.5345600000000008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411.95</v>
      </c>
      <c r="D295" s="36">
        <v>413.2833333333333</v>
      </c>
      <c r="E295" s="36">
        <v>409.66666666666663</v>
      </c>
      <c r="F295" s="36">
        <v>407.38333333333333</v>
      </c>
      <c r="G295" s="36">
        <v>403.76666666666665</v>
      </c>
      <c r="H295" s="36">
        <v>415.56666666666661</v>
      </c>
      <c r="I295" s="36">
        <v>419.18333333333328</v>
      </c>
      <c r="J295" s="36">
        <v>421.46666666666658</v>
      </c>
      <c r="K295" s="31">
        <v>416.9</v>
      </c>
      <c r="L295" s="31">
        <v>411</v>
      </c>
      <c r="M295" s="31">
        <v>2.4648599999999998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385.3</v>
      </c>
      <c r="D296" s="36">
        <v>386.9666666666667</v>
      </c>
      <c r="E296" s="36">
        <v>382.63333333333338</v>
      </c>
      <c r="F296" s="36">
        <v>379.9666666666667</v>
      </c>
      <c r="G296" s="36">
        <v>375.63333333333338</v>
      </c>
      <c r="H296" s="36">
        <v>389.63333333333338</v>
      </c>
      <c r="I296" s="36">
        <v>393.96666666666664</v>
      </c>
      <c r="J296" s="36">
        <v>396.63333333333338</v>
      </c>
      <c r="K296" s="31">
        <v>391.3</v>
      </c>
      <c r="L296" s="31">
        <v>384.3</v>
      </c>
      <c r="M296" s="31">
        <v>6.7485299999999997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284.05</v>
      </c>
      <c r="D297" s="36">
        <v>284.73333333333335</v>
      </c>
      <c r="E297" s="36">
        <v>282.06666666666672</v>
      </c>
      <c r="F297" s="36">
        <v>280.08333333333337</v>
      </c>
      <c r="G297" s="36">
        <v>277.41666666666674</v>
      </c>
      <c r="H297" s="36">
        <v>286.7166666666667</v>
      </c>
      <c r="I297" s="36">
        <v>289.38333333333333</v>
      </c>
      <c r="J297" s="36">
        <v>291.36666666666667</v>
      </c>
      <c r="K297" s="31">
        <v>287.39999999999998</v>
      </c>
      <c r="L297" s="31">
        <v>282.75</v>
      </c>
      <c r="M297" s="31">
        <v>2.4371299999999998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115.2</v>
      </c>
      <c r="D298" s="36">
        <v>114.36666666666667</v>
      </c>
      <c r="E298" s="36">
        <v>112.38333333333335</v>
      </c>
      <c r="F298" s="36">
        <v>109.56666666666668</v>
      </c>
      <c r="G298" s="36">
        <v>107.58333333333336</v>
      </c>
      <c r="H298" s="36">
        <v>117.18333333333335</v>
      </c>
      <c r="I298" s="36">
        <v>119.16666666666667</v>
      </c>
      <c r="J298" s="36">
        <v>121.98333333333335</v>
      </c>
      <c r="K298" s="31">
        <v>116.35</v>
      </c>
      <c r="L298" s="31">
        <v>111.55</v>
      </c>
      <c r="M298" s="31">
        <v>64.791049999999998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464.15</v>
      </c>
      <c r="D299" s="36">
        <v>466.66666666666669</v>
      </c>
      <c r="E299" s="36">
        <v>459.98333333333335</v>
      </c>
      <c r="F299" s="36">
        <v>455.81666666666666</v>
      </c>
      <c r="G299" s="36">
        <v>449.13333333333333</v>
      </c>
      <c r="H299" s="36">
        <v>470.83333333333337</v>
      </c>
      <c r="I299" s="36">
        <v>477.51666666666665</v>
      </c>
      <c r="J299" s="36">
        <v>481.68333333333339</v>
      </c>
      <c r="K299" s="31">
        <v>473.35</v>
      </c>
      <c r="L299" s="31">
        <v>462.5</v>
      </c>
      <c r="M299" s="31">
        <v>41.961170000000003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644.95000000000005</v>
      </c>
      <c r="D300" s="36">
        <v>646.26666666666677</v>
      </c>
      <c r="E300" s="36">
        <v>642.68333333333351</v>
      </c>
      <c r="F300" s="36">
        <v>640.41666666666674</v>
      </c>
      <c r="G300" s="36">
        <v>636.83333333333348</v>
      </c>
      <c r="H300" s="36">
        <v>648.53333333333353</v>
      </c>
      <c r="I300" s="36">
        <v>652.11666666666679</v>
      </c>
      <c r="J300" s="36">
        <v>654.38333333333355</v>
      </c>
      <c r="K300" s="31">
        <v>649.85</v>
      </c>
      <c r="L300" s="31">
        <v>644</v>
      </c>
      <c r="M300" s="31">
        <v>4.1474200000000003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5955.5</v>
      </c>
      <c r="D301" s="36">
        <v>5908.5</v>
      </c>
      <c r="E301" s="36">
        <v>5847</v>
      </c>
      <c r="F301" s="36">
        <v>5738.5</v>
      </c>
      <c r="G301" s="36">
        <v>5677</v>
      </c>
      <c r="H301" s="36">
        <v>6017</v>
      </c>
      <c r="I301" s="36">
        <v>6078.5</v>
      </c>
      <c r="J301" s="36">
        <v>6187</v>
      </c>
      <c r="K301" s="31">
        <v>5970</v>
      </c>
      <c r="L301" s="31">
        <v>5800</v>
      </c>
      <c r="M301" s="31">
        <v>0.63551000000000002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5363.05</v>
      </c>
      <c r="D302" s="36">
        <v>5375.5166666666664</v>
      </c>
      <c r="E302" s="36">
        <v>5340.5333333333328</v>
      </c>
      <c r="F302" s="36">
        <v>5318.0166666666664</v>
      </c>
      <c r="G302" s="36">
        <v>5283.0333333333328</v>
      </c>
      <c r="H302" s="36">
        <v>5398.0333333333328</v>
      </c>
      <c r="I302" s="36">
        <v>5433.0166666666664</v>
      </c>
      <c r="J302" s="36">
        <v>5455.5333333333328</v>
      </c>
      <c r="K302" s="31">
        <v>5410.5</v>
      </c>
      <c r="L302" s="31">
        <v>5353</v>
      </c>
      <c r="M302" s="31">
        <v>1.5912299999999999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1110.55</v>
      </c>
      <c r="D303" s="36">
        <v>1111.4999999999998</v>
      </c>
      <c r="E303" s="36">
        <v>1104.3999999999996</v>
      </c>
      <c r="F303" s="36">
        <v>1098.2499999999998</v>
      </c>
      <c r="G303" s="36">
        <v>1091.1499999999996</v>
      </c>
      <c r="H303" s="36">
        <v>1117.6499999999996</v>
      </c>
      <c r="I303" s="36">
        <v>1124.7499999999995</v>
      </c>
      <c r="J303" s="36">
        <v>1130.8999999999996</v>
      </c>
      <c r="K303" s="31">
        <v>1118.5999999999999</v>
      </c>
      <c r="L303" s="31">
        <v>1105.3499999999999</v>
      </c>
      <c r="M303" s="31">
        <v>3.2987000000000002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1486.7</v>
      </c>
      <c r="D304" s="36">
        <v>1487.4333333333334</v>
      </c>
      <c r="E304" s="36">
        <v>1474.2666666666669</v>
      </c>
      <c r="F304" s="36">
        <v>1461.8333333333335</v>
      </c>
      <c r="G304" s="36">
        <v>1448.666666666667</v>
      </c>
      <c r="H304" s="36">
        <v>1499.8666666666668</v>
      </c>
      <c r="I304" s="36">
        <v>1513.0333333333333</v>
      </c>
      <c r="J304" s="36">
        <v>1525.4666666666667</v>
      </c>
      <c r="K304" s="31">
        <v>1500.6</v>
      </c>
      <c r="L304" s="31">
        <v>1475</v>
      </c>
      <c r="M304" s="31">
        <v>0.63483999999999996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792.25</v>
      </c>
      <c r="D305" s="36">
        <v>784.31666666666661</v>
      </c>
      <c r="E305" s="36">
        <v>772.63333333333321</v>
      </c>
      <c r="F305" s="36">
        <v>753.01666666666665</v>
      </c>
      <c r="G305" s="36">
        <v>741.33333333333326</v>
      </c>
      <c r="H305" s="36">
        <v>803.93333333333317</v>
      </c>
      <c r="I305" s="36">
        <v>815.61666666666656</v>
      </c>
      <c r="J305" s="36">
        <v>835.23333333333312</v>
      </c>
      <c r="K305" s="31">
        <v>796</v>
      </c>
      <c r="L305" s="31">
        <v>764.7</v>
      </c>
      <c r="M305" s="31">
        <v>10.79566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1029.75</v>
      </c>
      <c r="D306" s="36">
        <v>1027.5833333333333</v>
      </c>
      <c r="E306" s="36">
        <v>1013.1666666666665</v>
      </c>
      <c r="F306" s="36">
        <v>996.58333333333326</v>
      </c>
      <c r="G306" s="36">
        <v>982.16666666666652</v>
      </c>
      <c r="H306" s="36">
        <v>1044.1666666666665</v>
      </c>
      <c r="I306" s="36">
        <v>1058.583333333333</v>
      </c>
      <c r="J306" s="36">
        <v>1075.1666666666665</v>
      </c>
      <c r="K306" s="31">
        <v>1042</v>
      </c>
      <c r="L306" s="31">
        <v>1011</v>
      </c>
      <c r="M306" s="31">
        <v>3.7751999999999999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297.05</v>
      </c>
      <c r="D307" s="36">
        <v>298.90000000000003</v>
      </c>
      <c r="E307" s="36">
        <v>293.95000000000005</v>
      </c>
      <c r="F307" s="36">
        <v>290.85000000000002</v>
      </c>
      <c r="G307" s="36">
        <v>285.90000000000003</v>
      </c>
      <c r="H307" s="36">
        <v>302.00000000000006</v>
      </c>
      <c r="I307" s="36">
        <v>306.95</v>
      </c>
      <c r="J307" s="36">
        <v>310.05000000000007</v>
      </c>
      <c r="K307" s="31">
        <v>303.85000000000002</v>
      </c>
      <c r="L307" s="31">
        <v>295.8</v>
      </c>
      <c r="M307" s="31">
        <v>50.191589999999998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1595.2</v>
      </c>
      <c r="D308" s="36">
        <v>1594.6000000000001</v>
      </c>
      <c r="E308" s="36">
        <v>1582.6000000000004</v>
      </c>
      <c r="F308" s="36">
        <v>1570.0000000000002</v>
      </c>
      <c r="G308" s="36">
        <v>1558.0000000000005</v>
      </c>
      <c r="H308" s="36">
        <v>1607.2000000000003</v>
      </c>
      <c r="I308" s="36">
        <v>1619.1999999999998</v>
      </c>
      <c r="J308" s="36">
        <v>1631.8000000000002</v>
      </c>
      <c r="K308" s="31">
        <v>1606.6</v>
      </c>
      <c r="L308" s="31">
        <v>1582</v>
      </c>
      <c r="M308" s="31">
        <v>14.798410000000001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395.05</v>
      </c>
      <c r="D309" s="36">
        <v>396.48333333333335</v>
      </c>
      <c r="E309" s="36">
        <v>390.76666666666671</v>
      </c>
      <c r="F309" s="36">
        <v>386.48333333333335</v>
      </c>
      <c r="G309" s="36">
        <v>380.76666666666671</v>
      </c>
      <c r="H309" s="36">
        <v>400.76666666666671</v>
      </c>
      <c r="I309" s="36">
        <v>406.48333333333341</v>
      </c>
      <c r="J309" s="36">
        <v>410.76666666666671</v>
      </c>
      <c r="K309" s="31">
        <v>402.2</v>
      </c>
      <c r="L309" s="31">
        <v>392.2</v>
      </c>
      <c r="M309" s="31">
        <v>2.0338699999999998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537.5</v>
      </c>
      <c r="D310" s="36">
        <v>542.48333333333335</v>
      </c>
      <c r="E310" s="36">
        <v>531.01666666666665</v>
      </c>
      <c r="F310" s="36">
        <v>524.5333333333333</v>
      </c>
      <c r="G310" s="36">
        <v>513.06666666666661</v>
      </c>
      <c r="H310" s="36">
        <v>548.9666666666667</v>
      </c>
      <c r="I310" s="36">
        <v>560.43333333333339</v>
      </c>
      <c r="J310" s="36">
        <v>566.91666666666674</v>
      </c>
      <c r="K310" s="31">
        <v>553.95000000000005</v>
      </c>
      <c r="L310" s="31">
        <v>536</v>
      </c>
      <c r="M310" s="31">
        <v>1.87547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389.3</v>
      </c>
      <c r="D311" s="36">
        <v>389.86666666666662</v>
      </c>
      <c r="E311" s="36">
        <v>385.53333333333325</v>
      </c>
      <c r="F311" s="36">
        <v>381.76666666666665</v>
      </c>
      <c r="G311" s="36">
        <v>377.43333333333328</v>
      </c>
      <c r="H311" s="36">
        <v>393.63333333333321</v>
      </c>
      <c r="I311" s="36">
        <v>397.96666666666658</v>
      </c>
      <c r="J311" s="36">
        <v>401.73333333333318</v>
      </c>
      <c r="K311" s="31">
        <v>394.2</v>
      </c>
      <c r="L311" s="31">
        <v>386.1</v>
      </c>
      <c r="M311" s="31">
        <v>0.64163000000000003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140.25</v>
      </c>
      <c r="D312" s="36">
        <v>141.53333333333333</v>
      </c>
      <c r="E312" s="36">
        <v>138.56666666666666</v>
      </c>
      <c r="F312" s="36">
        <v>136.88333333333333</v>
      </c>
      <c r="G312" s="36">
        <v>133.91666666666666</v>
      </c>
      <c r="H312" s="36">
        <v>143.21666666666667</v>
      </c>
      <c r="I312" s="36">
        <v>146.18333333333331</v>
      </c>
      <c r="J312" s="36">
        <v>147.86666666666667</v>
      </c>
      <c r="K312" s="31">
        <v>144.5</v>
      </c>
      <c r="L312" s="31">
        <v>139.85</v>
      </c>
      <c r="M312" s="31">
        <v>179.69884999999999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93.3</v>
      </c>
      <c r="D313" s="36">
        <v>93.866666666666674</v>
      </c>
      <c r="E313" s="36">
        <v>92.433333333333351</v>
      </c>
      <c r="F313" s="36">
        <v>91.566666666666677</v>
      </c>
      <c r="G313" s="36">
        <v>90.133333333333354</v>
      </c>
      <c r="H313" s="36">
        <v>94.733333333333348</v>
      </c>
      <c r="I313" s="36">
        <v>96.166666666666686</v>
      </c>
      <c r="J313" s="36">
        <v>97.033333333333346</v>
      </c>
      <c r="K313" s="31">
        <v>95.3</v>
      </c>
      <c r="L313" s="31">
        <v>93</v>
      </c>
      <c r="M313" s="31">
        <v>30.804359999999999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1750.7</v>
      </c>
      <c r="D314" s="36">
        <v>1758.1000000000001</v>
      </c>
      <c r="E314" s="36">
        <v>1739.6500000000003</v>
      </c>
      <c r="F314" s="36">
        <v>1728.6000000000001</v>
      </c>
      <c r="G314" s="36">
        <v>1710.1500000000003</v>
      </c>
      <c r="H314" s="36">
        <v>1769.1500000000003</v>
      </c>
      <c r="I314" s="36">
        <v>1787.6000000000001</v>
      </c>
      <c r="J314" s="36">
        <v>1798.6500000000003</v>
      </c>
      <c r="K314" s="31">
        <v>1776.55</v>
      </c>
      <c r="L314" s="31">
        <v>1747.05</v>
      </c>
      <c r="M314" s="31">
        <v>0.84802999999999995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582.4</v>
      </c>
      <c r="D315" s="36">
        <v>581.55000000000007</v>
      </c>
      <c r="E315" s="36">
        <v>577.10000000000014</v>
      </c>
      <c r="F315" s="36">
        <v>571.80000000000007</v>
      </c>
      <c r="G315" s="36">
        <v>567.35000000000014</v>
      </c>
      <c r="H315" s="36">
        <v>586.85000000000014</v>
      </c>
      <c r="I315" s="36">
        <v>591.30000000000018</v>
      </c>
      <c r="J315" s="36">
        <v>596.60000000000014</v>
      </c>
      <c r="K315" s="31">
        <v>586</v>
      </c>
      <c r="L315" s="31">
        <v>576.25</v>
      </c>
      <c r="M315" s="31">
        <v>14.16714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10556.65</v>
      </c>
      <c r="D316" s="36">
        <v>10572.383333333333</v>
      </c>
      <c r="E316" s="36">
        <v>10510.816666666666</v>
      </c>
      <c r="F316" s="36">
        <v>10464.983333333332</v>
      </c>
      <c r="G316" s="36">
        <v>10403.416666666664</v>
      </c>
      <c r="H316" s="36">
        <v>10618.216666666667</v>
      </c>
      <c r="I316" s="36">
        <v>10679.783333333336</v>
      </c>
      <c r="J316" s="36">
        <v>10725.616666666669</v>
      </c>
      <c r="K316" s="31">
        <v>10633.95</v>
      </c>
      <c r="L316" s="31">
        <v>10526.55</v>
      </c>
      <c r="M316" s="31">
        <v>4.5250300000000001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2406.35</v>
      </c>
      <c r="D317" s="36">
        <v>2408.3666666666668</v>
      </c>
      <c r="E317" s="36">
        <v>2378.0833333333335</v>
      </c>
      <c r="F317" s="36">
        <v>2349.8166666666666</v>
      </c>
      <c r="G317" s="36">
        <v>2319.5333333333333</v>
      </c>
      <c r="H317" s="36">
        <v>2436.6333333333337</v>
      </c>
      <c r="I317" s="36">
        <v>2466.9166666666665</v>
      </c>
      <c r="J317" s="36">
        <v>2495.1833333333338</v>
      </c>
      <c r="K317" s="31">
        <v>2438.65</v>
      </c>
      <c r="L317" s="31">
        <v>2380.1</v>
      </c>
      <c r="M317" s="31">
        <v>0.41415999999999997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913.9</v>
      </c>
      <c r="D318" s="36">
        <v>916.18333333333339</v>
      </c>
      <c r="E318" s="36">
        <v>906.36666666666679</v>
      </c>
      <c r="F318" s="36">
        <v>898.83333333333337</v>
      </c>
      <c r="G318" s="36">
        <v>889.01666666666677</v>
      </c>
      <c r="H318" s="36">
        <v>923.71666666666681</v>
      </c>
      <c r="I318" s="36">
        <v>933.53333333333342</v>
      </c>
      <c r="J318" s="36">
        <v>941.06666666666683</v>
      </c>
      <c r="K318" s="31">
        <v>926</v>
      </c>
      <c r="L318" s="31">
        <v>908.65</v>
      </c>
      <c r="M318" s="31">
        <v>2.6394899999999999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566.04999999999995</v>
      </c>
      <c r="D319" s="36">
        <v>562.25</v>
      </c>
      <c r="E319" s="36">
        <v>554.75</v>
      </c>
      <c r="F319" s="36">
        <v>543.45000000000005</v>
      </c>
      <c r="G319" s="36">
        <v>535.95000000000005</v>
      </c>
      <c r="H319" s="36">
        <v>573.54999999999995</v>
      </c>
      <c r="I319" s="36">
        <v>581.04999999999995</v>
      </c>
      <c r="J319" s="36">
        <v>592.34999999999991</v>
      </c>
      <c r="K319" s="31">
        <v>569.75</v>
      </c>
      <c r="L319" s="31">
        <v>550.95000000000005</v>
      </c>
      <c r="M319" s="31">
        <v>9.64757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2234.5500000000002</v>
      </c>
      <c r="D320" s="36">
        <v>2221.8000000000002</v>
      </c>
      <c r="E320" s="36">
        <v>2158.8000000000002</v>
      </c>
      <c r="F320" s="36">
        <v>2083.0500000000002</v>
      </c>
      <c r="G320" s="36">
        <v>2020.0500000000002</v>
      </c>
      <c r="H320" s="36">
        <v>2297.5500000000002</v>
      </c>
      <c r="I320" s="36">
        <v>2360.5500000000002</v>
      </c>
      <c r="J320" s="36">
        <v>2436.3000000000002</v>
      </c>
      <c r="K320" s="31">
        <v>2284.8000000000002</v>
      </c>
      <c r="L320" s="31">
        <v>2146.0500000000002</v>
      </c>
      <c r="M320" s="31">
        <v>43.772570000000002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761.55</v>
      </c>
      <c r="D321" s="36">
        <v>764.05000000000007</v>
      </c>
      <c r="E321" s="36">
        <v>749.50000000000011</v>
      </c>
      <c r="F321" s="36">
        <v>737.45</v>
      </c>
      <c r="G321" s="36">
        <v>722.90000000000009</v>
      </c>
      <c r="H321" s="36">
        <v>776.10000000000014</v>
      </c>
      <c r="I321" s="36">
        <v>790.65000000000009</v>
      </c>
      <c r="J321" s="36">
        <v>802.70000000000016</v>
      </c>
      <c r="K321" s="31">
        <v>778.6</v>
      </c>
      <c r="L321" s="31">
        <v>752</v>
      </c>
      <c r="M321" s="31">
        <v>1.2446999999999999</v>
      </c>
      <c r="N321" s="1"/>
      <c r="O321" s="1"/>
    </row>
    <row r="322" spans="1:15" ht="12.75" customHeight="1">
      <c r="A322" s="33">
        <v>312</v>
      </c>
      <c r="B322" s="53" t="s">
        <v>1016</v>
      </c>
      <c r="C322" s="31">
        <v>972.65</v>
      </c>
      <c r="D322" s="36">
        <v>974.44999999999993</v>
      </c>
      <c r="E322" s="36">
        <v>962.69999999999982</v>
      </c>
      <c r="F322" s="36">
        <v>952.74999999999989</v>
      </c>
      <c r="G322" s="36">
        <v>940.99999999999977</v>
      </c>
      <c r="H322" s="36">
        <v>984.39999999999986</v>
      </c>
      <c r="I322" s="36">
        <v>996.15000000000009</v>
      </c>
      <c r="J322" s="36">
        <v>1006.0999999999999</v>
      </c>
      <c r="K322" s="31">
        <v>986.2</v>
      </c>
      <c r="L322" s="31">
        <v>964.5</v>
      </c>
      <c r="M322" s="31">
        <v>0.27093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1092.0999999999999</v>
      </c>
      <c r="D323" s="36">
        <v>1084.5333333333335</v>
      </c>
      <c r="E323" s="36">
        <v>1073.116666666667</v>
      </c>
      <c r="F323" s="36">
        <v>1054.1333333333334</v>
      </c>
      <c r="G323" s="36">
        <v>1042.7166666666669</v>
      </c>
      <c r="H323" s="36">
        <v>1103.5166666666671</v>
      </c>
      <c r="I323" s="36">
        <v>1114.9333333333336</v>
      </c>
      <c r="J323" s="36">
        <v>1133.9166666666672</v>
      </c>
      <c r="K323" s="31">
        <v>1095.95</v>
      </c>
      <c r="L323" s="31">
        <v>1065.55</v>
      </c>
      <c r="M323" s="31">
        <v>0.68701000000000001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1436.65</v>
      </c>
      <c r="D324" s="36">
        <v>1432.9333333333334</v>
      </c>
      <c r="E324" s="36">
        <v>1426.0166666666669</v>
      </c>
      <c r="F324" s="36">
        <v>1415.3833333333334</v>
      </c>
      <c r="G324" s="36">
        <v>1408.4666666666669</v>
      </c>
      <c r="H324" s="36">
        <v>1443.5666666666668</v>
      </c>
      <c r="I324" s="36">
        <v>1450.4833333333333</v>
      </c>
      <c r="J324" s="36">
        <v>1461.1166666666668</v>
      </c>
      <c r="K324" s="31">
        <v>1439.85</v>
      </c>
      <c r="L324" s="31">
        <v>1422.3</v>
      </c>
      <c r="M324" s="31">
        <v>1.16727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58.3</v>
      </c>
      <c r="D325" s="36">
        <v>58.9</v>
      </c>
      <c r="E325" s="36">
        <v>57.4</v>
      </c>
      <c r="F325" s="36">
        <v>56.5</v>
      </c>
      <c r="G325" s="36">
        <v>55</v>
      </c>
      <c r="H325" s="36">
        <v>59.8</v>
      </c>
      <c r="I325" s="36">
        <v>61.3</v>
      </c>
      <c r="J325" s="36">
        <v>62.199999999999996</v>
      </c>
      <c r="K325" s="31">
        <v>60.4</v>
      </c>
      <c r="L325" s="31">
        <v>58</v>
      </c>
      <c r="M325" s="31">
        <v>30.36767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63.3</v>
      </c>
      <c r="D326" s="36">
        <v>63.633333333333333</v>
      </c>
      <c r="E326" s="36">
        <v>62.86666666666666</v>
      </c>
      <c r="F326" s="36">
        <v>62.43333333333333</v>
      </c>
      <c r="G326" s="36">
        <v>61.666666666666657</v>
      </c>
      <c r="H326" s="36">
        <v>64.066666666666663</v>
      </c>
      <c r="I326" s="36">
        <v>64.833333333333329</v>
      </c>
      <c r="J326" s="36">
        <v>65.266666666666666</v>
      </c>
      <c r="K326" s="31">
        <v>64.400000000000006</v>
      </c>
      <c r="L326" s="31">
        <v>63.2</v>
      </c>
      <c r="M326" s="31">
        <v>26.000820000000001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858.75</v>
      </c>
      <c r="D327" s="36">
        <v>857.5</v>
      </c>
      <c r="E327" s="36">
        <v>847</v>
      </c>
      <c r="F327" s="36">
        <v>835.25</v>
      </c>
      <c r="G327" s="36">
        <v>824.75</v>
      </c>
      <c r="H327" s="36">
        <v>869.25</v>
      </c>
      <c r="I327" s="36">
        <v>879.75</v>
      </c>
      <c r="J327" s="36">
        <v>891.5</v>
      </c>
      <c r="K327" s="31">
        <v>868</v>
      </c>
      <c r="L327" s="31">
        <v>845.75</v>
      </c>
      <c r="M327" s="31">
        <v>1.08727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2441.4499999999998</v>
      </c>
      <c r="D328" s="36">
        <v>2449.3166666666666</v>
      </c>
      <c r="E328" s="36">
        <v>2406.1333333333332</v>
      </c>
      <c r="F328" s="36">
        <v>2370.8166666666666</v>
      </c>
      <c r="G328" s="36">
        <v>2327.6333333333332</v>
      </c>
      <c r="H328" s="36">
        <v>2484.6333333333332</v>
      </c>
      <c r="I328" s="36">
        <v>2527.8166666666666</v>
      </c>
      <c r="J328" s="36">
        <v>2563.1333333333332</v>
      </c>
      <c r="K328" s="31">
        <v>2492.5</v>
      </c>
      <c r="L328" s="31">
        <v>2414</v>
      </c>
      <c r="M328" s="31">
        <v>4.35785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109719.6</v>
      </c>
      <c r="D329" s="36">
        <v>109560.33333333333</v>
      </c>
      <c r="E329" s="36">
        <v>109140.71666666666</v>
      </c>
      <c r="F329" s="36">
        <v>108561.83333333333</v>
      </c>
      <c r="G329" s="36">
        <v>108142.21666666666</v>
      </c>
      <c r="H329" s="36">
        <v>110139.21666666666</v>
      </c>
      <c r="I329" s="36">
        <v>110558.83333333333</v>
      </c>
      <c r="J329" s="36">
        <v>111137.71666666666</v>
      </c>
      <c r="K329" s="31">
        <v>109979.95</v>
      </c>
      <c r="L329" s="31">
        <v>108981.45</v>
      </c>
      <c r="M329" s="31">
        <v>3.5569999999999997E-2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2561.9</v>
      </c>
      <c r="D330" s="36">
        <v>2518.6333333333332</v>
      </c>
      <c r="E330" s="36">
        <v>2447.2666666666664</v>
      </c>
      <c r="F330" s="36">
        <v>2332.6333333333332</v>
      </c>
      <c r="G330" s="36">
        <v>2261.2666666666664</v>
      </c>
      <c r="H330" s="36">
        <v>2633.2666666666664</v>
      </c>
      <c r="I330" s="36">
        <v>2704.6333333333332</v>
      </c>
      <c r="J330" s="36">
        <v>2819.2666666666664</v>
      </c>
      <c r="K330" s="31">
        <v>2590</v>
      </c>
      <c r="L330" s="31">
        <v>2404</v>
      </c>
      <c r="M330" s="31">
        <v>9.7570800000000002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1901.6</v>
      </c>
      <c r="D331" s="36">
        <v>1920.8833333333332</v>
      </c>
      <c r="E331" s="36">
        <v>1878.7666666666664</v>
      </c>
      <c r="F331" s="36">
        <v>1855.9333333333332</v>
      </c>
      <c r="G331" s="36">
        <v>1813.8166666666664</v>
      </c>
      <c r="H331" s="36">
        <v>1943.7166666666665</v>
      </c>
      <c r="I331" s="36">
        <v>1985.8333333333333</v>
      </c>
      <c r="J331" s="36">
        <v>2008.6666666666665</v>
      </c>
      <c r="K331" s="31">
        <v>1963</v>
      </c>
      <c r="L331" s="31">
        <v>1898.05</v>
      </c>
      <c r="M331" s="31">
        <v>12.074669999999999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1236.8</v>
      </c>
      <c r="D332" s="36">
        <v>1244.7666666666667</v>
      </c>
      <c r="E332" s="36">
        <v>1224.1333333333332</v>
      </c>
      <c r="F332" s="36">
        <v>1211.4666666666665</v>
      </c>
      <c r="G332" s="36">
        <v>1190.833333333333</v>
      </c>
      <c r="H332" s="36">
        <v>1257.4333333333334</v>
      </c>
      <c r="I332" s="36">
        <v>1278.0666666666671</v>
      </c>
      <c r="J332" s="36">
        <v>1290.7333333333336</v>
      </c>
      <c r="K332" s="31">
        <v>1265.4000000000001</v>
      </c>
      <c r="L332" s="31">
        <v>1232.0999999999999</v>
      </c>
      <c r="M332" s="31">
        <v>4.9317000000000002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1067.8</v>
      </c>
      <c r="D333" s="36">
        <v>1070.7166666666667</v>
      </c>
      <c r="E333" s="36">
        <v>1055.7333333333333</v>
      </c>
      <c r="F333" s="36">
        <v>1043.6666666666667</v>
      </c>
      <c r="G333" s="36">
        <v>1028.6833333333334</v>
      </c>
      <c r="H333" s="36">
        <v>1082.7833333333333</v>
      </c>
      <c r="I333" s="36">
        <v>1097.7666666666669</v>
      </c>
      <c r="J333" s="36">
        <v>1109.8333333333333</v>
      </c>
      <c r="K333" s="31">
        <v>1085.7</v>
      </c>
      <c r="L333" s="31">
        <v>1058.6500000000001</v>
      </c>
      <c r="M333" s="31">
        <v>1.98471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871.6</v>
      </c>
      <c r="D334" s="36">
        <v>867.01666666666677</v>
      </c>
      <c r="E334" s="36">
        <v>855.33333333333348</v>
      </c>
      <c r="F334" s="36">
        <v>839.06666666666672</v>
      </c>
      <c r="G334" s="36">
        <v>827.38333333333344</v>
      </c>
      <c r="H334" s="36">
        <v>883.28333333333353</v>
      </c>
      <c r="I334" s="36">
        <v>894.9666666666667</v>
      </c>
      <c r="J334" s="36">
        <v>911.23333333333358</v>
      </c>
      <c r="K334" s="31">
        <v>878.7</v>
      </c>
      <c r="L334" s="31">
        <v>850.75</v>
      </c>
      <c r="M334" s="31">
        <v>4.1594300000000004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93.15</v>
      </c>
      <c r="D335" s="36">
        <v>93.600000000000009</v>
      </c>
      <c r="E335" s="36">
        <v>92.350000000000023</v>
      </c>
      <c r="F335" s="36">
        <v>91.550000000000011</v>
      </c>
      <c r="G335" s="36">
        <v>90.300000000000026</v>
      </c>
      <c r="H335" s="36">
        <v>94.40000000000002</v>
      </c>
      <c r="I335" s="36">
        <v>95.649999999999991</v>
      </c>
      <c r="J335" s="36">
        <v>96.450000000000017</v>
      </c>
      <c r="K335" s="31">
        <v>94.85</v>
      </c>
      <c r="L335" s="31">
        <v>92.8</v>
      </c>
      <c r="M335" s="31">
        <v>48.183990000000001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4440.95</v>
      </c>
      <c r="D336" s="36">
        <v>4444.6333333333332</v>
      </c>
      <c r="E336" s="36">
        <v>4411.3166666666666</v>
      </c>
      <c r="F336" s="36">
        <v>4381.6833333333334</v>
      </c>
      <c r="G336" s="36">
        <v>4348.3666666666668</v>
      </c>
      <c r="H336" s="36">
        <v>4474.2666666666664</v>
      </c>
      <c r="I336" s="36">
        <v>4507.5833333333321</v>
      </c>
      <c r="J336" s="36">
        <v>4537.2166666666662</v>
      </c>
      <c r="K336" s="31">
        <v>4477.95</v>
      </c>
      <c r="L336" s="31">
        <v>4415</v>
      </c>
      <c r="M336" s="31">
        <v>0.90454000000000001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841</v>
      </c>
      <c r="D337" s="36">
        <v>847.33333333333337</v>
      </c>
      <c r="E337" s="36">
        <v>829.7166666666667</v>
      </c>
      <c r="F337" s="36">
        <v>818.43333333333328</v>
      </c>
      <c r="G337" s="36">
        <v>800.81666666666661</v>
      </c>
      <c r="H337" s="36">
        <v>858.61666666666679</v>
      </c>
      <c r="I337" s="36">
        <v>876.23333333333335</v>
      </c>
      <c r="J337" s="36">
        <v>887.51666666666688</v>
      </c>
      <c r="K337" s="31">
        <v>864.95</v>
      </c>
      <c r="L337" s="31">
        <v>836.05</v>
      </c>
      <c r="M337" s="31">
        <v>4.3268000000000004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57.45</v>
      </c>
      <c r="D338" s="36">
        <v>57.633333333333333</v>
      </c>
      <c r="E338" s="36">
        <v>56.966666666666669</v>
      </c>
      <c r="F338" s="36">
        <v>56.483333333333334</v>
      </c>
      <c r="G338" s="36">
        <v>55.81666666666667</v>
      </c>
      <c r="H338" s="36">
        <v>58.116666666666667</v>
      </c>
      <c r="I338" s="36">
        <v>58.783333333333339</v>
      </c>
      <c r="J338" s="36">
        <v>59.266666666666666</v>
      </c>
      <c r="K338" s="31">
        <v>58.3</v>
      </c>
      <c r="L338" s="31">
        <v>57.15</v>
      </c>
      <c r="M338" s="31">
        <v>142.76215999999999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159.44999999999999</v>
      </c>
      <c r="D339" s="36">
        <v>156.58333333333334</v>
      </c>
      <c r="E339" s="36">
        <v>152.26666666666668</v>
      </c>
      <c r="F339" s="36">
        <v>145.08333333333334</v>
      </c>
      <c r="G339" s="36">
        <v>140.76666666666668</v>
      </c>
      <c r="H339" s="36">
        <v>163.76666666666668</v>
      </c>
      <c r="I339" s="36">
        <v>168.08333333333334</v>
      </c>
      <c r="J339" s="36">
        <v>175.26666666666668</v>
      </c>
      <c r="K339" s="31">
        <v>160.9</v>
      </c>
      <c r="L339" s="31">
        <v>149.4</v>
      </c>
      <c r="M339" s="31">
        <v>197.29395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23005.55</v>
      </c>
      <c r="D340" s="36">
        <v>22888.166666666668</v>
      </c>
      <c r="E340" s="36">
        <v>22713.433333333334</v>
      </c>
      <c r="F340" s="36">
        <v>22421.316666666666</v>
      </c>
      <c r="G340" s="36">
        <v>22246.583333333332</v>
      </c>
      <c r="H340" s="36">
        <v>23180.283333333336</v>
      </c>
      <c r="I340" s="36">
        <v>23355.016666666666</v>
      </c>
      <c r="J340" s="36">
        <v>23647.133333333339</v>
      </c>
      <c r="K340" s="31">
        <v>23062.9</v>
      </c>
      <c r="L340" s="31">
        <v>22596.05</v>
      </c>
      <c r="M340" s="31">
        <v>0.66000999999999999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64.5</v>
      </c>
      <c r="D341" s="36">
        <v>64.899999999999991</v>
      </c>
      <c r="E341" s="36">
        <v>63.699999999999989</v>
      </c>
      <c r="F341" s="36">
        <v>62.899999999999991</v>
      </c>
      <c r="G341" s="36">
        <v>61.699999999999989</v>
      </c>
      <c r="H341" s="36">
        <v>65.699999999999989</v>
      </c>
      <c r="I341" s="36">
        <v>66.900000000000006</v>
      </c>
      <c r="J341" s="36">
        <v>67.699999999999989</v>
      </c>
      <c r="K341" s="31">
        <v>66.099999999999994</v>
      </c>
      <c r="L341" s="31">
        <v>64.099999999999994</v>
      </c>
      <c r="M341" s="31">
        <v>21.909980000000001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51.6</v>
      </c>
      <c r="D342" s="36">
        <v>51.95000000000001</v>
      </c>
      <c r="E342" s="36">
        <v>51.100000000000023</v>
      </c>
      <c r="F342" s="36">
        <v>50.600000000000016</v>
      </c>
      <c r="G342" s="36">
        <v>49.750000000000028</v>
      </c>
      <c r="H342" s="36">
        <v>52.450000000000017</v>
      </c>
      <c r="I342" s="36">
        <v>53.3</v>
      </c>
      <c r="J342" s="36">
        <v>53.800000000000011</v>
      </c>
      <c r="K342" s="31">
        <v>52.8</v>
      </c>
      <c r="L342" s="31">
        <v>51.45</v>
      </c>
      <c r="M342" s="31">
        <v>212.71205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330.9</v>
      </c>
      <c r="D343" s="36">
        <v>331.31666666666666</v>
      </c>
      <c r="E343" s="36">
        <v>327.7833333333333</v>
      </c>
      <c r="F343" s="36">
        <v>324.66666666666663</v>
      </c>
      <c r="G343" s="36">
        <v>321.13333333333327</v>
      </c>
      <c r="H343" s="36">
        <v>334.43333333333334</v>
      </c>
      <c r="I343" s="36">
        <v>337.96666666666675</v>
      </c>
      <c r="J343" s="36">
        <v>341.08333333333337</v>
      </c>
      <c r="K343" s="31">
        <v>334.85</v>
      </c>
      <c r="L343" s="31">
        <v>328.2</v>
      </c>
      <c r="M343" s="31">
        <v>3.15726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132.35</v>
      </c>
      <c r="D344" s="36">
        <v>133.25</v>
      </c>
      <c r="E344" s="36">
        <v>131.1</v>
      </c>
      <c r="F344" s="36">
        <v>129.85</v>
      </c>
      <c r="G344" s="36">
        <v>127.69999999999999</v>
      </c>
      <c r="H344" s="36">
        <v>134.5</v>
      </c>
      <c r="I344" s="36">
        <v>136.64999999999998</v>
      </c>
      <c r="J344" s="36">
        <v>137.9</v>
      </c>
      <c r="K344" s="31">
        <v>135.4</v>
      </c>
      <c r="L344" s="31">
        <v>132</v>
      </c>
      <c r="M344" s="31">
        <v>10.44393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143.05000000000001</v>
      </c>
      <c r="D345" s="36">
        <v>144.04999999999998</v>
      </c>
      <c r="E345" s="36">
        <v>141.24999999999997</v>
      </c>
      <c r="F345" s="36">
        <v>139.44999999999999</v>
      </c>
      <c r="G345" s="36">
        <v>136.64999999999998</v>
      </c>
      <c r="H345" s="36">
        <v>145.84999999999997</v>
      </c>
      <c r="I345" s="36">
        <v>148.64999999999998</v>
      </c>
      <c r="J345" s="36">
        <v>150.44999999999996</v>
      </c>
      <c r="K345" s="31">
        <v>146.85</v>
      </c>
      <c r="L345" s="31">
        <v>142.25</v>
      </c>
      <c r="M345" s="31">
        <v>138.13436999999999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51.85</v>
      </c>
      <c r="D346" s="36">
        <v>52.383333333333333</v>
      </c>
      <c r="E346" s="36">
        <v>51.166666666666664</v>
      </c>
      <c r="F346" s="36">
        <v>50.483333333333334</v>
      </c>
      <c r="G346" s="36">
        <v>49.266666666666666</v>
      </c>
      <c r="H346" s="36">
        <v>53.066666666666663</v>
      </c>
      <c r="I346" s="36">
        <v>54.283333333333331</v>
      </c>
      <c r="J346" s="36">
        <v>54.966666666666661</v>
      </c>
      <c r="K346" s="31">
        <v>53.6</v>
      </c>
      <c r="L346" s="31">
        <v>51.7</v>
      </c>
      <c r="M346" s="31">
        <v>42.335050000000003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232.8</v>
      </c>
      <c r="D347" s="36">
        <v>234.68333333333331</v>
      </c>
      <c r="E347" s="36">
        <v>230.01666666666662</v>
      </c>
      <c r="F347" s="36">
        <v>227.23333333333332</v>
      </c>
      <c r="G347" s="36">
        <v>222.56666666666663</v>
      </c>
      <c r="H347" s="36">
        <v>237.46666666666661</v>
      </c>
      <c r="I347" s="36">
        <v>242.1333333333333</v>
      </c>
      <c r="J347" s="36">
        <v>244.9166666666666</v>
      </c>
      <c r="K347" s="31">
        <v>239.35</v>
      </c>
      <c r="L347" s="31">
        <v>231.9</v>
      </c>
      <c r="M347" s="31">
        <v>5.1044999999999998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240.2</v>
      </c>
      <c r="D348" s="36">
        <v>240.81666666666669</v>
      </c>
      <c r="E348" s="36">
        <v>238.43333333333339</v>
      </c>
      <c r="F348" s="36">
        <v>236.66666666666671</v>
      </c>
      <c r="G348" s="36">
        <v>234.28333333333342</v>
      </c>
      <c r="H348" s="36">
        <v>242.58333333333337</v>
      </c>
      <c r="I348" s="36">
        <v>244.96666666666664</v>
      </c>
      <c r="J348" s="36">
        <v>246.73333333333335</v>
      </c>
      <c r="K348" s="31">
        <v>243.2</v>
      </c>
      <c r="L348" s="31">
        <v>239.05</v>
      </c>
      <c r="M348" s="31">
        <v>106.81641999999999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381.05</v>
      </c>
      <c r="D349" s="36">
        <v>382.23333333333335</v>
      </c>
      <c r="E349" s="36">
        <v>373.66666666666669</v>
      </c>
      <c r="F349" s="36">
        <v>366.28333333333336</v>
      </c>
      <c r="G349" s="36">
        <v>357.7166666666667</v>
      </c>
      <c r="H349" s="36">
        <v>389.61666666666667</v>
      </c>
      <c r="I349" s="36">
        <v>398.18333333333328</v>
      </c>
      <c r="J349" s="36">
        <v>405.56666666666666</v>
      </c>
      <c r="K349" s="31">
        <v>390.8</v>
      </c>
      <c r="L349" s="31">
        <v>374.85</v>
      </c>
      <c r="M349" s="31">
        <v>8.1709999999999994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1125.75</v>
      </c>
      <c r="D350" s="36">
        <v>1130.2833333333335</v>
      </c>
      <c r="E350" s="36">
        <v>1118.916666666667</v>
      </c>
      <c r="F350" s="36">
        <v>1112.0833333333335</v>
      </c>
      <c r="G350" s="36">
        <v>1100.7166666666669</v>
      </c>
      <c r="H350" s="36">
        <v>1137.116666666667</v>
      </c>
      <c r="I350" s="36">
        <v>1148.4833333333333</v>
      </c>
      <c r="J350" s="36">
        <v>1155.3166666666671</v>
      </c>
      <c r="K350" s="31">
        <v>1141.6500000000001</v>
      </c>
      <c r="L350" s="31">
        <v>1123.45</v>
      </c>
      <c r="M350" s="31">
        <v>3.9480300000000002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187.75</v>
      </c>
      <c r="D351" s="36">
        <v>187.04999999999998</v>
      </c>
      <c r="E351" s="36">
        <v>185.94999999999996</v>
      </c>
      <c r="F351" s="36">
        <v>184.14999999999998</v>
      </c>
      <c r="G351" s="36">
        <v>183.04999999999995</v>
      </c>
      <c r="H351" s="36">
        <v>188.84999999999997</v>
      </c>
      <c r="I351" s="36">
        <v>189.95</v>
      </c>
      <c r="J351" s="36">
        <v>191.74999999999997</v>
      </c>
      <c r="K351" s="31">
        <v>188.15</v>
      </c>
      <c r="L351" s="31">
        <v>185.25</v>
      </c>
      <c r="M351" s="31">
        <v>124.46655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276.14999999999998</v>
      </c>
      <c r="D352" s="36">
        <v>277.34999999999997</v>
      </c>
      <c r="E352" s="36">
        <v>274.79999999999995</v>
      </c>
      <c r="F352" s="36">
        <v>273.45</v>
      </c>
      <c r="G352" s="36">
        <v>270.89999999999998</v>
      </c>
      <c r="H352" s="36">
        <v>278.69999999999993</v>
      </c>
      <c r="I352" s="36">
        <v>281.25</v>
      </c>
      <c r="J352" s="36">
        <v>282.59999999999991</v>
      </c>
      <c r="K352" s="31">
        <v>279.89999999999998</v>
      </c>
      <c r="L352" s="31">
        <v>276</v>
      </c>
      <c r="M352" s="31">
        <v>4.9835900000000004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1208.9000000000001</v>
      </c>
      <c r="D353" s="36">
        <v>1212.6333333333334</v>
      </c>
      <c r="E353" s="36">
        <v>1198.2666666666669</v>
      </c>
      <c r="F353" s="36">
        <v>1187.6333333333334</v>
      </c>
      <c r="G353" s="36">
        <v>1173.2666666666669</v>
      </c>
      <c r="H353" s="36">
        <v>1223.2666666666669</v>
      </c>
      <c r="I353" s="36">
        <v>1237.6333333333332</v>
      </c>
      <c r="J353" s="36">
        <v>1248.2666666666669</v>
      </c>
      <c r="K353" s="31">
        <v>1227</v>
      </c>
      <c r="L353" s="31">
        <v>1202</v>
      </c>
      <c r="M353" s="31">
        <v>1.7301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852.3</v>
      </c>
      <c r="D354" s="36">
        <v>850.5</v>
      </c>
      <c r="E354" s="36">
        <v>844.2</v>
      </c>
      <c r="F354" s="36">
        <v>836.1</v>
      </c>
      <c r="G354" s="36">
        <v>829.80000000000007</v>
      </c>
      <c r="H354" s="36">
        <v>858.6</v>
      </c>
      <c r="I354" s="36">
        <v>864.9</v>
      </c>
      <c r="J354" s="36">
        <v>873</v>
      </c>
      <c r="K354" s="31">
        <v>856.8</v>
      </c>
      <c r="L354" s="31">
        <v>842.4</v>
      </c>
      <c r="M354" s="31">
        <v>8.6970299999999998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4132.45</v>
      </c>
      <c r="D355" s="36">
        <v>4158.8499999999995</v>
      </c>
      <c r="E355" s="36">
        <v>4098.8499999999985</v>
      </c>
      <c r="F355" s="36">
        <v>4065.2499999999991</v>
      </c>
      <c r="G355" s="36">
        <v>4005.2499999999982</v>
      </c>
      <c r="H355" s="36">
        <v>4192.4499999999989</v>
      </c>
      <c r="I355" s="36">
        <v>4252.4500000000007</v>
      </c>
      <c r="J355" s="36">
        <v>4286.0499999999993</v>
      </c>
      <c r="K355" s="31">
        <v>4218.8500000000004</v>
      </c>
      <c r="L355" s="31">
        <v>4125.25</v>
      </c>
      <c r="M355" s="31">
        <v>0.40155999999999997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222.7</v>
      </c>
      <c r="D356" s="36">
        <v>221.73333333333332</v>
      </c>
      <c r="E356" s="36">
        <v>220.11666666666665</v>
      </c>
      <c r="F356" s="36">
        <v>217.53333333333333</v>
      </c>
      <c r="G356" s="36">
        <v>215.91666666666666</v>
      </c>
      <c r="H356" s="36">
        <v>224.31666666666663</v>
      </c>
      <c r="I356" s="36">
        <v>225.93333333333331</v>
      </c>
      <c r="J356" s="36">
        <v>228.51666666666662</v>
      </c>
      <c r="K356" s="31">
        <v>223.35</v>
      </c>
      <c r="L356" s="31">
        <v>219.15</v>
      </c>
      <c r="M356" s="31">
        <v>2.7947799999999998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39123.9</v>
      </c>
      <c r="D357" s="36">
        <v>39236.183333333334</v>
      </c>
      <c r="E357" s="36">
        <v>38898.716666666667</v>
      </c>
      <c r="F357" s="36">
        <v>38673.533333333333</v>
      </c>
      <c r="G357" s="36">
        <v>38336.066666666666</v>
      </c>
      <c r="H357" s="36">
        <v>39461.366666666669</v>
      </c>
      <c r="I357" s="36">
        <v>39798.833333333343</v>
      </c>
      <c r="J357" s="36">
        <v>40024.01666666667</v>
      </c>
      <c r="K357" s="31">
        <v>39573.65</v>
      </c>
      <c r="L357" s="31">
        <v>39011</v>
      </c>
      <c r="M357" s="31">
        <v>0.17616000000000001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1260.9000000000001</v>
      </c>
      <c r="D358" s="36">
        <v>1266.2833333333335</v>
      </c>
      <c r="E358" s="36">
        <v>1252.616666666667</v>
      </c>
      <c r="F358" s="36">
        <v>1244.3333333333335</v>
      </c>
      <c r="G358" s="36">
        <v>1230.666666666667</v>
      </c>
      <c r="H358" s="36">
        <v>1274.5666666666671</v>
      </c>
      <c r="I358" s="36">
        <v>1288.2333333333336</v>
      </c>
      <c r="J358" s="36">
        <v>1296.5166666666671</v>
      </c>
      <c r="K358" s="31">
        <v>1279.95</v>
      </c>
      <c r="L358" s="31">
        <v>1258</v>
      </c>
      <c r="M358" s="31">
        <v>0.77173999999999998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749.85</v>
      </c>
      <c r="D359" s="36">
        <v>746.25</v>
      </c>
      <c r="E359" s="36">
        <v>738.6</v>
      </c>
      <c r="F359" s="36">
        <v>727.35</v>
      </c>
      <c r="G359" s="36">
        <v>719.7</v>
      </c>
      <c r="H359" s="36">
        <v>757.5</v>
      </c>
      <c r="I359" s="36">
        <v>765.15000000000009</v>
      </c>
      <c r="J359" s="36">
        <v>776.4</v>
      </c>
      <c r="K359" s="31">
        <v>753.9</v>
      </c>
      <c r="L359" s="31">
        <v>735</v>
      </c>
      <c r="M359" s="31">
        <v>11.37646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167.1</v>
      </c>
      <c r="D360" s="36">
        <v>166.55</v>
      </c>
      <c r="E360" s="36">
        <v>162.10000000000002</v>
      </c>
      <c r="F360" s="36">
        <v>157.10000000000002</v>
      </c>
      <c r="G360" s="36">
        <v>152.65000000000003</v>
      </c>
      <c r="H360" s="36">
        <v>171.55</v>
      </c>
      <c r="I360" s="36">
        <v>176</v>
      </c>
      <c r="J360" s="36">
        <v>181</v>
      </c>
      <c r="K360" s="31">
        <v>171</v>
      </c>
      <c r="L360" s="31">
        <v>161.55000000000001</v>
      </c>
      <c r="M360" s="31">
        <v>45.654859999999999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5859.05</v>
      </c>
      <c r="D361" s="36">
        <v>5880.833333333333</v>
      </c>
      <c r="E361" s="36">
        <v>5816.9666666666662</v>
      </c>
      <c r="F361" s="36">
        <v>5774.8833333333332</v>
      </c>
      <c r="G361" s="36">
        <v>5711.0166666666664</v>
      </c>
      <c r="H361" s="36">
        <v>5922.9166666666661</v>
      </c>
      <c r="I361" s="36">
        <v>5986.7833333333328</v>
      </c>
      <c r="J361" s="36">
        <v>6028.8666666666659</v>
      </c>
      <c r="K361" s="31">
        <v>5944.7</v>
      </c>
      <c r="L361" s="31">
        <v>5838.75</v>
      </c>
      <c r="M361" s="31">
        <v>1.85094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240.25</v>
      </c>
      <c r="D362" s="36">
        <v>240.48333333333335</v>
      </c>
      <c r="E362" s="36">
        <v>238.76666666666671</v>
      </c>
      <c r="F362" s="36">
        <v>237.28333333333336</v>
      </c>
      <c r="G362" s="36">
        <v>235.56666666666672</v>
      </c>
      <c r="H362" s="36">
        <v>241.9666666666667</v>
      </c>
      <c r="I362" s="36">
        <v>243.68333333333334</v>
      </c>
      <c r="J362" s="36">
        <v>245.16666666666669</v>
      </c>
      <c r="K362" s="31">
        <v>242.2</v>
      </c>
      <c r="L362" s="31">
        <v>239</v>
      </c>
      <c r="M362" s="31">
        <v>12.665900000000001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3858.65</v>
      </c>
      <c r="D363" s="36">
        <v>3858.2000000000003</v>
      </c>
      <c r="E363" s="36">
        <v>3840.4500000000007</v>
      </c>
      <c r="F363" s="36">
        <v>3822.2500000000005</v>
      </c>
      <c r="G363" s="36">
        <v>3804.5000000000009</v>
      </c>
      <c r="H363" s="36">
        <v>3876.4000000000005</v>
      </c>
      <c r="I363" s="36">
        <v>3894.1499999999996</v>
      </c>
      <c r="J363" s="36">
        <v>3912.3500000000004</v>
      </c>
      <c r="K363" s="31">
        <v>3875.95</v>
      </c>
      <c r="L363" s="31">
        <v>3840</v>
      </c>
      <c r="M363" s="31">
        <v>0.11228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1831.4</v>
      </c>
      <c r="D364" s="36">
        <v>1812.7833333333335</v>
      </c>
      <c r="E364" s="36">
        <v>1783.616666666667</v>
      </c>
      <c r="F364" s="36">
        <v>1735.8333333333335</v>
      </c>
      <c r="G364" s="36">
        <v>1706.666666666667</v>
      </c>
      <c r="H364" s="36">
        <v>1860.5666666666671</v>
      </c>
      <c r="I364" s="36">
        <v>1889.7333333333336</v>
      </c>
      <c r="J364" s="36">
        <v>1937.5166666666671</v>
      </c>
      <c r="K364" s="31">
        <v>1841.95</v>
      </c>
      <c r="L364" s="31">
        <v>1765</v>
      </c>
      <c r="M364" s="31">
        <v>2.3574199999999998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3406.35</v>
      </c>
      <c r="D365" s="36">
        <v>3410.8166666666671</v>
      </c>
      <c r="E365" s="36">
        <v>3391.6333333333341</v>
      </c>
      <c r="F365" s="36">
        <v>3376.916666666667</v>
      </c>
      <c r="G365" s="36">
        <v>3357.733333333334</v>
      </c>
      <c r="H365" s="36">
        <v>3425.5333333333342</v>
      </c>
      <c r="I365" s="36">
        <v>3444.7166666666676</v>
      </c>
      <c r="J365" s="36">
        <v>3459.4333333333343</v>
      </c>
      <c r="K365" s="31">
        <v>3430</v>
      </c>
      <c r="L365" s="31">
        <v>3396.1</v>
      </c>
      <c r="M365" s="31">
        <v>2.4279700000000002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2501.8000000000002</v>
      </c>
      <c r="D366" s="36">
        <v>2498.6666666666665</v>
      </c>
      <c r="E366" s="36">
        <v>2491.333333333333</v>
      </c>
      <c r="F366" s="36">
        <v>2480.8666666666663</v>
      </c>
      <c r="G366" s="36">
        <v>2473.5333333333328</v>
      </c>
      <c r="H366" s="36">
        <v>2509.1333333333332</v>
      </c>
      <c r="I366" s="36">
        <v>2516.4666666666662</v>
      </c>
      <c r="J366" s="36">
        <v>2526.9333333333334</v>
      </c>
      <c r="K366" s="31">
        <v>2506</v>
      </c>
      <c r="L366" s="31">
        <v>2488.1999999999998</v>
      </c>
      <c r="M366" s="31">
        <v>1.2815399999999999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1043.3</v>
      </c>
      <c r="D367" s="36">
        <v>1051.1833333333334</v>
      </c>
      <c r="E367" s="36">
        <v>1033.5666666666668</v>
      </c>
      <c r="F367" s="36">
        <v>1023.8333333333335</v>
      </c>
      <c r="G367" s="36">
        <v>1006.2166666666669</v>
      </c>
      <c r="H367" s="36">
        <v>1060.9166666666667</v>
      </c>
      <c r="I367" s="36">
        <v>1078.5333333333335</v>
      </c>
      <c r="J367" s="36">
        <v>1088.2666666666667</v>
      </c>
      <c r="K367" s="31">
        <v>1068.8</v>
      </c>
      <c r="L367" s="31">
        <v>1041.45</v>
      </c>
      <c r="M367" s="31">
        <v>6.9805599999999997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95.25</v>
      </c>
      <c r="D368" s="36">
        <v>95.933333333333337</v>
      </c>
      <c r="E368" s="36">
        <v>94.116666666666674</v>
      </c>
      <c r="F368" s="36">
        <v>92.983333333333334</v>
      </c>
      <c r="G368" s="36">
        <v>91.166666666666671</v>
      </c>
      <c r="H368" s="36">
        <v>97.066666666666677</v>
      </c>
      <c r="I368" s="36">
        <v>98.88333333333334</v>
      </c>
      <c r="J368" s="36">
        <v>100.01666666666668</v>
      </c>
      <c r="K368" s="31">
        <v>97.75</v>
      </c>
      <c r="L368" s="31">
        <v>94.8</v>
      </c>
      <c r="M368" s="31">
        <v>43.900060000000003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655.5</v>
      </c>
      <c r="D369" s="36">
        <v>660.83333333333337</v>
      </c>
      <c r="E369" s="36">
        <v>646.86666666666679</v>
      </c>
      <c r="F369" s="36">
        <v>638.23333333333346</v>
      </c>
      <c r="G369" s="36">
        <v>624.26666666666688</v>
      </c>
      <c r="H369" s="36">
        <v>669.4666666666667</v>
      </c>
      <c r="I369" s="36">
        <v>683.43333333333317</v>
      </c>
      <c r="J369" s="36">
        <v>692.06666666666661</v>
      </c>
      <c r="K369" s="31">
        <v>674.8</v>
      </c>
      <c r="L369" s="31">
        <v>652.20000000000005</v>
      </c>
      <c r="M369" s="31">
        <v>3.0097900000000002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369.7</v>
      </c>
      <c r="D370" s="36">
        <v>372.31666666666661</v>
      </c>
      <c r="E370" s="36">
        <v>365.73333333333323</v>
      </c>
      <c r="F370" s="36">
        <v>361.76666666666665</v>
      </c>
      <c r="G370" s="36">
        <v>355.18333333333328</v>
      </c>
      <c r="H370" s="36">
        <v>376.28333333333319</v>
      </c>
      <c r="I370" s="36">
        <v>382.86666666666656</v>
      </c>
      <c r="J370" s="36">
        <v>386.83333333333314</v>
      </c>
      <c r="K370" s="31">
        <v>378.9</v>
      </c>
      <c r="L370" s="31">
        <v>368.35</v>
      </c>
      <c r="M370" s="31">
        <v>7.2090100000000001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1385.95</v>
      </c>
      <c r="D371" s="36">
        <v>1392.3500000000001</v>
      </c>
      <c r="E371" s="36">
        <v>1368.7500000000002</v>
      </c>
      <c r="F371" s="36">
        <v>1351.5500000000002</v>
      </c>
      <c r="G371" s="36">
        <v>1327.9500000000003</v>
      </c>
      <c r="H371" s="36">
        <v>1409.5500000000002</v>
      </c>
      <c r="I371" s="36">
        <v>1433.15</v>
      </c>
      <c r="J371" s="36">
        <v>1450.3500000000001</v>
      </c>
      <c r="K371" s="31">
        <v>1415.95</v>
      </c>
      <c r="L371" s="31">
        <v>1375.15</v>
      </c>
      <c r="M371" s="31">
        <v>0.31880999999999998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5139.05</v>
      </c>
      <c r="D372" s="36">
        <v>5162.0999999999995</v>
      </c>
      <c r="E372" s="36">
        <v>5096.2499999999991</v>
      </c>
      <c r="F372" s="36">
        <v>5053.45</v>
      </c>
      <c r="G372" s="36">
        <v>4987.5999999999995</v>
      </c>
      <c r="H372" s="36">
        <v>5204.8999999999987</v>
      </c>
      <c r="I372" s="36">
        <v>5270.7499999999991</v>
      </c>
      <c r="J372" s="36">
        <v>5313.5499999999984</v>
      </c>
      <c r="K372" s="31">
        <v>5227.95</v>
      </c>
      <c r="L372" s="31">
        <v>5119.3</v>
      </c>
      <c r="M372" s="31">
        <v>3.8217400000000001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1179.3499999999999</v>
      </c>
      <c r="D373" s="36">
        <v>1177.1166666666666</v>
      </c>
      <c r="E373" s="36">
        <v>1149.833333333333</v>
      </c>
      <c r="F373" s="36">
        <v>1120.3166666666664</v>
      </c>
      <c r="G373" s="36">
        <v>1093.0333333333328</v>
      </c>
      <c r="H373" s="36">
        <v>1206.6333333333332</v>
      </c>
      <c r="I373" s="36">
        <v>1233.9166666666665</v>
      </c>
      <c r="J373" s="36">
        <v>1263.4333333333334</v>
      </c>
      <c r="K373" s="31">
        <v>1204.4000000000001</v>
      </c>
      <c r="L373" s="31">
        <v>1147.5999999999999</v>
      </c>
      <c r="M373" s="31">
        <v>2.0514100000000002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378.15</v>
      </c>
      <c r="D374" s="36">
        <v>378.45</v>
      </c>
      <c r="E374" s="36">
        <v>373.79999999999995</v>
      </c>
      <c r="F374" s="36">
        <v>369.45</v>
      </c>
      <c r="G374" s="36">
        <v>364.79999999999995</v>
      </c>
      <c r="H374" s="36">
        <v>382.79999999999995</v>
      </c>
      <c r="I374" s="36">
        <v>387.44999999999993</v>
      </c>
      <c r="J374" s="36">
        <v>391.79999999999995</v>
      </c>
      <c r="K374" s="31">
        <v>383.1</v>
      </c>
      <c r="L374" s="31">
        <v>374.1</v>
      </c>
      <c r="M374" s="31">
        <v>16.660270000000001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234.4</v>
      </c>
      <c r="D375" s="36">
        <v>235.48333333333335</v>
      </c>
      <c r="E375" s="36">
        <v>231.81666666666669</v>
      </c>
      <c r="F375" s="36">
        <v>229.23333333333335</v>
      </c>
      <c r="G375" s="36">
        <v>225.56666666666669</v>
      </c>
      <c r="H375" s="36">
        <v>238.06666666666669</v>
      </c>
      <c r="I375" s="36">
        <v>241.73333333333332</v>
      </c>
      <c r="J375" s="36">
        <v>244.31666666666669</v>
      </c>
      <c r="K375" s="31">
        <v>239.15</v>
      </c>
      <c r="L375" s="31">
        <v>232.9</v>
      </c>
      <c r="M375" s="31">
        <v>103.24176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198.35</v>
      </c>
      <c r="D376" s="36">
        <v>198.66666666666666</v>
      </c>
      <c r="E376" s="36">
        <v>197.2833333333333</v>
      </c>
      <c r="F376" s="36">
        <v>196.21666666666664</v>
      </c>
      <c r="G376" s="36">
        <v>194.83333333333329</v>
      </c>
      <c r="H376" s="36">
        <v>199.73333333333332</v>
      </c>
      <c r="I376" s="36">
        <v>201.1166666666667</v>
      </c>
      <c r="J376" s="36">
        <v>202.18333333333334</v>
      </c>
      <c r="K376" s="31">
        <v>200.05</v>
      </c>
      <c r="L376" s="31">
        <v>197.6</v>
      </c>
      <c r="M376" s="31">
        <v>74.400109999999998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586.5</v>
      </c>
      <c r="D377" s="36">
        <v>589.75</v>
      </c>
      <c r="E377" s="36">
        <v>578.04999999999995</v>
      </c>
      <c r="F377" s="36">
        <v>569.59999999999991</v>
      </c>
      <c r="G377" s="36">
        <v>557.89999999999986</v>
      </c>
      <c r="H377" s="36">
        <v>598.20000000000005</v>
      </c>
      <c r="I377" s="36">
        <v>609.90000000000009</v>
      </c>
      <c r="J377" s="36">
        <v>618.35000000000014</v>
      </c>
      <c r="K377" s="31">
        <v>601.45000000000005</v>
      </c>
      <c r="L377" s="31">
        <v>581.29999999999995</v>
      </c>
      <c r="M377" s="31">
        <v>13.25522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604.54999999999995</v>
      </c>
      <c r="D378" s="36">
        <v>607.79999999999995</v>
      </c>
      <c r="E378" s="36">
        <v>597.44999999999993</v>
      </c>
      <c r="F378" s="36">
        <v>590.35</v>
      </c>
      <c r="G378" s="36">
        <v>580</v>
      </c>
      <c r="H378" s="36">
        <v>614.89999999999986</v>
      </c>
      <c r="I378" s="36">
        <v>625.24999999999977</v>
      </c>
      <c r="J378" s="36">
        <v>632.3499999999998</v>
      </c>
      <c r="K378" s="31">
        <v>618.15</v>
      </c>
      <c r="L378" s="31">
        <v>600.70000000000005</v>
      </c>
      <c r="M378" s="31">
        <v>2.2148500000000002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706.55</v>
      </c>
      <c r="D379" s="36">
        <v>711.01666666666677</v>
      </c>
      <c r="E379" s="36">
        <v>697.58333333333348</v>
      </c>
      <c r="F379" s="36">
        <v>688.61666666666667</v>
      </c>
      <c r="G379" s="36">
        <v>675.18333333333339</v>
      </c>
      <c r="H379" s="36">
        <v>719.98333333333358</v>
      </c>
      <c r="I379" s="36">
        <v>733.41666666666674</v>
      </c>
      <c r="J379" s="36">
        <v>742.38333333333367</v>
      </c>
      <c r="K379" s="31">
        <v>724.45</v>
      </c>
      <c r="L379" s="31">
        <v>702.05</v>
      </c>
      <c r="M379" s="31">
        <v>1.7898400000000001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130.80000000000001</v>
      </c>
      <c r="D380" s="36">
        <v>130.16666666666666</v>
      </c>
      <c r="E380" s="36">
        <v>127.98333333333332</v>
      </c>
      <c r="F380" s="36">
        <v>125.16666666666666</v>
      </c>
      <c r="G380" s="36">
        <v>122.98333333333332</v>
      </c>
      <c r="H380" s="36">
        <v>132.98333333333332</v>
      </c>
      <c r="I380" s="36">
        <v>135.16666666666666</v>
      </c>
      <c r="J380" s="36">
        <v>137.98333333333332</v>
      </c>
      <c r="K380" s="31">
        <v>132.35</v>
      </c>
      <c r="L380" s="31">
        <v>127.35</v>
      </c>
      <c r="M380" s="31">
        <v>2.92387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17715.7</v>
      </c>
      <c r="D381" s="36">
        <v>17687.383333333335</v>
      </c>
      <c r="E381" s="36">
        <v>17559.466666666671</v>
      </c>
      <c r="F381" s="36">
        <v>17403.233333333337</v>
      </c>
      <c r="G381" s="36">
        <v>17275.316666666673</v>
      </c>
      <c r="H381" s="36">
        <v>17843.616666666669</v>
      </c>
      <c r="I381" s="36">
        <v>17971.533333333333</v>
      </c>
      <c r="J381" s="36">
        <v>18127.766666666666</v>
      </c>
      <c r="K381" s="31">
        <v>17815.3</v>
      </c>
      <c r="L381" s="31">
        <v>17531.150000000001</v>
      </c>
      <c r="M381" s="31">
        <v>0.13877999999999999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79.349999999999994</v>
      </c>
      <c r="D382" s="36">
        <v>79.916666666666671</v>
      </c>
      <c r="E382" s="36">
        <v>78.483333333333348</v>
      </c>
      <c r="F382" s="36">
        <v>77.616666666666674</v>
      </c>
      <c r="G382" s="36">
        <v>76.183333333333351</v>
      </c>
      <c r="H382" s="36">
        <v>80.783333333333346</v>
      </c>
      <c r="I382" s="36">
        <v>82.216666666666654</v>
      </c>
      <c r="J382" s="36">
        <v>83.083333333333343</v>
      </c>
      <c r="K382" s="31">
        <v>81.349999999999994</v>
      </c>
      <c r="L382" s="31">
        <v>79.05</v>
      </c>
      <c r="M382" s="31">
        <v>814.18694000000005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1687.95</v>
      </c>
      <c r="D383" s="36">
        <v>1698.3999999999999</v>
      </c>
      <c r="E383" s="36">
        <v>1672.5499999999997</v>
      </c>
      <c r="F383" s="36">
        <v>1657.1499999999999</v>
      </c>
      <c r="G383" s="36">
        <v>1631.2999999999997</v>
      </c>
      <c r="H383" s="36">
        <v>1713.7999999999997</v>
      </c>
      <c r="I383" s="36">
        <v>1739.6499999999996</v>
      </c>
      <c r="J383" s="36">
        <v>1755.0499999999997</v>
      </c>
      <c r="K383" s="31">
        <v>1724.25</v>
      </c>
      <c r="L383" s="31">
        <v>1683</v>
      </c>
      <c r="M383" s="31">
        <v>4.2418500000000003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420.55</v>
      </c>
      <c r="D384" s="36">
        <v>420.90000000000003</v>
      </c>
      <c r="E384" s="36">
        <v>418.15000000000009</v>
      </c>
      <c r="F384" s="36">
        <v>415.75000000000006</v>
      </c>
      <c r="G384" s="36">
        <v>413.00000000000011</v>
      </c>
      <c r="H384" s="36">
        <v>423.30000000000007</v>
      </c>
      <c r="I384" s="36">
        <v>426.04999999999995</v>
      </c>
      <c r="J384" s="36">
        <v>428.45000000000005</v>
      </c>
      <c r="K384" s="31">
        <v>423.65</v>
      </c>
      <c r="L384" s="31">
        <v>418.5</v>
      </c>
      <c r="M384" s="31">
        <v>1.07748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1169.8499999999999</v>
      </c>
      <c r="D385" s="36">
        <v>1170.9833333333333</v>
      </c>
      <c r="E385" s="36">
        <v>1159.9666666666667</v>
      </c>
      <c r="F385" s="36">
        <v>1150.0833333333333</v>
      </c>
      <c r="G385" s="36">
        <v>1139.0666666666666</v>
      </c>
      <c r="H385" s="36">
        <v>1180.8666666666668</v>
      </c>
      <c r="I385" s="36">
        <v>1191.8833333333337</v>
      </c>
      <c r="J385" s="36">
        <v>1201.7666666666669</v>
      </c>
      <c r="K385" s="31">
        <v>1182</v>
      </c>
      <c r="L385" s="31">
        <v>1161.0999999999999</v>
      </c>
      <c r="M385" s="31">
        <v>1.2648699999999999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166.7</v>
      </c>
      <c r="D386" s="36">
        <v>167.58333333333334</v>
      </c>
      <c r="E386" s="36">
        <v>164.41666666666669</v>
      </c>
      <c r="F386" s="36">
        <v>162.13333333333335</v>
      </c>
      <c r="G386" s="36">
        <v>158.9666666666667</v>
      </c>
      <c r="H386" s="36">
        <v>169.86666666666667</v>
      </c>
      <c r="I386" s="36">
        <v>173.03333333333336</v>
      </c>
      <c r="J386" s="36">
        <v>175.31666666666666</v>
      </c>
      <c r="K386" s="31">
        <v>170.75</v>
      </c>
      <c r="L386" s="31">
        <v>165.3</v>
      </c>
      <c r="M386" s="31">
        <v>159.86625000000001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166.15</v>
      </c>
      <c r="D387" s="36">
        <v>166.46666666666667</v>
      </c>
      <c r="E387" s="36">
        <v>164.08333333333334</v>
      </c>
      <c r="F387" s="36">
        <v>162.01666666666668</v>
      </c>
      <c r="G387" s="36">
        <v>159.63333333333335</v>
      </c>
      <c r="H387" s="36">
        <v>168.53333333333333</v>
      </c>
      <c r="I387" s="36">
        <v>170.91666666666666</v>
      </c>
      <c r="J387" s="36">
        <v>172.98333333333332</v>
      </c>
      <c r="K387" s="31">
        <v>168.85</v>
      </c>
      <c r="L387" s="31">
        <v>164.4</v>
      </c>
      <c r="M387" s="31">
        <v>7.9857100000000001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1035.75</v>
      </c>
      <c r="D388" s="36">
        <v>1038.0833333333333</v>
      </c>
      <c r="E388" s="36">
        <v>1023.6666666666665</v>
      </c>
      <c r="F388" s="36">
        <v>1011.5833333333333</v>
      </c>
      <c r="G388" s="36">
        <v>997.16666666666652</v>
      </c>
      <c r="H388" s="36">
        <v>1050.1666666666665</v>
      </c>
      <c r="I388" s="36">
        <v>1064.583333333333</v>
      </c>
      <c r="J388" s="36">
        <v>1076.6666666666665</v>
      </c>
      <c r="K388" s="31">
        <v>1052.5</v>
      </c>
      <c r="L388" s="31">
        <v>1026</v>
      </c>
      <c r="M388" s="31">
        <v>1.73262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507.1</v>
      </c>
      <c r="D389" s="36">
        <v>508.06666666666666</v>
      </c>
      <c r="E389" s="36">
        <v>504.23333333333335</v>
      </c>
      <c r="F389" s="36">
        <v>501.36666666666667</v>
      </c>
      <c r="G389" s="36">
        <v>497.53333333333336</v>
      </c>
      <c r="H389" s="36">
        <v>510.93333333333334</v>
      </c>
      <c r="I389" s="36">
        <v>514.76666666666665</v>
      </c>
      <c r="J389" s="36">
        <v>517.63333333333333</v>
      </c>
      <c r="K389" s="31">
        <v>511.9</v>
      </c>
      <c r="L389" s="31">
        <v>505.2</v>
      </c>
      <c r="M389" s="31">
        <v>2.7734899999999998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215.1</v>
      </c>
      <c r="D390" s="36">
        <v>215.96666666666667</v>
      </c>
      <c r="E390" s="36">
        <v>213.13333333333333</v>
      </c>
      <c r="F390" s="36">
        <v>211.16666666666666</v>
      </c>
      <c r="G390" s="36">
        <v>208.33333333333331</v>
      </c>
      <c r="H390" s="36">
        <v>217.93333333333334</v>
      </c>
      <c r="I390" s="36">
        <v>220.76666666666665</v>
      </c>
      <c r="J390" s="36">
        <v>222.73333333333335</v>
      </c>
      <c r="K390" s="31">
        <v>218.8</v>
      </c>
      <c r="L390" s="31">
        <v>214</v>
      </c>
      <c r="M390" s="31">
        <v>3.8194699999999999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127.85</v>
      </c>
      <c r="D391" s="36">
        <v>128.41666666666666</v>
      </c>
      <c r="E391" s="36">
        <v>126.43333333333331</v>
      </c>
      <c r="F391" s="36">
        <v>125.01666666666665</v>
      </c>
      <c r="G391" s="36">
        <v>123.0333333333333</v>
      </c>
      <c r="H391" s="36">
        <v>129.83333333333331</v>
      </c>
      <c r="I391" s="36">
        <v>131.81666666666666</v>
      </c>
      <c r="J391" s="36">
        <v>133.23333333333332</v>
      </c>
      <c r="K391" s="31">
        <v>130.4</v>
      </c>
      <c r="L391" s="31">
        <v>127</v>
      </c>
      <c r="M391" s="31">
        <v>30.1006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2571.4499999999998</v>
      </c>
      <c r="D392" s="36">
        <v>2564.0833333333335</v>
      </c>
      <c r="E392" s="36">
        <v>2540.166666666667</v>
      </c>
      <c r="F392" s="36">
        <v>2508.8833333333337</v>
      </c>
      <c r="G392" s="36">
        <v>2484.9666666666672</v>
      </c>
      <c r="H392" s="36">
        <v>2595.3666666666668</v>
      </c>
      <c r="I392" s="36">
        <v>2619.2833333333338</v>
      </c>
      <c r="J392" s="36">
        <v>2650.5666666666666</v>
      </c>
      <c r="K392" s="31">
        <v>2588</v>
      </c>
      <c r="L392" s="31">
        <v>2532.8000000000002</v>
      </c>
      <c r="M392" s="31">
        <v>0.17626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57.5</v>
      </c>
      <c r="D393" s="36">
        <v>57.79999999999999</v>
      </c>
      <c r="E393" s="36">
        <v>56.999999999999979</v>
      </c>
      <c r="F393" s="36">
        <v>56.499999999999986</v>
      </c>
      <c r="G393" s="36">
        <v>55.699999999999974</v>
      </c>
      <c r="H393" s="36">
        <v>58.299999999999983</v>
      </c>
      <c r="I393" s="36">
        <v>59.099999999999994</v>
      </c>
      <c r="J393" s="36">
        <v>59.599999999999987</v>
      </c>
      <c r="K393" s="31">
        <v>58.6</v>
      </c>
      <c r="L393" s="31">
        <v>57.3</v>
      </c>
      <c r="M393" s="31">
        <v>15.684060000000001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1802.55</v>
      </c>
      <c r="D394" s="36">
        <v>1814.5333333333335</v>
      </c>
      <c r="E394" s="36">
        <v>1780.666666666667</v>
      </c>
      <c r="F394" s="36">
        <v>1758.7833333333335</v>
      </c>
      <c r="G394" s="36">
        <v>1724.916666666667</v>
      </c>
      <c r="H394" s="36">
        <v>1836.416666666667</v>
      </c>
      <c r="I394" s="36">
        <v>1870.2833333333333</v>
      </c>
      <c r="J394" s="36">
        <v>1892.166666666667</v>
      </c>
      <c r="K394" s="31">
        <v>1848.4</v>
      </c>
      <c r="L394" s="31">
        <v>1792.65</v>
      </c>
      <c r="M394" s="31">
        <v>2.6076999999999999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237.7</v>
      </c>
      <c r="D395" s="36">
        <v>238.91666666666666</v>
      </c>
      <c r="E395" s="36">
        <v>235.2833333333333</v>
      </c>
      <c r="F395" s="36">
        <v>232.86666666666665</v>
      </c>
      <c r="G395" s="36">
        <v>229.23333333333329</v>
      </c>
      <c r="H395" s="36">
        <v>241.33333333333331</v>
      </c>
      <c r="I395" s="36">
        <v>244.9666666666667</v>
      </c>
      <c r="J395" s="36">
        <v>247.38333333333333</v>
      </c>
      <c r="K395" s="31">
        <v>242.55</v>
      </c>
      <c r="L395" s="31">
        <v>236.5</v>
      </c>
      <c r="M395" s="31">
        <v>69.369039999999998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267.3</v>
      </c>
      <c r="D396" s="36">
        <v>268.61666666666662</v>
      </c>
      <c r="E396" s="36">
        <v>264.48333333333323</v>
      </c>
      <c r="F396" s="36">
        <v>261.66666666666663</v>
      </c>
      <c r="G396" s="36">
        <v>257.53333333333325</v>
      </c>
      <c r="H396" s="36">
        <v>271.43333333333322</v>
      </c>
      <c r="I396" s="36">
        <v>275.56666666666655</v>
      </c>
      <c r="J396" s="36">
        <v>278.38333333333321</v>
      </c>
      <c r="K396" s="31">
        <v>272.75</v>
      </c>
      <c r="L396" s="31">
        <v>265.8</v>
      </c>
      <c r="M396" s="31">
        <v>137.75707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156.65</v>
      </c>
      <c r="D397" s="36">
        <v>157.53333333333333</v>
      </c>
      <c r="E397" s="36">
        <v>155.26666666666665</v>
      </c>
      <c r="F397" s="36">
        <v>153.88333333333333</v>
      </c>
      <c r="G397" s="36">
        <v>151.61666666666665</v>
      </c>
      <c r="H397" s="36">
        <v>158.91666666666666</v>
      </c>
      <c r="I397" s="36">
        <v>161.18333333333337</v>
      </c>
      <c r="J397" s="36">
        <v>162.56666666666666</v>
      </c>
      <c r="K397" s="31">
        <v>159.80000000000001</v>
      </c>
      <c r="L397" s="31">
        <v>156.15</v>
      </c>
      <c r="M397" s="31">
        <v>11.071289999999999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905.1</v>
      </c>
      <c r="D398" s="36">
        <v>907.0333333333333</v>
      </c>
      <c r="E398" s="36">
        <v>898.06666666666661</v>
      </c>
      <c r="F398" s="36">
        <v>891.0333333333333</v>
      </c>
      <c r="G398" s="36">
        <v>882.06666666666661</v>
      </c>
      <c r="H398" s="36">
        <v>914.06666666666661</v>
      </c>
      <c r="I398" s="36">
        <v>923.0333333333333</v>
      </c>
      <c r="J398" s="36">
        <v>930.06666666666661</v>
      </c>
      <c r="K398" s="31">
        <v>916</v>
      </c>
      <c r="L398" s="31">
        <v>900</v>
      </c>
      <c r="M398" s="31">
        <v>0.56462999999999997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2342.5</v>
      </c>
      <c r="D399" s="36">
        <v>2342.7666666666664</v>
      </c>
      <c r="E399" s="36">
        <v>2335.333333333333</v>
      </c>
      <c r="F399" s="36">
        <v>2328.1666666666665</v>
      </c>
      <c r="G399" s="36">
        <v>2320.7333333333331</v>
      </c>
      <c r="H399" s="36">
        <v>2349.9333333333329</v>
      </c>
      <c r="I399" s="36">
        <v>2357.3666666666663</v>
      </c>
      <c r="J399" s="36">
        <v>2364.5333333333328</v>
      </c>
      <c r="K399" s="31">
        <v>2350.1999999999998</v>
      </c>
      <c r="L399" s="31">
        <v>2335.6</v>
      </c>
      <c r="M399" s="31">
        <v>50.43891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123.5</v>
      </c>
      <c r="D400" s="36">
        <v>123.25</v>
      </c>
      <c r="E400" s="36">
        <v>122.1</v>
      </c>
      <c r="F400" s="36">
        <v>120.69999999999999</v>
      </c>
      <c r="G400" s="36">
        <v>119.54999999999998</v>
      </c>
      <c r="H400" s="36">
        <v>124.65</v>
      </c>
      <c r="I400" s="36">
        <v>125.80000000000001</v>
      </c>
      <c r="J400" s="36">
        <v>127.20000000000002</v>
      </c>
      <c r="K400" s="31">
        <v>124.4</v>
      </c>
      <c r="L400" s="31">
        <v>121.85</v>
      </c>
      <c r="M400" s="31">
        <v>18.468029999999999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727.65</v>
      </c>
      <c r="D401" s="36">
        <v>729.6</v>
      </c>
      <c r="E401" s="36">
        <v>719.2</v>
      </c>
      <c r="F401" s="36">
        <v>710.75</v>
      </c>
      <c r="G401" s="36">
        <v>700.35</v>
      </c>
      <c r="H401" s="36">
        <v>738.05000000000007</v>
      </c>
      <c r="I401" s="36">
        <v>748.44999999999993</v>
      </c>
      <c r="J401" s="36">
        <v>756.90000000000009</v>
      </c>
      <c r="K401" s="31">
        <v>740</v>
      </c>
      <c r="L401" s="31">
        <v>721.15</v>
      </c>
      <c r="M401" s="31">
        <v>0.79591000000000001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494.6</v>
      </c>
      <c r="D402" s="36">
        <v>498.91666666666669</v>
      </c>
      <c r="E402" s="36">
        <v>487.88333333333338</v>
      </c>
      <c r="F402" s="36">
        <v>481.16666666666669</v>
      </c>
      <c r="G402" s="36">
        <v>470.13333333333338</v>
      </c>
      <c r="H402" s="36">
        <v>505.63333333333338</v>
      </c>
      <c r="I402" s="36">
        <v>516.66666666666674</v>
      </c>
      <c r="J402" s="36">
        <v>523.38333333333344</v>
      </c>
      <c r="K402" s="31">
        <v>509.95</v>
      </c>
      <c r="L402" s="31">
        <v>492.2</v>
      </c>
      <c r="M402" s="31">
        <v>10.534409999999999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819.1</v>
      </c>
      <c r="D403" s="36">
        <v>820.36666666666679</v>
      </c>
      <c r="E403" s="36">
        <v>812.18333333333362</v>
      </c>
      <c r="F403" s="36">
        <v>805.26666666666688</v>
      </c>
      <c r="G403" s="36">
        <v>797.08333333333371</v>
      </c>
      <c r="H403" s="36">
        <v>827.28333333333353</v>
      </c>
      <c r="I403" s="36">
        <v>835.4666666666667</v>
      </c>
      <c r="J403" s="36">
        <v>842.38333333333344</v>
      </c>
      <c r="K403" s="31">
        <v>828.55</v>
      </c>
      <c r="L403" s="31">
        <v>813.45</v>
      </c>
      <c r="M403" s="31">
        <v>0.52683999999999997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1551.55</v>
      </c>
      <c r="D404" s="36">
        <v>1557.1499999999999</v>
      </c>
      <c r="E404" s="36">
        <v>1544.3999999999996</v>
      </c>
      <c r="F404" s="36">
        <v>1537.2499999999998</v>
      </c>
      <c r="G404" s="36">
        <v>1524.4999999999995</v>
      </c>
      <c r="H404" s="36">
        <v>1564.2999999999997</v>
      </c>
      <c r="I404" s="36">
        <v>1577.0500000000002</v>
      </c>
      <c r="J404" s="36">
        <v>1584.1999999999998</v>
      </c>
      <c r="K404" s="31">
        <v>1569.9</v>
      </c>
      <c r="L404" s="31">
        <v>1550</v>
      </c>
      <c r="M404" s="31">
        <v>1.07948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97.45</v>
      </c>
      <c r="D405" s="36">
        <v>97.266666666666652</v>
      </c>
      <c r="E405" s="36">
        <v>96.783333333333303</v>
      </c>
      <c r="F405" s="36">
        <v>96.116666666666646</v>
      </c>
      <c r="G405" s="36">
        <v>95.633333333333297</v>
      </c>
      <c r="H405" s="36">
        <v>97.933333333333309</v>
      </c>
      <c r="I405" s="36">
        <v>98.416666666666657</v>
      </c>
      <c r="J405" s="36">
        <v>99.083333333333314</v>
      </c>
      <c r="K405" s="31">
        <v>97.75</v>
      </c>
      <c r="L405" s="31">
        <v>96.6</v>
      </c>
      <c r="M405" s="31">
        <v>57.791800000000002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7073.4</v>
      </c>
      <c r="D406" s="36">
        <v>7082.9666666666672</v>
      </c>
      <c r="E406" s="36">
        <v>7038.4333333333343</v>
      </c>
      <c r="F406" s="36">
        <v>7003.4666666666672</v>
      </c>
      <c r="G406" s="36">
        <v>6958.9333333333343</v>
      </c>
      <c r="H406" s="36">
        <v>7117.9333333333343</v>
      </c>
      <c r="I406" s="36">
        <v>7162.4666666666672</v>
      </c>
      <c r="J406" s="36">
        <v>7197.4333333333343</v>
      </c>
      <c r="K406" s="31">
        <v>7127.5</v>
      </c>
      <c r="L406" s="31">
        <v>7048</v>
      </c>
      <c r="M406" s="31">
        <v>6.0990000000000003E-2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1441.1</v>
      </c>
      <c r="D407" s="36">
        <v>1452.0833333333333</v>
      </c>
      <c r="E407" s="36">
        <v>1419.1666666666665</v>
      </c>
      <c r="F407" s="36">
        <v>1397.2333333333333</v>
      </c>
      <c r="G407" s="36">
        <v>1364.3166666666666</v>
      </c>
      <c r="H407" s="36">
        <v>1474.0166666666664</v>
      </c>
      <c r="I407" s="36">
        <v>1506.9333333333329</v>
      </c>
      <c r="J407" s="36">
        <v>1528.8666666666663</v>
      </c>
      <c r="K407" s="31">
        <v>1485</v>
      </c>
      <c r="L407" s="31">
        <v>1430.15</v>
      </c>
      <c r="M407" s="31">
        <v>2.4344999999999999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786.35</v>
      </c>
      <c r="D408" s="36">
        <v>786.58333333333337</v>
      </c>
      <c r="E408" s="36">
        <v>781.01666666666677</v>
      </c>
      <c r="F408" s="36">
        <v>775.68333333333339</v>
      </c>
      <c r="G408" s="36">
        <v>770.11666666666679</v>
      </c>
      <c r="H408" s="36">
        <v>791.91666666666674</v>
      </c>
      <c r="I408" s="36">
        <v>797.48333333333335</v>
      </c>
      <c r="J408" s="36">
        <v>802.81666666666672</v>
      </c>
      <c r="K408" s="31">
        <v>792.15</v>
      </c>
      <c r="L408" s="31">
        <v>781.25</v>
      </c>
      <c r="M408" s="31">
        <v>38.798430000000003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1289.7</v>
      </c>
      <c r="D409" s="36">
        <v>1292.4166666666667</v>
      </c>
      <c r="E409" s="36">
        <v>1282.4833333333336</v>
      </c>
      <c r="F409" s="36">
        <v>1275.2666666666669</v>
      </c>
      <c r="G409" s="36">
        <v>1265.3333333333337</v>
      </c>
      <c r="H409" s="36">
        <v>1299.6333333333334</v>
      </c>
      <c r="I409" s="36">
        <v>1309.5666666666664</v>
      </c>
      <c r="J409" s="36">
        <v>1316.7833333333333</v>
      </c>
      <c r="K409" s="31">
        <v>1302.3499999999999</v>
      </c>
      <c r="L409" s="31">
        <v>1285.2</v>
      </c>
      <c r="M409" s="31">
        <v>7.4934599999999998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3070.85</v>
      </c>
      <c r="D410" s="36">
        <v>3076.4666666666667</v>
      </c>
      <c r="E410" s="36">
        <v>3049.3833333333332</v>
      </c>
      <c r="F410" s="36">
        <v>3027.9166666666665</v>
      </c>
      <c r="G410" s="36">
        <v>3000.833333333333</v>
      </c>
      <c r="H410" s="36">
        <v>3097.9333333333334</v>
      </c>
      <c r="I410" s="36">
        <v>3125.0166666666664</v>
      </c>
      <c r="J410" s="36">
        <v>3146.4833333333336</v>
      </c>
      <c r="K410" s="31">
        <v>3103.55</v>
      </c>
      <c r="L410" s="31">
        <v>3055</v>
      </c>
      <c r="M410" s="31">
        <v>0.73992000000000002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432.85</v>
      </c>
      <c r="D411" s="36">
        <v>432.61666666666662</v>
      </c>
      <c r="E411" s="36">
        <v>429.23333333333323</v>
      </c>
      <c r="F411" s="36">
        <v>425.61666666666662</v>
      </c>
      <c r="G411" s="36">
        <v>422.23333333333323</v>
      </c>
      <c r="H411" s="36">
        <v>436.23333333333323</v>
      </c>
      <c r="I411" s="36">
        <v>439.61666666666656</v>
      </c>
      <c r="J411" s="36">
        <v>443.23333333333323</v>
      </c>
      <c r="K411" s="31">
        <v>436</v>
      </c>
      <c r="L411" s="31">
        <v>429</v>
      </c>
      <c r="M411" s="31">
        <v>0.54884999999999995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684.95</v>
      </c>
      <c r="D412" s="36">
        <v>687.44999999999993</v>
      </c>
      <c r="E412" s="36">
        <v>677.59999999999991</v>
      </c>
      <c r="F412" s="36">
        <v>670.25</v>
      </c>
      <c r="G412" s="36">
        <v>660.4</v>
      </c>
      <c r="H412" s="36">
        <v>694.79999999999984</v>
      </c>
      <c r="I412" s="36">
        <v>704.65</v>
      </c>
      <c r="J412" s="36">
        <v>711.99999999999977</v>
      </c>
      <c r="K412" s="31">
        <v>697.3</v>
      </c>
      <c r="L412" s="31">
        <v>680.1</v>
      </c>
      <c r="M412" s="31">
        <v>0.64053000000000004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26033</v>
      </c>
      <c r="D413" s="36">
        <v>26063.95</v>
      </c>
      <c r="E413" s="36">
        <v>25884.050000000003</v>
      </c>
      <c r="F413" s="36">
        <v>25735.100000000002</v>
      </c>
      <c r="G413" s="36">
        <v>25555.200000000004</v>
      </c>
      <c r="H413" s="36">
        <v>26212.9</v>
      </c>
      <c r="I413" s="36">
        <v>26392.800000000003</v>
      </c>
      <c r="J413" s="36">
        <v>26541.75</v>
      </c>
      <c r="K413" s="31">
        <v>26243.85</v>
      </c>
      <c r="L413" s="31">
        <v>25915</v>
      </c>
      <c r="M413" s="31">
        <v>0.15228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54.8</v>
      </c>
      <c r="D414" s="36">
        <v>54.816666666666663</v>
      </c>
      <c r="E414" s="36">
        <v>53.983333333333327</v>
      </c>
      <c r="F414" s="36">
        <v>53.166666666666664</v>
      </c>
      <c r="G414" s="36">
        <v>52.333333333333329</v>
      </c>
      <c r="H414" s="36">
        <v>55.633333333333326</v>
      </c>
      <c r="I414" s="36">
        <v>56.466666666666669</v>
      </c>
      <c r="J414" s="36">
        <v>57.283333333333324</v>
      </c>
      <c r="K414" s="31">
        <v>55.65</v>
      </c>
      <c r="L414" s="31">
        <v>54</v>
      </c>
      <c r="M414" s="31">
        <v>131.3297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1884.6</v>
      </c>
      <c r="D415" s="36">
        <v>1899.5666666666666</v>
      </c>
      <c r="E415" s="36">
        <v>1856.0333333333333</v>
      </c>
      <c r="F415" s="36">
        <v>1827.4666666666667</v>
      </c>
      <c r="G415" s="36">
        <v>1783.9333333333334</v>
      </c>
      <c r="H415" s="36">
        <v>1928.1333333333332</v>
      </c>
      <c r="I415" s="36">
        <v>1971.6666666666665</v>
      </c>
      <c r="J415" s="36">
        <v>2000.2333333333331</v>
      </c>
      <c r="K415" s="31">
        <v>1943.1</v>
      </c>
      <c r="L415" s="31">
        <v>1871</v>
      </c>
      <c r="M415" s="31">
        <v>11.9466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441.45</v>
      </c>
      <c r="D416" s="36">
        <v>444.38333333333338</v>
      </c>
      <c r="E416" s="36">
        <v>437.06666666666678</v>
      </c>
      <c r="F416" s="36">
        <v>432.68333333333339</v>
      </c>
      <c r="G416" s="36">
        <v>425.36666666666679</v>
      </c>
      <c r="H416" s="36">
        <v>448.76666666666677</v>
      </c>
      <c r="I416" s="36">
        <v>456.08333333333337</v>
      </c>
      <c r="J416" s="36">
        <v>460.46666666666675</v>
      </c>
      <c r="K416" s="31">
        <v>451.7</v>
      </c>
      <c r="L416" s="31">
        <v>440</v>
      </c>
      <c r="M416" s="31">
        <v>9.4092500000000001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3680.3</v>
      </c>
      <c r="D417" s="36">
        <v>3685.8166666666671</v>
      </c>
      <c r="E417" s="36">
        <v>3663.3333333333339</v>
      </c>
      <c r="F417" s="36">
        <v>3646.3666666666668</v>
      </c>
      <c r="G417" s="36">
        <v>3623.8833333333337</v>
      </c>
      <c r="H417" s="36">
        <v>3702.7833333333342</v>
      </c>
      <c r="I417" s="36">
        <v>3725.2666666666669</v>
      </c>
      <c r="J417" s="36">
        <v>3742.2333333333345</v>
      </c>
      <c r="K417" s="31">
        <v>3708.3</v>
      </c>
      <c r="L417" s="31">
        <v>3668.85</v>
      </c>
      <c r="M417" s="31">
        <v>1.9360599999999999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68.55</v>
      </c>
      <c r="D418" s="36">
        <v>68.850000000000009</v>
      </c>
      <c r="E418" s="36">
        <v>67.000000000000014</v>
      </c>
      <c r="F418" s="36">
        <v>65.45</v>
      </c>
      <c r="G418" s="36">
        <v>63.600000000000009</v>
      </c>
      <c r="H418" s="36">
        <v>70.40000000000002</v>
      </c>
      <c r="I418" s="36">
        <v>72.250000000000014</v>
      </c>
      <c r="J418" s="36">
        <v>73.800000000000026</v>
      </c>
      <c r="K418" s="31">
        <v>70.7</v>
      </c>
      <c r="L418" s="31">
        <v>67.3</v>
      </c>
      <c r="M418" s="31">
        <v>436.09312999999997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5121.55</v>
      </c>
      <c r="D419" s="36">
        <v>5105.95</v>
      </c>
      <c r="E419" s="36">
        <v>5051.5999999999995</v>
      </c>
      <c r="F419" s="36">
        <v>4981.6499999999996</v>
      </c>
      <c r="G419" s="36">
        <v>4927.2999999999993</v>
      </c>
      <c r="H419" s="36">
        <v>5175.8999999999996</v>
      </c>
      <c r="I419" s="36">
        <v>5230.25</v>
      </c>
      <c r="J419" s="36">
        <v>5300.2</v>
      </c>
      <c r="K419" s="31">
        <v>5160.3</v>
      </c>
      <c r="L419" s="31">
        <v>5036</v>
      </c>
      <c r="M419" s="31">
        <v>0.19744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663.5</v>
      </c>
      <c r="D420" s="36">
        <v>668.35</v>
      </c>
      <c r="E420" s="36">
        <v>650.90000000000009</v>
      </c>
      <c r="F420" s="36">
        <v>638.30000000000007</v>
      </c>
      <c r="G420" s="36">
        <v>620.85000000000014</v>
      </c>
      <c r="H420" s="36">
        <v>680.95</v>
      </c>
      <c r="I420" s="36">
        <v>698.40000000000009</v>
      </c>
      <c r="J420" s="36">
        <v>711</v>
      </c>
      <c r="K420" s="31">
        <v>685.8</v>
      </c>
      <c r="L420" s="31">
        <v>655.75</v>
      </c>
      <c r="M420" s="31">
        <v>4.3176500000000004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4601.3</v>
      </c>
      <c r="D421" s="36">
        <v>4585.4333333333334</v>
      </c>
      <c r="E421" s="36">
        <v>4555.8666666666668</v>
      </c>
      <c r="F421" s="36">
        <v>4510.4333333333334</v>
      </c>
      <c r="G421" s="36">
        <v>4480.8666666666668</v>
      </c>
      <c r="H421" s="36">
        <v>4630.8666666666668</v>
      </c>
      <c r="I421" s="36">
        <v>4660.4333333333343</v>
      </c>
      <c r="J421" s="36">
        <v>4705.8666666666668</v>
      </c>
      <c r="K421" s="31">
        <v>4615</v>
      </c>
      <c r="L421" s="31">
        <v>4540</v>
      </c>
      <c r="M421" s="31">
        <v>0.25624000000000002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577.29999999999995</v>
      </c>
      <c r="D422" s="36">
        <v>577.86666666666667</v>
      </c>
      <c r="E422" s="36">
        <v>570.83333333333337</v>
      </c>
      <c r="F422" s="36">
        <v>564.36666666666667</v>
      </c>
      <c r="G422" s="36">
        <v>557.33333333333337</v>
      </c>
      <c r="H422" s="36">
        <v>584.33333333333337</v>
      </c>
      <c r="I422" s="36">
        <v>591.36666666666667</v>
      </c>
      <c r="J422" s="36">
        <v>597.83333333333337</v>
      </c>
      <c r="K422" s="31">
        <v>584.9</v>
      </c>
      <c r="L422" s="31">
        <v>571.4</v>
      </c>
      <c r="M422" s="31">
        <v>8.7892600000000005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1058.95</v>
      </c>
      <c r="D423" s="36">
        <v>1071.2333333333333</v>
      </c>
      <c r="E423" s="36">
        <v>1042.4666666666667</v>
      </c>
      <c r="F423" s="36">
        <v>1025.9833333333333</v>
      </c>
      <c r="G423" s="36">
        <v>997.2166666666667</v>
      </c>
      <c r="H423" s="36">
        <v>1087.7166666666667</v>
      </c>
      <c r="I423" s="36">
        <v>1116.4833333333336</v>
      </c>
      <c r="J423" s="36">
        <v>1132.9666666666667</v>
      </c>
      <c r="K423" s="31">
        <v>1100</v>
      </c>
      <c r="L423" s="31">
        <v>1054.75</v>
      </c>
      <c r="M423" s="31">
        <v>1.8153900000000001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2239.9499999999998</v>
      </c>
      <c r="D424" s="36">
        <v>2249.4499999999998</v>
      </c>
      <c r="E424" s="36">
        <v>2224.0499999999997</v>
      </c>
      <c r="F424" s="36">
        <v>2208.15</v>
      </c>
      <c r="G424" s="36">
        <v>2182.75</v>
      </c>
      <c r="H424" s="36">
        <v>2265.3499999999995</v>
      </c>
      <c r="I424" s="36">
        <v>2290.7499999999991</v>
      </c>
      <c r="J424" s="36">
        <v>2306.6499999999992</v>
      </c>
      <c r="K424" s="31">
        <v>2274.85</v>
      </c>
      <c r="L424" s="31">
        <v>2233.5500000000002</v>
      </c>
      <c r="M424" s="31">
        <v>5.6866500000000002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589.25</v>
      </c>
      <c r="D425" s="36">
        <v>589.51666666666665</v>
      </c>
      <c r="E425" s="36">
        <v>581.73333333333335</v>
      </c>
      <c r="F425" s="36">
        <v>574.2166666666667</v>
      </c>
      <c r="G425" s="36">
        <v>566.43333333333339</v>
      </c>
      <c r="H425" s="36">
        <v>597.0333333333333</v>
      </c>
      <c r="I425" s="36">
        <v>604.81666666666661</v>
      </c>
      <c r="J425" s="36">
        <v>612.33333333333326</v>
      </c>
      <c r="K425" s="31">
        <v>597.29999999999995</v>
      </c>
      <c r="L425" s="31">
        <v>582</v>
      </c>
      <c r="M425" s="31">
        <v>5.6307400000000003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594.4</v>
      </c>
      <c r="D426" s="36">
        <v>593.55000000000007</v>
      </c>
      <c r="E426" s="36">
        <v>592.10000000000014</v>
      </c>
      <c r="F426" s="36">
        <v>589.80000000000007</v>
      </c>
      <c r="G426" s="36">
        <v>588.35000000000014</v>
      </c>
      <c r="H426" s="36">
        <v>595.85000000000014</v>
      </c>
      <c r="I426" s="36">
        <v>597.30000000000018</v>
      </c>
      <c r="J426" s="36">
        <v>599.60000000000014</v>
      </c>
      <c r="K426" s="31">
        <v>595</v>
      </c>
      <c r="L426" s="31">
        <v>591.25</v>
      </c>
      <c r="M426" s="31">
        <v>83.274270000000001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93.5</v>
      </c>
      <c r="D427" s="36">
        <v>93.716666666666654</v>
      </c>
      <c r="E427" s="36">
        <v>92.633333333333312</v>
      </c>
      <c r="F427" s="36">
        <v>91.766666666666652</v>
      </c>
      <c r="G427" s="36">
        <v>90.683333333333309</v>
      </c>
      <c r="H427" s="36">
        <v>94.583333333333314</v>
      </c>
      <c r="I427" s="36">
        <v>95.666666666666657</v>
      </c>
      <c r="J427" s="36">
        <v>96.533333333333317</v>
      </c>
      <c r="K427" s="31">
        <v>94.8</v>
      </c>
      <c r="L427" s="31">
        <v>92.85</v>
      </c>
      <c r="M427" s="31">
        <v>108.17622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359</v>
      </c>
      <c r="D428" s="36">
        <v>360</v>
      </c>
      <c r="E428" s="36">
        <v>356</v>
      </c>
      <c r="F428" s="36">
        <v>353</v>
      </c>
      <c r="G428" s="36">
        <v>349</v>
      </c>
      <c r="H428" s="36">
        <v>363</v>
      </c>
      <c r="I428" s="36">
        <v>367</v>
      </c>
      <c r="J428" s="36">
        <v>370</v>
      </c>
      <c r="K428" s="31">
        <v>364</v>
      </c>
      <c r="L428" s="31">
        <v>357</v>
      </c>
      <c r="M428" s="31">
        <v>0.67229000000000005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160.15</v>
      </c>
      <c r="D429" s="36">
        <v>160.71666666666667</v>
      </c>
      <c r="E429" s="36">
        <v>159.23333333333335</v>
      </c>
      <c r="F429" s="36">
        <v>158.31666666666669</v>
      </c>
      <c r="G429" s="36">
        <v>156.83333333333337</v>
      </c>
      <c r="H429" s="36">
        <v>161.63333333333333</v>
      </c>
      <c r="I429" s="36">
        <v>163.11666666666662</v>
      </c>
      <c r="J429" s="36">
        <v>164.0333333333333</v>
      </c>
      <c r="K429" s="31">
        <v>162.19999999999999</v>
      </c>
      <c r="L429" s="31">
        <v>159.80000000000001</v>
      </c>
      <c r="M429" s="31">
        <v>5.7963300000000002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423.65</v>
      </c>
      <c r="D430" s="36">
        <v>424.14999999999992</v>
      </c>
      <c r="E430" s="36">
        <v>420.59999999999985</v>
      </c>
      <c r="F430" s="36">
        <v>417.54999999999995</v>
      </c>
      <c r="G430" s="36">
        <v>413.99999999999989</v>
      </c>
      <c r="H430" s="36">
        <v>427.19999999999982</v>
      </c>
      <c r="I430" s="36">
        <v>430.74999999999989</v>
      </c>
      <c r="J430" s="36">
        <v>433.79999999999978</v>
      </c>
      <c r="K430" s="31">
        <v>427.7</v>
      </c>
      <c r="L430" s="31">
        <v>421.1</v>
      </c>
      <c r="M430" s="31">
        <v>1.16181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223.85</v>
      </c>
      <c r="D431" s="36">
        <v>225.88333333333333</v>
      </c>
      <c r="E431" s="36">
        <v>219.96666666666664</v>
      </c>
      <c r="F431" s="36">
        <v>216.08333333333331</v>
      </c>
      <c r="G431" s="36">
        <v>210.16666666666663</v>
      </c>
      <c r="H431" s="36">
        <v>229.76666666666665</v>
      </c>
      <c r="I431" s="36">
        <v>235.68333333333334</v>
      </c>
      <c r="J431" s="36">
        <v>239.56666666666666</v>
      </c>
      <c r="K431" s="31">
        <v>231.8</v>
      </c>
      <c r="L431" s="31">
        <v>222</v>
      </c>
      <c r="M431" s="31">
        <v>13.18342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1125.8499999999999</v>
      </c>
      <c r="D432" s="36">
        <v>1124.7833333333333</v>
      </c>
      <c r="E432" s="36">
        <v>1119.5666666666666</v>
      </c>
      <c r="F432" s="36">
        <v>1113.2833333333333</v>
      </c>
      <c r="G432" s="36">
        <v>1108.0666666666666</v>
      </c>
      <c r="H432" s="36">
        <v>1131.0666666666666</v>
      </c>
      <c r="I432" s="36">
        <v>1136.2833333333333</v>
      </c>
      <c r="J432" s="36">
        <v>1142.5666666666666</v>
      </c>
      <c r="K432" s="31">
        <v>1130</v>
      </c>
      <c r="L432" s="31">
        <v>1118.5</v>
      </c>
      <c r="M432" s="31">
        <v>19.66198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591.75</v>
      </c>
      <c r="D433" s="36">
        <v>599.81666666666672</v>
      </c>
      <c r="E433" s="36">
        <v>582.23333333333346</v>
      </c>
      <c r="F433" s="36">
        <v>572.7166666666667</v>
      </c>
      <c r="G433" s="36">
        <v>555.13333333333344</v>
      </c>
      <c r="H433" s="36">
        <v>609.33333333333348</v>
      </c>
      <c r="I433" s="36">
        <v>626.91666666666674</v>
      </c>
      <c r="J433" s="36">
        <v>636.43333333333351</v>
      </c>
      <c r="K433" s="31">
        <v>617.4</v>
      </c>
      <c r="L433" s="31">
        <v>590.29999999999995</v>
      </c>
      <c r="M433" s="31">
        <v>17.453309999999998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3214.65</v>
      </c>
      <c r="D434" s="36">
        <v>3202.4333333333329</v>
      </c>
      <c r="E434" s="36">
        <v>3144.8666666666659</v>
      </c>
      <c r="F434" s="36">
        <v>3075.083333333333</v>
      </c>
      <c r="G434" s="36">
        <v>3017.516666666666</v>
      </c>
      <c r="H434" s="36">
        <v>3272.2166666666658</v>
      </c>
      <c r="I434" s="36">
        <v>3329.7833333333324</v>
      </c>
      <c r="J434" s="36">
        <v>3399.5666666666657</v>
      </c>
      <c r="K434" s="31">
        <v>3260</v>
      </c>
      <c r="L434" s="31">
        <v>3132.65</v>
      </c>
      <c r="M434" s="31">
        <v>1.7706200000000001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1246.3</v>
      </c>
      <c r="D435" s="36">
        <v>1237.25</v>
      </c>
      <c r="E435" s="36">
        <v>1219.55</v>
      </c>
      <c r="F435" s="36">
        <v>1192.8</v>
      </c>
      <c r="G435" s="36">
        <v>1175.0999999999999</v>
      </c>
      <c r="H435" s="36">
        <v>1264</v>
      </c>
      <c r="I435" s="36">
        <v>1281.6999999999998</v>
      </c>
      <c r="J435" s="36">
        <v>1308.45</v>
      </c>
      <c r="K435" s="31">
        <v>1254.95</v>
      </c>
      <c r="L435" s="31">
        <v>1210.5</v>
      </c>
      <c r="M435" s="31">
        <v>0.68015999999999999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440.75</v>
      </c>
      <c r="D436" s="36">
        <v>440.05</v>
      </c>
      <c r="E436" s="36">
        <v>435.45000000000005</v>
      </c>
      <c r="F436" s="36">
        <v>430.15000000000003</v>
      </c>
      <c r="G436" s="36">
        <v>425.55000000000007</v>
      </c>
      <c r="H436" s="36">
        <v>445.35</v>
      </c>
      <c r="I436" s="36">
        <v>449.95000000000005</v>
      </c>
      <c r="J436" s="36">
        <v>455.25</v>
      </c>
      <c r="K436" s="31">
        <v>444.65</v>
      </c>
      <c r="L436" s="31">
        <v>434.75</v>
      </c>
      <c r="M436" s="31">
        <v>3.0745399999999998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400.25</v>
      </c>
      <c r="D437" s="36">
        <v>402.55</v>
      </c>
      <c r="E437" s="36">
        <v>395.70000000000005</v>
      </c>
      <c r="F437" s="36">
        <v>391.15000000000003</v>
      </c>
      <c r="G437" s="36">
        <v>384.30000000000007</v>
      </c>
      <c r="H437" s="36">
        <v>407.1</v>
      </c>
      <c r="I437" s="36">
        <v>413.95000000000005</v>
      </c>
      <c r="J437" s="36">
        <v>418.5</v>
      </c>
      <c r="K437" s="31">
        <v>409.4</v>
      </c>
      <c r="L437" s="31">
        <v>398</v>
      </c>
      <c r="M437" s="31">
        <v>1.2391799999999999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4172.55</v>
      </c>
      <c r="D438" s="36">
        <v>4158.1500000000005</v>
      </c>
      <c r="E438" s="36">
        <v>4118.4500000000007</v>
      </c>
      <c r="F438" s="36">
        <v>4064.3500000000004</v>
      </c>
      <c r="G438" s="36">
        <v>4024.6500000000005</v>
      </c>
      <c r="H438" s="36">
        <v>4212.2500000000009</v>
      </c>
      <c r="I438" s="36">
        <v>4251.95</v>
      </c>
      <c r="J438" s="36">
        <v>4306.0500000000011</v>
      </c>
      <c r="K438" s="31">
        <v>4197.8500000000004</v>
      </c>
      <c r="L438" s="31">
        <v>4104.05</v>
      </c>
      <c r="M438" s="31">
        <v>0.89102000000000003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530.70000000000005</v>
      </c>
      <c r="D439" s="36">
        <v>533.2833333333333</v>
      </c>
      <c r="E439" s="36">
        <v>521.66666666666663</v>
      </c>
      <c r="F439" s="36">
        <v>512.63333333333333</v>
      </c>
      <c r="G439" s="36">
        <v>501.01666666666665</v>
      </c>
      <c r="H439" s="36">
        <v>542.31666666666661</v>
      </c>
      <c r="I439" s="36">
        <v>553.93333333333339</v>
      </c>
      <c r="J439" s="36">
        <v>562.96666666666658</v>
      </c>
      <c r="K439" s="31">
        <v>544.9</v>
      </c>
      <c r="L439" s="31">
        <v>524.25</v>
      </c>
      <c r="M439" s="31">
        <v>3.6074899999999999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26</v>
      </c>
      <c r="D440" s="36">
        <v>25.683333333333334</v>
      </c>
      <c r="E440" s="36">
        <v>25.266666666666666</v>
      </c>
      <c r="F440" s="36">
        <v>24.533333333333331</v>
      </c>
      <c r="G440" s="36">
        <v>24.116666666666664</v>
      </c>
      <c r="H440" s="36">
        <v>26.416666666666668</v>
      </c>
      <c r="I440" s="36">
        <v>26.833333333333332</v>
      </c>
      <c r="J440" s="36">
        <v>27.56666666666667</v>
      </c>
      <c r="K440" s="31">
        <v>26.1</v>
      </c>
      <c r="L440" s="31">
        <v>24.95</v>
      </c>
      <c r="M440" s="31">
        <v>1105.65689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295.75</v>
      </c>
      <c r="D441" s="36">
        <v>297.09999999999997</v>
      </c>
      <c r="E441" s="36">
        <v>290.79999999999995</v>
      </c>
      <c r="F441" s="36">
        <v>285.84999999999997</v>
      </c>
      <c r="G441" s="36">
        <v>279.54999999999995</v>
      </c>
      <c r="H441" s="36">
        <v>302.04999999999995</v>
      </c>
      <c r="I441" s="36">
        <v>308.35000000000002</v>
      </c>
      <c r="J441" s="36">
        <v>313.29999999999995</v>
      </c>
      <c r="K441" s="31">
        <v>303.39999999999998</v>
      </c>
      <c r="L441" s="31">
        <v>292.14999999999998</v>
      </c>
      <c r="M441" s="31">
        <v>18.551950000000001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768.7</v>
      </c>
      <c r="D442" s="36">
        <v>768.58333333333337</v>
      </c>
      <c r="E442" s="36">
        <v>763.16666666666674</v>
      </c>
      <c r="F442" s="36">
        <v>757.63333333333333</v>
      </c>
      <c r="G442" s="36">
        <v>752.2166666666667</v>
      </c>
      <c r="H442" s="36">
        <v>774.11666666666679</v>
      </c>
      <c r="I442" s="36">
        <v>779.53333333333353</v>
      </c>
      <c r="J442" s="36">
        <v>785.06666666666683</v>
      </c>
      <c r="K442" s="31">
        <v>774</v>
      </c>
      <c r="L442" s="31">
        <v>763.05</v>
      </c>
      <c r="M442" s="31">
        <v>6.8643599999999996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541.54999999999995</v>
      </c>
      <c r="D443" s="36">
        <v>539.61666666666667</v>
      </c>
      <c r="E443" s="36">
        <v>532.23333333333335</v>
      </c>
      <c r="F443" s="36">
        <v>522.91666666666663</v>
      </c>
      <c r="G443" s="36">
        <v>515.5333333333333</v>
      </c>
      <c r="H443" s="36">
        <v>548.93333333333339</v>
      </c>
      <c r="I443" s="36">
        <v>556.31666666666683</v>
      </c>
      <c r="J443" s="36">
        <v>565.63333333333344</v>
      </c>
      <c r="K443" s="31">
        <v>547</v>
      </c>
      <c r="L443" s="31">
        <v>530.29999999999995</v>
      </c>
      <c r="M443" s="31">
        <v>3.3860299999999999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1043.25</v>
      </c>
      <c r="D444" s="36">
        <v>1043.1333333333334</v>
      </c>
      <c r="E444" s="36">
        <v>1021.4666666666669</v>
      </c>
      <c r="F444" s="36">
        <v>999.68333333333351</v>
      </c>
      <c r="G444" s="36">
        <v>978.01666666666699</v>
      </c>
      <c r="H444" s="36">
        <v>1064.916666666667</v>
      </c>
      <c r="I444" s="36">
        <v>1086.5833333333335</v>
      </c>
      <c r="J444" s="36">
        <v>1108.3666666666668</v>
      </c>
      <c r="K444" s="31">
        <v>1064.8</v>
      </c>
      <c r="L444" s="31">
        <v>1021.35</v>
      </c>
      <c r="M444" s="31">
        <v>4.6806799999999997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1036.95</v>
      </c>
      <c r="D445" s="36">
        <v>1040.4833333333333</v>
      </c>
      <c r="E445" s="36">
        <v>1031.5166666666667</v>
      </c>
      <c r="F445" s="36">
        <v>1026.0833333333333</v>
      </c>
      <c r="G445" s="36">
        <v>1017.1166666666666</v>
      </c>
      <c r="H445" s="36">
        <v>1045.9166666666667</v>
      </c>
      <c r="I445" s="36">
        <v>1054.8833333333334</v>
      </c>
      <c r="J445" s="36">
        <v>1060.3166666666668</v>
      </c>
      <c r="K445" s="31">
        <v>1049.45</v>
      </c>
      <c r="L445" s="31">
        <v>1035.05</v>
      </c>
      <c r="M445" s="31">
        <v>2.6884800000000002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1876.25</v>
      </c>
      <c r="D446" s="36">
        <v>1877.75</v>
      </c>
      <c r="E446" s="36">
        <v>1856.5</v>
      </c>
      <c r="F446" s="36">
        <v>1836.75</v>
      </c>
      <c r="G446" s="36">
        <v>1815.5</v>
      </c>
      <c r="H446" s="36">
        <v>1897.5</v>
      </c>
      <c r="I446" s="36">
        <v>1918.75</v>
      </c>
      <c r="J446" s="36">
        <v>1938.5</v>
      </c>
      <c r="K446" s="31">
        <v>1899</v>
      </c>
      <c r="L446" s="31">
        <v>1858</v>
      </c>
      <c r="M446" s="31">
        <v>6.33338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3585.7</v>
      </c>
      <c r="D447" s="36">
        <v>3572.2166666666667</v>
      </c>
      <c r="E447" s="36">
        <v>3549.4833333333336</v>
      </c>
      <c r="F447" s="36">
        <v>3513.2666666666669</v>
      </c>
      <c r="G447" s="36">
        <v>3490.5333333333338</v>
      </c>
      <c r="H447" s="36">
        <v>3608.4333333333334</v>
      </c>
      <c r="I447" s="36">
        <v>3631.1666666666661</v>
      </c>
      <c r="J447" s="36">
        <v>3667.3833333333332</v>
      </c>
      <c r="K447" s="31">
        <v>3594.95</v>
      </c>
      <c r="L447" s="31">
        <v>3536</v>
      </c>
      <c r="M447" s="31">
        <v>17.260619999999999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895.2</v>
      </c>
      <c r="D448" s="36">
        <v>898.86666666666667</v>
      </c>
      <c r="E448" s="36">
        <v>887.83333333333337</v>
      </c>
      <c r="F448" s="36">
        <v>880.4666666666667</v>
      </c>
      <c r="G448" s="36">
        <v>869.43333333333339</v>
      </c>
      <c r="H448" s="36">
        <v>906.23333333333335</v>
      </c>
      <c r="I448" s="36">
        <v>917.26666666666665</v>
      </c>
      <c r="J448" s="36">
        <v>924.63333333333333</v>
      </c>
      <c r="K448" s="31">
        <v>909.9</v>
      </c>
      <c r="L448" s="31">
        <v>891.5</v>
      </c>
      <c r="M448" s="31">
        <v>20.642980000000001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7310.9</v>
      </c>
      <c r="D449" s="36">
        <v>7308.3499999999995</v>
      </c>
      <c r="E449" s="36">
        <v>7242.6999999999989</v>
      </c>
      <c r="F449" s="36">
        <v>7174.4999999999991</v>
      </c>
      <c r="G449" s="36">
        <v>7108.8499999999985</v>
      </c>
      <c r="H449" s="36">
        <v>7376.5499999999993</v>
      </c>
      <c r="I449" s="36">
        <v>7442.1999999999989</v>
      </c>
      <c r="J449" s="36">
        <v>7510.4</v>
      </c>
      <c r="K449" s="31">
        <v>7374</v>
      </c>
      <c r="L449" s="31">
        <v>7240.15</v>
      </c>
      <c r="M449" s="31">
        <v>0.74758000000000002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3006.9</v>
      </c>
      <c r="D450" s="36">
        <v>2993.2000000000003</v>
      </c>
      <c r="E450" s="36">
        <v>2934.7000000000007</v>
      </c>
      <c r="F450" s="36">
        <v>2862.5000000000005</v>
      </c>
      <c r="G450" s="36">
        <v>2804.0000000000009</v>
      </c>
      <c r="H450" s="36">
        <v>3065.4000000000005</v>
      </c>
      <c r="I450" s="36">
        <v>3123.8999999999996</v>
      </c>
      <c r="J450" s="36">
        <v>3196.1000000000004</v>
      </c>
      <c r="K450" s="31">
        <v>3051.7</v>
      </c>
      <c r="L450" s="31">
        <v>2921</v>
      </c>
      <c r="M450" s="31">
        <v>5.5677000000000003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416.75</v>
      </c>
      <c r="D451" s="36">
        <v>417.25</v>
      </c>
      <c r="E451" s="36">
        <v>414.5</v>
      </c>
      <c r="F451" s="36">
        <v>412.25</v>
      </c>
      <c r="G451" s="36">
        <v>409.5</v>
      </c>
      <c r="H451" s="36">
        <v>419.5</v>
      </c>
      <c r="I451" s="36">
        <v>422.25</v>
      </c>
      <c r="J451" s="36">
        <v>424.5</v>
      </c>
      <c r="K451" s="31">
        <v>420</v>
      </c>
      <c r="L451" s="31">
        <v>415</v>
      </c>
      <c r="M451" s="31">
        <v>15.84464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619.79999999999995</v>
      </c>
      <c r="D452" s="36">
        <v>621.15</v>
      </c>
      <c r="E452" s="36">
        <v>616.59999999999991</v>
      </c>
      <c r="F452" s="36">
        <v>613.4</v>
      </c>
      <c r="G452" s="36">
        <v>608.84999999999991</v>
      </c>
      <c r="H452" s="36">
        <v>624.34999999999991</v>
      </c>
      <c r="I452" s="36">
        <v>628.89999999999986</v>
      </c>
      <c r="J452" s="36">
        <v>632.09999999999991</v>
      </c>
      <c r="K452" s="31">
        <v>625.70000000000005</v>
      </c>
      <c r="L452" s="31">
        <v>617.95000000000005</v>
      </c>
      <c r="M452" s="31">
        <v>62.711080000000003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259.85000000000002</v>
      </c>
      <c r="D453" s="36">
        <v>260.2</v>
      </c>
      <c r="E453" s="36">
        <v>256.64999999999998</v>
      </c>
      <c r="F453" s="36">
        <v>253.45</v>
      </c>
      <c r="G453" s="36">
        <v>249.89999999999998</v>
      </c>
      <c r="H453" s="36">
        <v>263.39999999999998</v>
      </c>
      <c r="I453" s="36">
        <v>266.95000000000005</v>
      </c>
      <c r="J453" s="36">
        <v>270.14999999999998</v>
      </c>
      <c r="K453" s="31">
        <v>263.75</v>
      </c>
      <c r="L453" s="31">
        <v>257</v>
      </c>
      <c r="M453" s="31">
        <v>91.930019999999999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128.9</v>
      </c>
      <c r="D454" s="36">
        <v>129.28333333333333</v>
      </c>
      <c r="E454" s="36">
        <v>128.01666666666665</v>
      </c>
      <c r="F454" s="36">
        <v>127.13333333333333</v>
      </c>
      <c r="G454" s="36">
        <v>125.86666666666665</v>
      </c>
      <c r="H454" s="36">
        <v>130.16666666666666</v>
      </c>
      <c r="I454" s="36">
        <v>131.43333333333337</v>
      </c>
      <c r="J454" s="36">
        <v>132.31666666666666</v>
      </c>
      <c r="K454" s="31">
        <v>130.55000000000001</v>
      </c>
      <c r="L454" s="31">
        <v>128.4</v>
      </c>
      <c r="M454" s="31">
        <v>489.36597999999998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96.6</v>
      </c>
      <c r="D455" s="36">
        <v>97.350000000000009</v>
      </c>
      <c r="E455" s="36">
        <v>95.500000000000014</v>
      </c>
      <c r="F455" s="36">
        <v>94.4</v>
      </c>
      <c r="G455" s="36">
        <v>92.550000000000011</v>
      </c>
      <c r="H455" s="36">
        <v>98.450000000000017</v>
      </c>
      <c r="I455" s="36">
        <v>100.30000000000001</v>
      </c>
      <c r="J455" s="36">
        <v>101.40000000000002</v>
      </c>
      <c r="K455" s="31">
        <v>99.2</v>
      </c>
      <c r="L455" s="31">
        <v>96.25</v>
      </c>
      <c r="M455" s="31">
        <v>36.085520000000002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1488.15</v>
      </c>
      <c r="D456" s="36">
        <v>1483.1833333333334</v>
      </c>
      <c r="E456" s="36">
        <v>1475.7666666666669</v>
      </c>
      <c r="F456" s="36">
        <v>1463.3833333333334</v>
      </c>
      <c r="G456" s="36">
        <v>1455.9666666666669</v>
      </c>
      <c r="H456" s="36">
        <v>1495.5666666666668</v>
      </c>
      <c r="I456" s="36">
        <v>1502.9833333333333</v>
      </c>
      <c r="J456" s="36">
        <v>1515.3666666666668</v>
      </c>
      <c r="K456" s="31">
        <v>1490.6</v>
      </c>
      <c r="L456" s="31">
        <v>1470.8</v>
      </c>
      <c r="M456" s="31">
        <v>0.26701000000000003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365.75</v>
      </c>
      <c r="D457" s="36">
        <v>366.9666666666667</v>
      </c>
      <c r="E457" s="36">
        <v>361.98333333333341</v>
      </c>
      <c r="F457" s="36">
        <v>358.2166666666667</v>
      </c>
      <c r="G457" s="36">
        <v>353.23333333333341</v>
      </c>
      <c r="H457" s="36">
        <v>370.73333333333341</v>
      </c>
      <c r="I457" s="36">
        <v>375.71666666666675</v>
      </c>
      <c r="J457" s="36">
        <v>379.48333333333341</v>
      </c>
      <c r="K457" s="31">
        <v>371.95</v>
      </c>
      <c r="L457" s="31">
        <v>363.2</v>
      </c>
      <c r="M457" s="31">
        <v>0.49052000000000001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2546.6</v>
      </c>
      <c r="D458" s="36">
        <v>2534.3166666666666</v>
      </c>
      <c r="E458" s="36">
        <v>2517.333333333333</v>
      </c>
      <c r="F458" s="36">
        <v>2488.0666666666666</v>
      </c>
      <c r="G458" s="36">
        <v>2471.083333333333</v>
      </c>
      <c r="H458" s="36">
        <v>2563.583333333333</v>
      </c>
      <c r="I458" s="36">
        <v>2580.5666666666666</v>
      </c>
      <c r="J458" s="36">
        <v>2609.833333333333</v>
      </c>
      <c r="K458" s="31">
        <v>2551.3000000000002</v>
      </c>
      <c r="L458" s="31">
        <v>2505.0500000000002</v>
      </c>
      <c r="M458" s="31">
        <v>0.12407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1282.3</v>
      </c>
      <c r="D459" s="36">
        <v>1288.1666666666667</v>
      </c>
      <c r="E459" s="36">
        <v>1273.2833333333335</v>
      </c>
      <c r="F459" s="36">
        <v>1264.2666666666669</v>
      </c>
      <c r="G459" s="36">
        <v>1249.3833333333337</v>
      </c>
      <c r="H459" s="36">
        <v>1297.1833333333334</v>
      </c>
      <c r="I459" s="36">
        <v>1312.0666666666666</v>
      </c>
      <c r="J459" s="36">
        <v>1321.0833333333333</v>
      </c>
      <c r="K459" s="31">
        <v>1303.05</v>
      </c>
      <c r="L459" s="31">
        <v>1279.1500000000001</v>
      </c>
      <c r="M459" s="31">
        <v>11.41475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839.1</v>
      </c>
      <c r="D460" s="36">
        <v>839.43333333333339</v>
      </c>
      <c r="E460" s="36">
        <v>830.26666666666677</v>
      </c>
      <c r="F460" s="36">
        <v>821.43333333333339</v>
      </c>
      <c r="G460" s="36">
        <v>812.26666666666677</v>
      </c>
      <c r="H460" s="36">
        <v>848.26666666666677</v>
      </c>
      <c r="I460" s="36">
        <v>857.43333333333328</v>
      </c>
      <c r="J460" s="36">
        <v>866.26666666666677</v>
      </c>
      <c r="K460" s="31">
        <v>848.6</v>
      </c>
      <c r="L460" s="31">
        <v>830.6</v>
      </c>
      <c r="M460" s="31">
        <v>1.9113800000000001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138.1</v>
      </c>
      <c r="D461" s="36">
        <v>138.75</v>
      </c>
      <c r="E461" s="36">
        <v>136.69999999999999</v>
      </c>
      <c r="F461" s="36">
        <v>135.29999999999998</v>
      </c>
      <c r="G461" s="36">
        <v>133.24999999999997</v>
      </c>
      <c r="H461" s="36">
        <v>140.15</v>
      </c>
      <c r="I461" s="36">
        <v>142.20000000000002</v>
      </c>
      <c r="J461" s="36">
        <v>143.60000000000002</v>
      </c>
      <c r="K461" s="31">
        <v>140.80000000000001</v>
      </c>
      <c r="L461" s="31">
        <v>137.35</v>
      </c>
      <c r="M461" s="31">
        <v>7.8861299999999996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929.7</v>
      </c>
      <c r="D462" s="36">
        <v>923.2166666666667</v>
      </c>
      <c r="E462" s="36">
        <v>911.43333333333339</v>
      </c>
      <c r="F462" s="36">
        <v>893.16666666666674</v>
      </c>
      <c r="G462" s="36">
        <v>881.38333333333344</v>
      </c>
      <c r="H462" s="36">
        <v>941.48333333333335</v>
      </c>
      <c r="I462" s="36">
        <v>953.26666666666665</v>
      </c>
      <c r="J462" s="36">
        <v>971.5333333333333</v>
      </c>
      <c r="K462" s="31">
        <v>935</v>
      </c>
      <c r="L462" s="31">
        <v>904.95</v>
      </c>
      <c r="M462" s="31">
        <v>13.85187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2964.5</v>
      </c>
      <c r="D463" s="36">
        <v>2951.0333333333333</v>
      </c>
      <c r="E463" s="36">
        <v>2928.1166666666668</v>
      </c>
      <c r="F463" s="36">
        <v>2891.7333333333336</v>
      </c>
      <c r="G463" s="36">
        <v>2868.8166666666671</v>
      </c>
      <c r="H463" s="36">
        <v>2987.4166666666665</v>
      </c>
      <c r="I463" s="36">
        <v>3010.3333333333335</v>
      </c>
      <c r="J463" s="36">
        <v>3046.7166666666662</v>
      </c>
      <c r="K463" s="31">
        <v>2973.95</v>
      </c>
      <c r="L463" s="31">
        <v>2914.65</v>
      </c>
      <c r="M463" s="31">
        <v>0.55845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3079.7</v>
      </c>
      <c r="D464" s="36">
        <v>3085.2666666666664</v>
      </c>
      <c r="E464" s="36">
        <v>3055.333333333333</v>
      </c>
      <c r="F464" s="36">
        <v>3030.9666666666667</v>
      </c>
      <c r="G464" s="36">
        <v>3001.0333333333333</v>
      </c>
      <c r="H464" s="36">
        <v>3109.6333333333328</v>
      </c>
      <c r="I464" s="36">
        <v>3139.5666666666662</v>
      </c>
      <c r="J464" s="36">
        <v>3163.9333333333325</v>
      </c>
      <c r="K464" s="31">
        <v>3115.2</v>
      </c>
      <c r="L464" s="31">
        <v>3060.9</v>
      </c>
      <c r="M464" s="31">
        <v>0.35959999999999998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3262.6</v>
      </c>
      <c r="D465" s="36">
        <v>3275.2000000000003</v>
      </c>
      <c r="E465" s="36">
        <v>3242.4000000000005</v>
      </c>
      <c r="F465" s="36">
        <v>3222.2000000000003</v>
      </c>
      <c r="G465" s="36">
        <v>3189.4000000000005</v>
      </c>
      <c r="H465" s="36">
        <v>3295.4000000000005</v>
      </c>
      <c r="I465" s="36">
        <v>3328.2000000000007</v>
      </c>
      <c r="J465" s="36">
        <v>3348.4000000000005</v>
      </c>
      <c r="K465" s="31">
        <v>3308</v>
      </c>
      <c r="L465" s="31">
        <v>3255</v>
      </c>
      <c r="M465" s="31">
        <v>10.54827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1832.6</v>
      </c>
      <c r="D466" s="36">
        <v>1834.6666666666667</v>
      </c>
      <c r="E466" s="36">
        <v>1819.3833333333334</v>
      </c>
      <c r="F466" s="36">
        <v>1806.1666666666667</v>
      </c>
      <c r="G466" s="36">
        <v>1790.8833333333334</v>
      </c>
      <c r="H466" s="36">
        <v>1847.8833333333334</v>
      </c>
      <c r="I466" s="36">
        <v>1863.1666666666667</v>
      </c>
      <c r="J466" s="36">
        <v>1876.3833333333334</v>
      </c>
      <c r="K466" s="31">
        <v>1849.95</v>
      </c>
      <c r="L466" s="31">
        <v>1821.45</v>
      </c>
      <c r="M466" s="31">
        <v>5.0220500000000001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722.3</v>
      </c>
      <c r="D467" s="36">
        <v>724.2166666666667</v>
      </c>
      <c r="E467" s="36">
        <v>716.08333333333337</v>
      </c>
      <c r="F467" s="36">
        <v>709.86666666666667</v>
      </c>
      <c r="G467" s="36">
        <v>701.73333333333335</v>
      </c>
      <c r="H467" s="36">
        <v>730.43333333333339</v>
      </c>
      <c r="I467" s="36">
        <v>738.56666666666661</v>
      </c>
      <c r="J467" s="36">
        <v>744.78333333333342</v>
      </c>
      <c r="K467" s="31">
        <v>732.35</v>
      </c>
      <c r="L467" s="31">
        <v>718</v>
      </c>
      <c r="M467" s="31">
        <v>5.5790699999999998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784.85</v>
      </c>
      <c r="D468" s="36">
        <v>786.76666666666677</v>
      </c>
      <c r="E468" s="36">
        <v>780.08333333333348</v>
      </c>
      <c r="F468" s="36">
        <v>775.31666666666672</v>
      </c>
      <c r="G468" s="36">
        <v>768.63333333333344</v>
      </c>
      <c r="H468" s="36">
        <v>791.53333333333353</v>
      </c>
      <c r="I468" s="36">
        <v>798.2166666666667</v>
      </c>
      <c r="J468" s="36">
        <v>802.98333333333358</v>
      </c>
      <c r="K468" s="31">
        <v>793.45</v>
      </c>
      <c r="L468" s="31">
        <v>782</v>
      </c>
      <c r="M468" s="31">
        <v>0.30508999999999997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2150.9499999999998</v>
      </c>
      <c r="D469" s="36">
        <v>2159.1333333333332</v>
      </c>
      <c r="E469" s="36">
        <v>2133.2666666666664</v>
      </c>
      <c r="F469" s="36">
        <v>2115.583333333333</v>
      </c>
      <c r="G469" s="36">
        <v>2089.7166666666662</v>
      </c>
      <c r="H469" s="36">
        <v>2176.8166666666666</v>
      </c>
      <c r="I469" s="36">
        <v>2202.6833333333334</v>
      </c>
      <c r="J469" s="36">
        <v>2220.3666666666668</v>
      </c>
      <c r="K469" s="31">
        <v>2185</v>
      </c>
      <c r="L469" s="31">
        <v>2141.4499999999998</v>
      </c>
      <c r="M469" s="31">
        <v>10.212059999999999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37.65</v>
      </c>
      <c r="D470" s="36">
        <v>37.800000000000004</v>
      </c>
      <c r="E470" s="36">
        <v>37.350000000000009</v>
      </c>
      <c r="F470" s="36">
        <v>37.050000000000004</v>
      </c>
      <c r="G470" s="36">
        <v>36.600000000000009</v>
      </c>
      <c r="H470" s="36">
        <v>38.100000000000009</v>
      </c>
      <c r="I470" s="36">
        <v>38.550000000000011</v>
      </c>
      <c r="J470" s="36">
        <v>38.850000000000009</v>
      </c>
      <c r="K470" s="31">
        <v>38.25</v>
      </c>
      <c r="L470" s="31">
        <v>37.5</v>
      </c>
      <c r="M470" s="31">
        <v>65.938040000000001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381.75</v>
      </c>
      <c r="D471" s="36">
        <v>382.33333333333331</v>
      </c>
      <c r="E471" s="36">
        <v>373.66666666666663</v>
      </c>
      <c r="F471" s="36">
        <v>365.58333333333331</v>
      </c>
      <c r="G471" s="36">
        <v>356.91666666666663</v>
      </c>
      <c r="H471" s="36">
        <v>390.41666666666663</v>
      </c>
      <c r="I471" s="36">
        <v>399.08333333333326</v>
      </c>
      <c r="J471" s="36">
        <v>407.16666666666663</v>
      </c>
      <c r="K471" s="31">
        <v>391</v>
      </c>
      <c r="L471" s="31">
        <v>374.25</v>
      </c>
      <c r="M471" s="31">
        <v>15.718830000000001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421.05</v>
      </c>
      <c r="D472" s="36">
        <v>417.93333333333339</v>
      </c>
      <c r="E472" s="36">
        <v>412.46666666666681</v>
      </c>
      <c r="F472" s="36">
        <v>403.88333333333344</v>
      </c>
      <c r="G472" s="36">
        <v>398.41666666666686</v>
      </c>
      <c r="H472" s="36">
        <v>426.51666666666677</v>
      </c>
      <c r="I472" s="36">
        <v>431.98333333333335</v>
      </c>
      <c r="J472" s="36">
        <v>440.56666666666672</v>
      </c>
      <c r="K472" s="31">
        <v>423.4</v>
      </c>
      <c r="L472" s="31">
        <v>409.35</v>
      </c>
      <c r="M472" s="31">
        <v>6.1508000000000003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772.35</v>
      </c>
      <c r="D473" s="36">
        <v>777.69999999999993</v>
      </c>
      <c r="E473" s="36">
        <v>765.64999999999986</v>
      </c>
      <c r="F473" s="36">
        <v>758.94999999999993</v>
      </c>
      <c r="G473" s="36">
        <v>746.89999999999986</v>
      </c>
      <c r="H473" s="36">
        <v>784.39999999999986</v>
      </c>
      <c r="I473" s="36">
        <v>796.44999999999982</v>
      </c>
      <c r="J473" s="36">
        <v>803.14999999999986</v>
      </c>
      <c r="K473" s="31">
        <v>789.75</v>
      </c>
      <c r="L473" s="31">
        <v>771</v>
      </c>
      <c r="M473" s="31">
        <v>0.47249000000000002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3181.3</v>
      </c>
      <c r="D474" s="36">
        <v>3193.3333333333335</v>
      </c>
      <c r="E474" s="36">
        <v>3157.9666666666672</v>
      </c>
      <c r="F474" s="36">
        <v>3134.6333333333337</v>
      </c>
      <c r="G474" s="36">
        <v>3099.2666666666673</v>
      </c>
      <c r="H474" s="36">
        <v>3216.666666666667</v>
      </c>
      <c r="I474" s="36">
        <v>3252.0333333333328</v>
      </c>
      <c r="J474" s="36">
        <v>3275.3666666666668</v>
      </c>
      <c r="K474" s="31">
        <v>3228.7</v>
      </c>
      <c r="L474" s="31">
        <v>3170</v>
      </c>
      <c r="M474" s="31">
        <v>2.1883499999999998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44.15</v>
      </c>
      <c r="D475" s="36">
        <v>44.4</v>
      </c>
      <c r="E475" s="36">
        <v>43.75</v>
      </c>
      <c r="F475" s="36">
        <v>43.35</v>
      </c>
      <c r="G475" s="36">
        <v>42.7</v>
      </c>
      <c r="H475" s="36">
        <v>44.8</v>
      </c>
      <c r="I475" s="36">
        <v>45.449999999999989</v>
      </c>
      <c r="J475" s="36">
        <v>45.849999999999994</v>
      </c>
      <c r="K475" s="31">
        <v>45.05</v>
      </c>
      <c r="L475" s="31">
        <v>44</v>
      </c>
      <c r="M475" s="31">
        <v>63.772779999999997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1531</v>
      </c>
      <c r="D476" s="36">
        <v>1530.7333333333333</v>
      </c>
      <c r="E476" s="36">
        <v>1517.4666666666667</v>
      </c>
      <c r="F476" s="36">
        <v>1503.9333333333334</v>
      </c>
      <c r="G476" s="36">
        <v>1490.6666666666667</v>
      </c>
      <c r="H476" s="36">
        <v>1544.2666666666667</v>
      </c>
      <c r="I476" s="36">
        <v>1557.5333333333335</v>
      </c>
      <c r="J476" s="36">
        <v>1571.0666666666666</v>
      </c>
      <c r="K476" s="31">
        <v>1544</v>
      </c>
      <c r="L476" s="31">
        <v>1517.2</v>
      </c>
      <c r="M476" s="31">
        <v>12.475580000000001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42.15</v>
      </c>
      <c r="D477" s="36">
        <v>42.56666666666667</v>
      </c>
      <c r="E477" s="36">
        <v>41.283333333333339</v>
      </c>
      <c r="F477" s="36">
        <v>40.416666666666671</v>
      </c>
      <c r="G477" s="36">
        <v>39.13333333333334</v>
      </c>
      <c r="H477" s="36">
        <v>43.433333333333337</v>
      </c>
      <c r="I477" s="36">
        <v>44.716666666666669</v>
      </c>
      <c r="J477" s="36">
        <v>45.583333333333336</v>
      </c>
      <c r="K477" s="31">
        <v>43.85</v>
      </c>
      <c r="L477" s="31">
        <v>41.7</v>
      </c>
      <c r="M477" s="31">
        <v>540.86293000000001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468.7</v>
      </c>
      <c r="D478" s="36">
        <v>465.7833333333333</v>
      </c>
      <c r="E478" s="36">
        <v>449.06666666666661</v>
      </c>
      <c r="F478" s="36">
        <v>429.43333333333328</v>
      </c>
      <c r="G478" s="36">
        <v>412.71666666666658</v>
      </c>
      <c r="H478" s="36">
        <v>485.41666666666663</v>
      </c>
      <c r="I478" s="36">
        <v>502.13333333333333</v>
      </c>
      <c r="J478" s="36">
        <v>521.76666666666665</v>
      </c>
      <c r="K478" s="31">
        <v>482.5</v>
      </c>
      <c r="L478" s="31">
        <v>446.15</v>
      </c>
      <c r="M478" s="31">
        <v>29.827500000000001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8228.9</v>
      </c>
      <c r="D479" s="36">
        <v>8254.3666666666668</v>
      </c>
      <c r="E479" s="36">
        <v>8180.7333333333336</v>
      </c>
      <c r="F479" s="36">
        <v>8132.5666666666675</v>
      </c>
      <c r="G479" s="36">
        <v>8058.9333333333343</v>
      </c>
      <c r="H479" s="36">
        <v>8302.5333333333328</v>
      </c>
      <c r="I479" s="36">
        <v>8376.1666666666679</v>
      </c>
      <c r="J479" s="36">
        <v>8424.3333333333321</v>
      </c>
      <c r="K479" s="31">
        <v>8328</v>
      </c>
      <c r="L479" s="31">
        <v>8206.2000000000007</v>
      </c>
      <c r="M479" s="31">
        <v>5.1579600000000001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99.7</v>
      </c>
      <c r="D480" s="36">
        <v>100.56666666666668</v>
      </c>
      <c r="E480" s="36">
        <v>98.28333333333336</v>
      </c>
      <c r="F480" s="36">
        <v>96.866666666666688</v>
      </c>
      <c r="G480" s="36">
        <v>94.583333333333371</v>
      </c>
      <c r="H480" s="36">
        <v>101.98333333333335</v>
      </c>
      <c r="I480" s="36">
        <v>104.26666666666668</v>
      </c>
      <c r="J480" s="36">
        <v>105.68333333333334</v>
      </c>
      <c r="K480" s="31">
        <v>102.85</v>
      </c>
      <c r="L480" s="31">
        <v>99.15</v>
      </c>
      <c r="M480" s="31">
        <v>317.27798999999999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1578.45</v>
      </c>
      <c r="D481" s="36">
        <v>1578.3166666666666</v>
      </c>
      <c r="E481" s="36">
        <v>1571.1833333333332</v>
      </c>
      <c r="F481" s="36">
        <v>1563.9166666666665</v>
      </c>
      <c r="G481" s="36">
        <v>1556.7833333333331</v>
      </c>
      <c r="H481" s="36">
        <v>1585.5833333333333</v>
      </c>
      <c r="I481" s="36">
        <v>1592.7166666666665</v>
      </c>
      <c r="J481" s="31">
        <v>1599.9833333333333</v>
      </c>
      <c r="K481" s="31">
        <v>1585.45</v>
      </c>
      <c r="L481" s="31">
        <v>1571.05</v>
      </c>
      <c r="M481" s="53">
        <v>0.64388000000000001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1013.9</v>
      </c>
      <c r="D482" s="36">
        <v>1015.75</v>
      </c>
      <c r="E482" s="36">
        <v>1009.15</v>
      </c>
      <c r="F482" s="36">
        <v>1004.4</v>
      </c>
      <c r="G482" s="36">
        <v>997.8</v>
      </c>
      <c r="H482" s="36">
        <v>1020.5</v>
      </c>
      <c r="I482" s="36">
        <v>1027.0999999999999</v>
      </c>
      <c r="J482" s="31">
        <v>1031.8499999999999</v>
      </c>
      <c r="K482" s="31">
        <v>1022.35</v>
      </c>
      <c r="L482" s="31">
        <v>1011</v>
      </c>
      <c r="M482" s="53">
        <v>3.3409399999999998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599.04999999999995</v>
      </c>
      <c r="D483" s="36">
        <v>597.6</v>
      </c>
      <c r="E483" s="36">
        <v>593.70000000000005</v>
      </c>
      <c r="F483" s="36">
        <v>588.35</v>
      </c>
      <c r="G483" s="36">
        <v>584.45000000000005</v>
      </c>
      <c r="H483" s="36">
        <v>602.95000000000005</v>
      </c>
      <c r="I483" s="36">
        <v>606.84999999999991</v>
      </c>
      <c r="J483" s="36">
        <v>612.20000000000005</v>
      </c>
      <c r="K483" s="31">
        <v>601.5</v>
      </c>
      <c r="L483" s="31">
        <v>592.25</v>
      </c>
      <c r="M483" s="31">
        <v>2.9554100000000001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617.54999999999995</v>
      </c>
      <c r="D484" s="36">
        <v>618.51666666666665</v>
      </c>
      <c r="E484" s="36">
        <v>614.0333333333333</v>
      </c>
      <c r="F484" s="36">
        <v>610.51666666666665</v>
      </c>
      <c r="G484" s="36">
        <v>606.0333333333333</v>
      </c>
      <c r="H484" s="36">
        <v>622.0333333333333</v>
      </c>
      <c r="I484" s="36">
        <v>626.51666666666665</v>
      </c>
      <c r="J484" s="31">
        <v>630.0333333333333</v>
      </c>
      <c r="K484" s="31">
        <v>623</v>
      </c>
      <c r="L484" s="31">
        <v>615</v>
      </c>
      <c r="M484" s="53">
        <v>19.068239999999999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780.9</v>
      </c>
      <c r="D485" s="36">
        <v>785.2833333333333</v>
      </c>
      <c r="E485" s="36">
        <v>774.61666666666656</v>
      </c>
      <c r="F485" s="36">
        <v>768.33333333333326</v>
      </c>
      <c r="G485" s="36">
        <v>757.66666666666652</v>
      </c>
      <c r="H485" s="36">
        <v>791.56666666666661</v>
      </c>
      <c r="I485" s="36">
        <v>802.23333333333335</v>
      </c>
      <c r="J485" s="36">
        <v>808.51666666666665</v>
      </c>
      <c r="K485" s="31">
        <v>795.95</v>
      </c>
      <c r="L485" s="31">
        <v>779</v>
      </c>
      <c r="M485" s="31">
        <v>0.50465000000000004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654</v>
      </c>
      <c r="D486" s="36">
        <v>656.33333333333337</v>
      </c>
      <c r="E486" s="36">
        <v>649.66666666666674</v>
      </c>
      <c r="F486" s="36">
        <v>645.33333333333337</v>
      </c>
      <c r="G486" s="36">
        <v>638.66666666666674</v>
      </c>
      <c r="H486" s="36">
        <v>660.66666666666674</v>
      </c>
      <c r="I486" s="36">
        <v>667.33333333333348</v>
      </c>
      <c r="J486" s="36">
        <v>671.66666666666674</v>
      </c>
      <c r="K486" s="31">
        <v>663</v>
      </c>
      <c r="L486" s="31">
        <v>652</v>
      </c>
      <c r="M486" s="31">
        <v>3.2635299999999998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447.4</v>
      </c>
      <c r="D487" s="36">
        <v>450.58333333333331</v>
      </c>
      <c r="E487" s="36">
        <v>441.21666666666664</v>
      </c>
      <c r="F487" s="36">
        <v>435.0333333333333</v>
      </c>
      <c r="G487" s="36">
        <v>425.66666666666663</v>
      </c>
      <c r="H487" s="36">
        <v>456.76666666666665</v>
      </c>
      <c r="I487" s="36">
        <v>466.13333333333333</v>
      </c>
      <c r="J487" s="36">
        <v>472.31666666666666</v>
      </c>
      <c r="K487" s="31">
        <v>459.95</v>
      </c>
      <c r="L487" s="31">
        <v>444.4</v>
      </c>
      <c r="M487" s="31">
        <v>3.61842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388.65</v>
      </c>
      <c r="D488" s="36">
        <v>389.33333333333331</v>
      </c>
      <c r="E488" s="36">
        <v>384.31666666666661</v>
      </c>
      <c r="F488" s="36">
        <v>379.98333333333329</v>
      </c>
      <c r="G488" s="36">
        <v>374.96666666666658</v>
      </c>
      <c r="H488" s="36">
        <v>393.66666666666663</v>
      </c>
      <c r="I488" s="36">
        <v>398.68333333333339</v>
      </c>
      <c r="J488" s="36">
        <v>403.01666666666665</v>
      </c>
      <c r="K488" s="31">
        <v>394.35</v>
      </c>
      <c r="L488" s="31">
        <v>385</v>
      </c>
      <c r="M488" s="31">
        <v>0.87568999999999997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495.8</v>
      </c>
      <c r="D489" s="36">
        <v>494.90000000000003</v>
      </c>
      <c r="E489" s="36">
        <v>489.50000000000006</v>
      </c>
      <c r="F489" s="36">
        <v>483.20000000000005</v>
      </c>
      <c r="G489" s="36">
        <v>477.80000000000007</v>
      </c>
      <c r="H489" s="36">
        <v>501.20000000000005</v>
      </c>
      <c r="I489" s="36">
        <v>506.6</v>
      </c>
      <c r="J489" s="36">
        <v>512.90000000000009</v>
      </c>
      <c r="K489" s="31">
        <v>500.3</v>
      </c>
      <c r="L489" s="31">
        <v>488.6</v>
      </c>
      <c r="M489" s="31">
        <v>5.4044499999999998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967.55</v>
      </c>
      <c r="D490" s="36">
        <v>956.5333333333333</v>
      </c>
      <c r="E490" s="36">
        <v>938.16666666666663</v>
      </c>
      <c r="F490" s="36">
        <v>908.7833333333333</v>
      </c>
      <c r="G490" s="36">
        <v>890.41666666666663</v>
      </c>
      <c r="H490" s="36">
        <v>985.91666666666663</v>
      </c>
      <c r="I490" s="36">
        <v>1004.2833333333334</v>
      </c>
      <c r="J490" s="36">
        <v>1033.6666666666665</v>
      </c>
      <c r="K490" s="31">
        <v>974.9</v>
      </c>
      <c r="L490" s="31">
        <v>927.15</v>
      </c>
      <c r="M490" s="31">
        <v>49.719769999999997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1322.15</v>
      </c>
      <c r="D491" s="36">
        <v>1330.2833333333335</v>
      </c>
      <c r="E491" s="36">
        <v>1304.616666666667</v>
      </c>
      <c r="F491" s="36">
        <v>1287.0833333333335</v>
      </c>
      <c r="G491" s="36">
        <v>1261.416666666667</v>
      </c>
      <c r="H491" s="36">
        <v>1347.8166666666671</v>
      </c>
      <c r="I491" s="36">
        <v>1373.4833333333336</v>
      </c>
      <c r="J491" s="36">
        <v>1391.0166666666671</v>
      </c>
      <c r="K491" s="31">
        <v>1355.95</v>
      </c>
      <c r="L491" s="31">
        <v>1312.75</v>
      </c>
      <c r="M491" s="31">
        <v>1.1371599999999999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224</v>
      </c>
      <c r="D492" s="36">
        <v>224.95000000000002</v>
      </c>
      <c r="E492" s="36">
        <v>222.70000000000005</v>
      </c>
      <c r="F492" s="36">
        <v>221.40000000000003</v>
      </c>
      <c r="G492" s="36">
        <v>219.15000000000006</v>
      </c>
      <c r="H492" s="36">
        <v>226.25000000000003</v>
      </c>
      <c r="I492" s="36">
        <v>228.49999999999997</v>
      </c>
      <c r="J492" s="36">
        <v>229.8</v>
      </c>
      <c r="K492" s="31">
        <v>227.2</v>
      </c>
      <c r="L492" s="31">
        <v>223.65</v>
      </c>
      <c r="M492" s="31">
        <v>43.929200000000002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305</v>
      </c>
      <c r="D493" s="36">
        <v>306.26666666666671</v>
      </c>
      <c r="E493" s="36">
        <v>302.83333333333343</v>
      </c>
      <c r="F493" s="36">
        <v>300.66666666666674</v>
      </c>
      <c r="G493" s="36">
        <v>297.23333333333346</v>
      </c>
      <c r="H493" s="36">
        <v>308.43333333333339</v>
      </c>
      <c r="I493" s="36">
        <v>311.86666666666667</v>
      </c>
      <c r="J493" s="36">
        <v>314.03333333333336</v>
      </c>
      <c r="K493" s="31">
        <v>309.7</v>
      </c>
      <c r="L493" s="31">
        <v>304.10000000000002</v>
      </c>
      <c r="M493" s="31">
        <v>1.2964100000000001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461.05</v>
      </c>
      <c r="D494" s="36">
        <v>459.75</v>
      </c>
      <c r="E494" s="36">
        <v>455</v>
      </c>
      <c r="F494" s="36">
        <v>448.95</v>
      </c>
      <c r="G494" s="36">
        <v>444.2</v>
      </c>
      <c r="H494" s="36">
        <v>465.8</v>
      </c>
      <c r="I494" s="36">
        <v>470.55</v>
      </c>
      <c r="J494" s="36">
        <v>476.6</v>
      </c>
      <c r="K494" s="31">
        <v>464.5</v>
      </c>
      <c r="L494" s="31">
        <v>453.7</v>
      </c>
      <c r="M494" s="31">
        <v>0.71784000000000003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1817.95</v>
      </c>
      <c r="D495" s="36">
        <v>1826.75</v>
      </c>
      <c r="E495" s="36">
        <v>1806.45</v>
      </c>
      <c r="F495" s="36">
        <v>1794.95</v>
      </c>
      <c r="G495" s="36">
        <v>1774.65</v>
      </c>
      <c r="H495" s="36">
        <v>1838.25</v>
      </c>
      <c r="I495" s="36">
        <v>1858.5500000000002</v>
      </c>
      <c r="J495" s="36">
        <v>1870.05</v>
      </c>
      <c r="K495" s="31">
        <v>1847.05</v>
      </c>
      <c r="L495" s="31">
        <v>1815.25</v>
      </c>
      <c r="M495" s="31">
        <v>0.29337000000000002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2036.8</v>
      </c>
      <c r="D496" s="36">
        <v>2044.3333333333333</v>
      </c>
      <c r="E496" s="36">
        <v>2017.4666666666667</v>
      </c>
      <c r="F496" s="36">
        <v>1998.1333333333334</v>
      </c>
      <c r="G496" s="36">
        <v>1971.2666666666669</v>
      </c>
      <c r="H496" s="36">
        <v>2063.6666666666665</v>
      </c>
      <c r="I496" s="36">
        <v>2090.5333333333328</v>
      </c>
      <c r="J496" s="36">
        <v>2109.8666666666663</v>
      </c>
      <c r="K496" s="31">
        <v>2071.1999999999998</v>
      </c>
      <c r="L496" s="31">
        <v>2025</v>
      </c>
      <c r="M496" s="31">
        <v>0.56135000000000002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12.1</v>
      </c>
      <c r="D497" s="36">
        <v>11.866666666666665</v>
      </c>
      <c r="E497" s="36">
        <v>11.533333333333331</v>
      </c>
      <c r="F497" s="36">
        <v>10.966666666666667</v>
      </c>
      <c r="G497" s="36">
        <v>10.633333333333333</v>
      </c>
      <c r="H497" s="36">
        <v>12.43333333333333</v>
      </c>
      <c r="I497" s="36">
        <v>12.766666666666662</v>
      </c>
      <c r="J497" s="36">
        <v>13.333333333333329</v>
      </c>
      <c r="K497" s="31">
        <v>12.2</v>
      </c>
      <c r="L497" s="31">
        <v>11.3</v>
      </c>
      <c r="M497" s="31">
        <v>5070.0142800000003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861.9</v>
      </c>
      <c r="D498" s="36">
        <v>867.23333333333323</v>
      </c>
      <c r="E498" s="36">
        <v>855.01666666666642</v>
      </c>
      <c r="F498" s="36">
        <v>848.13333333333321</v>
      </c>
      <c r="G498" s="36">
        <v>835.9166666666664</v>
      </c>
      <c r="H498" s="36">
        <v>874.11666666666645</v>
      </c>
      <c r="I498" s="36">
        <v>886.33333333333337</v>
      </c>
      <c r="J498" s="36">
        <v>893.21666666666647</v>
      </c>
      <c r="K498" s="31">
        <v>879.45</v>
      </c>
      <c r="L498" s="31">
        <v>860.35</v>
      </c>
      <c r="M498" s="31">
        <v>7.6466099999999999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399.3</v>
      </c>
      <c r="D499" s="36">
        <v>397.76666666666665</v>
      </c>
      <c r="E499" s="36">
        <v>394.5333333333333</v>
      </c>
      <c r="F499" s="36">
        <v>389.76666666666665</v>
      </c>
      <c r="G499" s="36">
        <v>386.5333333333333</v>
      </c>
      <c r="H499" s="36">
        <v>402.5333333333333</v>
      </c>
      <c r="I499" s="36">
        <v>405.76666666666665</v>
      </c>
      <c r="J499" s="36">
        <v>410.5333333333333</v>
      </c>
      <c r="K499" s="31">
        <v>401</v>
      </c>
      <c r="L499" s="31">
        <v>393</v>
      </c>
      <c r="M499" s="31">
        <v>12.55289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123.95</v>
      </c>
      <c r="D500" s="36">
        <v>124.16666666666667</v>
      </c>
      <c r="E500" s="36">
        <v>122.43333333333334</v>
      </c>
      <c r="F500" s="36">
        <v>120.91666666666667</v>
      </c>
      <c r="G500" s="36">
        <v>119.18333333333334</v>
      </c>
      <c r="H500" s="36">
        <v>125.68333333333334</v>
      </c>
      <c r="I500" s="36">
        <v>127.41666666666666</v>
      </c>
      <c r="J500" s="36">
        <v>128.93333333333334</v>
      </c>
      <c r="K500" s="31">
        <v>125.9</v>
      </c>
      <c r="L500" s="31">
        <v>122.65</v>
      </c>
      <c r="M500" s="31">
        <v>18.83381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988.95</v>
      </c>
      <c r="D501" s="36">
        <v>980</v>
      </c>
      <c r="E501" s="36">
        <v>967.45</v>
      </c>
      <c r="F501" s="36">
        <v>945.95</v>
      </c>
      <c r="G501" s="36">
        <v>933.40000000000009</v>
      </c>
      <c r="H501" s="36">
        <v>1001.5</v>
      </c>
      <c r="I501" s="36">
        <v>1014.05</v>
      </c>
      <c r="J501" s="36">
        <v>1035.55</v>
      </c>
      <c r="K501" s="31">
        <v>992.55</v>
      </c>
      <c r="L501" s="31">
        <v>958.5</v>
      </c>
      <c r="M501" s="31">
        <v>2.1091799999999998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1660.6</v>
      </c>
      <c r="D502" s="36">
        <v>1661.6499999999999</v>
      </c>
      <c r="E502" s="36">
        <v>1653.2999999999997</v>
      </c>
      <c r="F502" s="36">
        <v>1645.9999999999998</v>
      </c>
      <c r="G502" s="36">
        <v>1637.6499999999996</v>
      </c>
      <c r="H502" s="36">
        <v>1668.9499999999998</v>
      </c>
      <c r="I502" s="36">
        <v>1677.2999999999997</v>
      </c>
      <c r="J502" s="36">
        <v>1684.6</v>
      </c>
      <c r="K502" s="31">
        <v>1670</v>
      </c>
      <c r="L502" s="31">
        <v>1654.35</v>
      </c>
      <c r="M502" s="31">
        <v>2.343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412.9</v>
      </c>
      <c r="D503" s="36">
        <v>413.8</v>
      </c>
      <c r="E503" s="36">
        <v>410.8</v>
      </c>
      <c r="F503" s="36">
        <v>408.7</v>
      </c>
      <c r="G503" s="36">
        <v>405.7</v>
      </c>
      <c r="H503" s="36">
        <v>415.90000000000003</v>
      </c>
      <c r="I503" s="36">
        <v>418.90000000000003</v>
      </c>
      <c r="J503" s="31">
        <v>421.00000000000006</v>
      </c>
      <c r="K503" s="31">
        <v>416.8</v>
      </c>
      <c r="L503" s="31">
        <v>411.7</v>
      </c>
      <c r="M503" s="53">
        <v>32.402830000000002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17.350000000000001</v>
      </c>
      <c r="D504" s="36">
        <v>17.383333333333336</v>
      </c>
      <c r="E504" s="36">
        <v>17.216666666666672</v>
      </c>
      <c r="F504" s="36">
        <v>17.083333333333336</v>
      </c>
      <c r="G504" s="36">
        <v>16.916666666666671</v>
      </c>
      <c r="H504" s="36">
        <v>17.516666666666673</v>
      </c>
      <c r="I504" s="36">
        <v>17.683333333333337</v>
      </c>
      <c r="J504" s="31">
        <v>17.816666666666674</v>
      </c>
      <c r="K504" s="31">
        <v>17.55</v>
      </c>
      <c r="L504" s="31">
        <v>17.25</v>
      </c>
      <c r="M504" s="53">
        <v>1049.5764799999999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262.39999999999998</v>
      </c>
      <c r="D505" s="36">
        <v>263.38333333333333</v>
      </c>
      <c r="E505" s="36">
        <v>260.61666666666667</v>
      </c>
      <c r="F505" s="36">
        <v>258.83333333333337</v>
      </c>
      <c r="G505" s="36">
        <v>256.06666666666672</v>
      </c>
      <c r="H505" s="36">
        <v>265.16666666666663</v>
      </c>
      <c r="I505" s="36">
        <v>267.93333333333328</v>
      </c>
      <c r="J505" s="36">
        <v>269.71666666666658</v>
      </c>
      <c r="K505" s="31">
        <v>266.14999999999998</v>
      </c>
      <c r="L505" s="31">
        <v>261.60000000000002</v>
      </c>
      <c r="M505" s="31">
        <v>49.35004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539.54999999999995</v>
      </c>
      <c r="D506" s="36">
        <v>539.24999999999989</v>
      </c>
      <c r="E506" s="36">
        <v>530.5999999999998</v>
      </c>
      <c r="F506" s="36">
        <v>521.64999999999986</v>
      </c>
      <c r="G506" s="36">
        <v>512.99999999999977</v>
      </c>
      <c r="H506" s="36">
        <v>548.19999999999982</v>
      </c>
      <c r="I506" s="36">
        <v>556.84999999999991</v>
      </c>
      <c r="J506" s="36">
        <v>565.79999999999984</v>
      </c>
      <c r="K506" s="31">
        <v>547.9</v>
      </c>
      <c r="L506" s="31">
        <v>530.29999999999995</v>
      </c>
      <c r="M506" s="31">
        <v>12.048679999999999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15457.55</v>
      </c>
      <c r="D507" s="36">
        <v>15473.800000000001</v>
      </c>
      <c r="E507" s="36">
        <v>15333.650000000001</v>
      </c>
      <c r="F507" s="36">
        <v>15209.75</v>
      </c>
      <c r="G507" s="36">
        <v>15069.6</v>
      </c>
      <c r="H507" s="36">
        <v>15597.700000000003</v>
      </c>
      <c r="I507" s="36">
        <v>15737.85</v>
      </c>
      <c r="J507" s="31">
        <v>15861.750000000004</v>
      </c>
      <c r="K507" s="31">
        <v>15613.95</v>
      </c>
      <c r="L507" s="31">
        <v>15349.9</v>
      </c>
      <c r="M507" s="53">
        <v>4.6580000000000003E-2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99.9</v>
      </c>
      <c r="D508" s="36">
        <v>99.40000000000002</v>
      </c>
      <c r="E508" s="36">
        <v>98.400000000000034</v>
      </c>
      <c r="F508" s="36">
        <v>96.90000000000002</v>
      </c>
      <c r="G508" s="36">
        <v>95.900000000000034</v>
      </c>
      <c r="H508" s="36">
        <v>100.90000000000003</v>
      </c>
      <c r="I508" s="36">
        <v>101.9</v>
      </c>
      <c r="J508" s="36">
        <v>103.40000000000003</v>
      </c>
      <c r="K508" s="31">
        <v>100.4</v>
      </c>
      <c r="L508" s="31">
        <v>97.9</v>
      </c>
      <c r="M508" s="31">
        <v>368.22528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598.04999999999995</v>
      </c>
      <c r="D509" s="326">
        <v>600.16666666666663</v>
      </c>
      <c r="E509" s="326">
        <v>594.38333333333321</v>
      </c>
      <c r="F509" s="326">
        <v>590.71666666666658</v>
      </c>
      <c r="G509" s="326">
        <v>584.93333333333317</v>
      </c>
      <c r="H509" s="326">
        <v>603.83333333333326</v>
      </c>
      <c r="I509" s="326">
        <v>609.61666666666679</v>
      </c>
      <c r="J509" s="326">
        <v>613.2833333333333</v>
      </c>
      <c r="K509" s="327">
        <v>605.95000000000005</v>
      </c>
      <c r="L509" s="327">
        <v>596.5</v>
      </c>
      <c r="M509" s="327">
        <v>9.63978</v>
      </c>
      <c r="N509" s="1"/>
      <c r="O509" s="1"/>
    </row>
    <row r="510" spans="1:15" ht="12.75" customHeight="1">
      <c r="A510" s="375">
        <v>500</v>
      </c>
      <c r="B510" s="379" t="s">
        <v>562</v>
      </c>
      <c r="C510" s="379">
        <v>1563.55</v>
      </c>
      <c r="D510" s="380">
        <v>1565.6500000000003</v>
      </c>
      <c r="E510" s="380">
        <v>1553.5500000000006</v>
      </c>
      <c r="F510" s="380">
        <v>1543.5500000000004</v>
      </c>
      <c r="G510" s="380">
        <v>1531.4500000000007</v>
      </c>
      <c r="H510" s="380">
        <v>1575.6500000000005</v>
      </c>
      <c r="I510" s="380">
        <v>1587.7500000000005</v>
      </c>
      <c r="J510" s="380">
        <v>1597.7500000000005</v>
      </c>
      <c r="K510" s="375">
        <v>1577.75</v>
      </c>
      <c r="L510" s="375">
        <v>1555.65</v>
      </c>
      <c r="M510" s="375">
        <v>0.21990999999999999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4"/>
      <c r="B5" s="395"/>
      <c r="C5" s="394"/>
      <c r="D5" s="39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6" t="s">
        <v>566</v>
      </c>
      <c r="C7" s="395"/>
      <c r="D7" s="7">
        <f>Main!B10</f>
        <v>45196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45195</v>
      </c>
      <c r="B10" s="32">
        <v>540615</v>
      </c>
      <c r="C10" s="31" t="s">
        <v>1135</v>
      </c>
      <c r="D10" s="31" t="s">
        <v>1136</v>
      </c>
      <c r="E10" s="31" t="s">
        <v>576</v>
      </c>
      <c r="F10" s="86">
        <v>1500000</v>
      </c>
      <c r="G10" s="32">
        <v>0.54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45195</v>
      </c>
      <c r="B11" s="32">
        <v>543319</v>
      </c>
      <c r="C11" s="31" t="s">
        <v>1101</v>
      </c>
      <c r="D11" s="31" t="s">
        <v>1137</v>
      </c>
      <c r="E11" s="31" t="s">
        <v>575</v>
      </c>
      <c r="F11" s="86">
        <v>72000</v>
      </c>
      <c r="G11" s="32">
        <v>10.26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45195</v>
      </c>
      <c r="B12" s="32">
        <v>543499</v>
      </c>
      <c r="C12" s="31" t="s">
        <v>1138</v>
      </c>
      <c r="D12" s="31" t="s">
        <v>1139</v>
      </c>
      <c r="E12" s="31" t="s">
        <v>575</v>
      </c>
      <c r="F12" s="86">
        <v>265500</v>
      </c>
      <c r="G12" s="32">
        <v>56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45195</v>
      </c>
      <c r="B13" s="32">
        <v>543499</v>
      </c>
      <c r="C13" s="31" t="s">
        <v>1138</v>
      </c>
      <c r="D13" s="31" t="s">
        <v>1140</v>
      </c>
      <c r="E13" s="31" t="s">
        <v>576</v>
      </c>
      <c r="F13" s="86">
        <v>265500</v>
      </c>
      <c r="G13" s="32">
        <v>56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45195</v>
      </c>
      <c r="B14" s="32">
        <v>522273</v>
      </c>
      <c r="C14" s="31" t="s">
        <v>1141</v>
      </c>
      <c r="D14" s="31" t="s">
        <v>1142</v>
      </c>
      <c r="E14" s="31" t="s">
        <v>576</v>
      </c>
      <c r="F14" s="86">
        <v>25892</v>
      </c>
      <c r="G14" s="32">
        <v>29.29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45195</v>
      </c>
      <c r="B15" s="32">
        <v>507828</v>
      </c>
      <c r="C15" s="31" t="s">
        <v>1143</v>
      </c>
      <c r="D15" s="31" t="s">
        <v>1144</v>
      </c>
      <c r="E15" s="31" t="s">
        <v>575</v>
      </c>
      <c r="F15" s="86">
        <v>368396</v>
      </c>
      <c r="G15" s="32">
        <v>7.47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45195</v>
      </c>
      <c r="B16" s="32">
        <v>539834</v>
      </c>
      <c r="C16" s="31" t="s">
        <v>1145</v>
      </c>
      <c r="D16" s="31" t="s">
        <v>1146</v>
      </c>
      <c r="E16" s="31" t="s">
        <v>575</v>
      </c>
      <c r="F16" s="86">
        <v>160000</v>
      </c>
      <c r="G16" s="32">
        <v>21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45195</v>
      </c>
      <c r="B17" s="32">
        <v>539834</v>
      </c>
      <c r="C17" s="31" t="s">
        <v>1145</v>
      </c>
      <c r="D17" s="31" t="s">
        <v>1147</v>
      </c>
      <c r="E17" s="31" t="s">
        <v>575</v>
      </c>
      <c r="F17" s="86">
        <v>160000</v>
      </c>
      <c r="G17" s="32">
        <v>21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45195</v>
      </c>
      <c r="B18" s="32">
        <v>539834</v>
      </c>
      <c r="C18" s="31" t="s">
        <v>1145</v>
      </c>
      <c r="D18" s="31" t="s">
        <v>1148</v>
      </c>
      <c r="E18" s="31" t="s">
        <v>575</v>
      </c>
      <c r="F18" s="86">
        <v>85000</v>
      </c>
      <c r="G18" s="32">
        <v>21.04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45195</v>
      </c>
      <c r="B19" s="32">
        <v>539834</v>
      </c>
      <c r="C19" s="31" t="s">
        <v>1145</v>
      </c>
      <c r="D19" s="31" t="s">
        <v>1149</v>
      </c>
      <c r="E19" s="31" t="s">
        <v>576</v>
      </c>
      <c r="F19" s="86">
        <v>218979</v>
      </c>
      <c r="G19" s="32">
        <v>21.02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45195</v>
      </c>
      <c r="B20" s="32">
        <v>539834</v>
      </c>
      <c r="C20" s="31" t="s">
        <v>1145</v>
      </c>
      <c r="D20" s="31" t="s">
        <v>1150</v>
      </c>
      <c r="E20" s="31" t="s">
        <v>576</v>
      </c>
      <c r="F20" s="86">
        <v>192677</v>
      </c>
      <c r="G20" s="32">
        <v>21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45195</v>
      </c>
      <c r="B21" s="32">
        <v>512477</v>
      </c>
      <c r="C21" s="31" t="s">
        <v>1151</v>
      </c>
      <c r="D21" s="31" t="s">
        <v>1152</v>
      </c>
      <c r="E21" s="31" t="s">
        <v>576</v>
      </c>
      <c r="F21" s="86">
        <v>10920</v>
      </c>
      <c r="G21" s="32">
        <v>153.1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45195</v>
      </c>
      <c r="B22" s="32">
        <v>512379</v>
      </c>
      <c r="C22" s="31" t="s">
        <v>1153</v>
      </c>
      <c r="D22" s="31" t="s">
        <v>1154</v>
      </c>
      <c r="E22" s="31" t="s">
        <v>576</v>
      </c>
      <c r="F22" s="86">
        <v>2000000</v>
      </c>
      <c r="G22" s="32">
        <v>22.63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45195</v>
      </c>
      <c r="B23" s="32">
        <v>543765</v>
      </c>
      <c r="C23" s="31" t="s">
        <v>1155</v>
      </c>
      <c r="D23" s="31" t="s">
        <v>1156</v>
      </c>
      <c r="E23" s="31" t="s">
        <v>576</v>
      </c>
      <c r="F23" s="86">
        <v>123000</v>
      </c>
      <c r="G23" s="32">
        <v>54.32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45195</v>
      </c>
      <c r="B24" s="32">
        <v>531364</v>
      </c>
      <c r="C24" s="31" t="s">
        <v>1157</v>
      </c>
      <c r="D24" s="31" t="s">
        <v>1158</v>
      </c>
      <c r="E24" s="31" t="s">
        <v>575</v>
      </c>
      <c r="F24" s="86">
        <v>499100</v>
      </c>
      <c r="G24" s="32">
        <v>59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45195</v>
      </c>
      <c r="B25" s="32">
        <v>531364</v>
      </c>
      <c r="C25" s="31" t="s">
        <v>1157</v>
      </c>
      <c r="D25" s="31" t="s">
        <v>1159</v>
      </c>
      <c r="E25" s="31" t="s">
        <v>576</v>
      </c>
      <c r="F25" s="86">
        <v>500000</v>
      </c>
      <c r="G25" s="32">
        <v>59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45195</v>
      </c>
      <c r="B26" s="32">
        <v>537707</v>
      </c>
      <c r="C26" s="31" t="s">
        <v>1102</v>
      </c>
      <c r="D26" s="31" t="s">
        <v>1103</v>
      </c>
      <c r="E26" s="31" t="s">
        <v>575</v>
      </c>
      <c r="F26" s="86">
        <v>62175</v>
      </c>
      <c r="G26" s="32">
        <v>23.45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45195</v>
      </c>
      <c r="B27" s="32">
        <v>537707</v>
      </c>
      <c r="C27" s="31" t="s">
        <v>1102</v>
      </c>
      <c r="D27" s="31" t="s">
        <v>1160</v>
      </c>
      <c r="E27" s="31" t="s">
        <v>576</v>
      </c>
      <c r="F27" s="86">
        <v>251221</v>
      </c>
      <c r="G27" s="32">
        <v>23.47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45195</v>
      </c>
      <c r="B28" s="32">
        <v>512443</v>
      </c>
      <c r="C28" s="31" t="s">
        <v>1161</v>
      </c>
      <c r="D28" s="31" t="s">
        <v>1162</v>
      </c>
      <c r="E28" s="31" t="s">
        <v>575</v>
      </c>
      <c r="F28" s="86">
        <v>50000</v>
      </c>
      <c r="G28" s="32">
        <v>14.46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45195</v>
      </c>
      <c r="B29" s="32">
        <v>541703</v>
      </c>
      <c r="C29" s="31" t="s">
        <v>1163</v>
      </c>
      <c r="D29" s="31" t="s">
        <v>1164</v>
      </c>
      <c r="E29" s="31" t="s">
        <v>575</v>
      </c>
      <c r="F29" s="86">
        <v>16000</v>
      </c>
      <c r="G29" s="32">
        <v>20.76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45195</v>
      </c>
      <c r="B30" s="32">
        <v>541703</v>
      </c>
      <c r="C30" s="31" t="s">
        <v>1163</v>
      </c>
      <c r="D30" s="31" t="s">
        <v>1165</v>
      </c>
      <c r="E30" s="31" t="s">
        <v>575</v>
      </c>
      <c r="F30" s="86">
        <v>35200</v>
      </c>
      <c r="G30" s="32">
        <v>20.84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45195</v>
      </c>
      <c r="B31" s="32">
        <v>541703</v>
      </c>
      <c r="C31" s="31" t="s">
        <v>1163</v>
      </c>
      <c r="D31" s="31" t="s">
        <v>1166</v>
      </c>
      <c r="E31" s="31" t="s">
        <v>576</v>
      </c>
      <c r="F31" s="86">
        <v>40000</v>
      </c>
      <c r="G31" s="32">
        <v>20.83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45195</v>
      </c>
      <c r="B32" s="32">
        <v>541703</v>
      </c>
      <c r="C32" s="31" t="s">
        <v>1163</v>
      </c>
      <c r="D32" s="31" t="s">
        <v>1167</v>
      </c>
      <c r="E32" s="31" t="s">
        <v>576</v>
      </c>
      <c r="F32" s="86">
        <v>27200</v>
      </c>
      <c r="G32" s="32">
        <v>20.77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45195</v>
      </c>
      <c r="B33" s="32">
        <v>543546</v>
      </c>
      <c r="C33" s="31" t="s">
        <v>1168</v>
      </c>
      <c r="D33" s="31" t="s">
        <v>1169</v>
      </c>
      <c r="E33" s="31" t="s">
        <v>576</v>
      </c>
      <c r="F33" s="86">
        <v>140000</v>
      </c>
      <c r="G33" s="32">
        <v>4.7300000000000004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45195</v>
      </c>
      <c r="B34" s="32">
        <v>524614</v>
      </c>
      <c r="C34" s="31" t="s">
        <v>1170</v>
      </c>
      <c r="D34" s="31" t="s">
        <v>1085</v>
      </c>
      <c r="E34" s="31" t="s">
        <v>576</v>
      </c>
      <c r="F34" s="86">
        <v>335637</v>
      </c>
      <c r="G34" s="32">
        <v>16.05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45195</v>
      </c>
      <c r="B35" s="32">
        <v>541983</v>
      </c>
      <c r="C35" s="31" t="s">
        <v>1129</v>
      </c>
      <c r="D35" s="31" t="s">
        <v>1171</v>
      </c>
      <c r="E35" s="31" t="s">
        <v>576</v>
      </c>
      <c r="F35" s="86">
        <v>82000</v>
      </c>
      <c r="G35" s="32">
        <v>18.62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45195</v>
      </c>
      <c r="B36" s="32">
        <v>541983</v>
      </c>
      <c r="C36" s="31" t="s">
        <v>1129</v>
      </c>
      <c r="D36" s="31" t="s">
        <v>1172</v>
      </c>
      <c r="E36" s="31" t="s">
        <v>575</v>
      </c>
      <c r="F36" s="86">
        <v>60000</v>
      </c>
      <c r="G36" s="32">
        <v>18.62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45195</v>
      </c>
      <c r="B37" s="32">
        <v>538539</v>
      </c>
      <c r="C37" s="31" t="s">
        <v>1173</v>
      </c>
      <c r="D37" s="31" t="s">
        <v>1174</v>
      </c>
      <c r="E37" s="31" t="s">
        <v>575</v>
      </c>
      <c r="F37" s="86">
        <v>104214</v>
      </c>
      <c r="G37" s="32">
        <v>45.63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45195</v>
      </c>
      <c r="B38" s="32">
        <v>531784</v>
      </c>
      <c r="C38" s="31" t="s">
        <v>1175</v>
      </c>
      <c r="D38" s="31" t="s">
        <v>1176</v>
      </c>
      <c r="E38" s="31" t="s">
        <v>575</v>
      </c>
      <c r="F38" s="86">
        <v>1400000</v>
      </c>
      <c r="G38" s="32">
        <v>1.76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45195</v>
      </c>
      <c r="B39" s="32">
        <v>531784</v>
      </c>
      <c r="C39" s="31" t="s">
        <v>1175</v>
      </c>
      <c r="D39" s="31" t="s">
        <v>1177</v>
      </c>
      <c r="E39" s="31" t="s">
        <v>576</v>
      </c>
      <c r="F39" s="86">
        <v>3500000</v>
      </c>
      <c r="G39" s="32">
        <v>1.76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45195</v>
      </c>
      <c r="B40" s="32">
        <v>531784</v>
      </c>
      <c r="C40" s="31" t="s">
        <v>1175</v>
      </c>
      <c r="D40" s="31" t="s">
        <v>1178</v>
      </c>
      <c r="E40" s="31" t="s">
        <v>575</v>
      </c>
      <c r="F40" s="86">
        <v>2118499</v>
      </c>
      <c r="G40" s="32">
        <v>1.76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45195</v>
      </c>
      <c r="B41" s="32">
        <v>543982</v>
      </c>
      <c r="C41" s="31" t="s">
        <v>1179</v>
      </c>
      <c r="D41" s="31" t="s">
        <v>1174</v>
      </c>
      <c r="E41" s="31" t="s">
        <v>575</v>
      </c>
      <c r="F41" s="86">
        <v>63600</v>
      </c>
      <c r="G41" s="32">
        <v>214.42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45195</v>
      </c>
      <c r="B42" s="32">
        <v>543982</v>
      </c>
      <c r="C42" s="31" t="s">
        <v>1179</v>
      </c>
      <c r="D42" s="31" t="s">
        <v>1174</v>
      </c>
      <c r="E42" s="31" t="s">
        <v>576</v>
      </c>
      <c r="F42" s="86">
        <v>15600</v>
      </c>
      <c r="G42" s="32">
        <v>229.93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45195</v>
      </c>
      <c r="B43" s="32">
        <v>543982</v>
      </c>
      <c r="C43" s="31" t="s">
        <v>1179</v>
      </c>
      <c r="D43" s="31" t="s">
        <v>1180</v>
      </c>
      <c r="E43" s="31" t="s">
        <v>575</v>
      </c>
      <c r="F43" s="86">
        <v>64800</v>
      </c>
      <c r="G43" s="32">
        <v>228.15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45195</v>
      </c>
      <c r="B44" s="32">
        <v>526143</v>
      </c>
      <c r="C44" s="31" t="s">
        <v>1181</v>
      </c>
      <c r="D44" s="31" t="s">
        <v>1182</v>
      </c>
      <c r="E44" s="31" t="s">
        <v>576</v>
      </c>
      <c r="F44" s="86">
        <v>69000</v>
      </c>
      <c r="G44" s="32">
        <v>18.7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45195</v>
      </c>
      <c r="B45" s="32">
        <v>540809</v>
      </c>
      <c r="C45" s="31" t="s">
        <v>1183</v>
      </c>
      <c r="D45" s="31" t="s">
        <v>1184</v>
      </c>
      <c r="E45" s="31" t="s">
        <v>575</v>
      </c>
      <c r="F45" s="86">
        <v>66305</v>
      </c>
      <c r="G45" s="32">
        <v>14.19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45195</v>
      </c>
      <c r="B46" s="32">
        <v>543305</v>
      </c>
      <c r="C46" s="31" t="s">
        <v>1185</v>
      </c>
      <c r="D46" s="31" t="s">
        <v>1186</v>
      </c>
      <c r="E46" s="31" t="s">
        <v>575</v>
      </c>
      <c r="F46" s="86">
        <v>192000</v>
      </c>
      <c r="G46" s="32">
        <v>9.67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45195</v>
      </c>
      <c r="B47" s="32">
        <v>531859</v>
      </c>
      <c r="C47" s="31" t="s">
        <v>1187</v>
      </c>
      <c r="D47" s="31" t="s">
        <v>1188</v>
      </c>
      <c r="E47" s="31" t="s">
        <v>576</v>
      </c>
      <c r="F47" s="86">
        <v>293720</v>
      </c>
      <c r="G47" s="32">
        <v>83.64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45195</v>
      </c>
      <c r="B48" s="32">
        <v>532911</v>
      </c>
      <c r="C48" s="31" t="s">
        <v>1105</v>
      </c>
      <c r="D48" s="31" t="s">
        <v>1106</v>
      </c>
      <c r="E48" s="31" t="s">
        <v>576</v>
      </c>
      <c r="F48" s="86">
        <v>148900</v>
      </c>
      <c r="G48" s="32">
        <v>7.17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45195</v>
      </c>
      <c r="B49" s="32">
        <v>526773</v>
      </c>
      <c r="C49" s="31" t="s">
        <v>1073</v>
      </c>
      <c r="D49" s="31" t="s">
        <v>1074</v>
      </c>
      <c r="E49" s="31" t="s">
        <v>576</v>
      </c>
      <c r="F49" s="86">
        <v>2000000</v>
      </c>
      <c r="G49" s="32">
        <v>9.8000000000000007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45195</v>
      </c>
      <c r="B50" s="32">
        <v>541601</v>
      </c>
      <c r="C50" s="31" t="s">
        <v>1189</v>
      </c>
      <c r="D50" s="31" t="s">
        <v>1190</v>
      </c>
      <c r="E50" s="31" t="s">
        <v>576</v>
      </c>
      <c r="F50" s="86">
        <v>4076030</v>
      </c>
      <c r="G50" s="32">
        <v>10.69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45195</v>
      </c>
      <c r="B51" s="32">
        <v>541601</v>
      </c>
      <c r="C51" s="31" t="s">
        <v>1189</v>
      </c>
      <c r="D51" s="31" t="s">
        <v>1154</v>
      </c>
      <c r="E51" s="31" t="s">
        <v>575</v>
      </c>
      <c r="F51" s="86">
        <v>5184653</v>
      </c>
      <c r="G51" s="32">
        <v>10.77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45195</v>
      </c>
      <c r="B52" s="32">
        <v>543366</v>
      </c>
      <c r="C52" s="31" t="s">
        <v>872</v>
      </c>
      <c r="D52" s="31" t="s">
        <v>1191</v>
      </c>
      <c r="E52" s="31" t="s">
        <v>575</v>
      </c>
      <c r="F52" s="86">
        <v>7200</v>
      </c>
      <c r="G52" s="32">
        <v>69.17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45195</v>
      </c>
      <c r="B53" s="32">
        <v>543366</v>
      </c>
      <c r="C53" s="31" t="s">
        <v>872</v>
      </c>
      <c r="D53" s="31" t="s">
        <v>1192</v>
      </c>
      <c r="E53" s="31" t="s">
        <v>576</v>
      </c>
      <c r="F53" s="86">
        <v>4800</v>
      </c>
      <c r="G53" s="32">
        <v>71.099999999999994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45195</v>
      </c>
      <c r="B54" s="32">
        <v>543366</v>
      </c>
      <c r="C54" s="31" t="s">
        <v>872</v>
      </c>
      <c r="D54" s="31" t="s">
        <v>1193</v>
      </c>
      <c r="E54" s="31" t="s">
        <v>576</v>
      </c>
      <c r="F54" s="86">
        <v>6000</v>
      </c>
      <c r="G54" s="32">
        <v>70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45195</v>
      </c>
      <c r="B55" s="32">
        <v>543366</v>
      </c>
      <c r="C55" s="31" t="s">
        <v>872</v>
      </c>
      <c r="D55" s="31" t="s">
        <v>1194</v>
      </c>
      <c r="E55" s="31" t="s">
        <v>576</v>
      </c>
      <c r="F55" s="86">
        <v>15600</v>
      </c>
      <c r="G55" s="32">
        <v>69.22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45195</v>
      </c>
      <c r="B56" s="32">
        <v>543366</v>
      </c>
      <c r="C56" s="31" t="s">
        <v>872</v>
      </c>
      <c r="D56" s="31" t="s">
        <v>1195</v>
      </c>
      <c r="E56" s="31" t="s">
        <v>575</v>
      </c>
      <c r="F56" s="86">
        <v>12000</v>
      </c>
      <c r="G56" s="32">
        <v>69.72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45195</v>
      </c>
      <c r="B57" s="32">
        <v>543366</v>
      </c>
      <c r="C57" s="31" t="s">
        <v>872</v>
      </c>
      <c r="D57" s="31" t="s">
        <v>1196</v>
      </c>
      <c r="E57" s="31" t="s">
        <v>575</v>
      </c>
      <c r="F57" s="86">
        <v>12000</v>
      </c>
      <c r="G57" s="32">
        <v>69.540000000000006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45195</v>
      </c>
      <c r="B58" s="32">
        <v>543366</v>
      </c>
      <c r="C58" s="31" t="s">
        <v>872</v>
      </c>
      <c r="D58" s="31" t="s">
        <v>1196</v>
      </c>
      <c r="E58" s="31" t="s">
        <v>576</v>
      </c>
      <c r="F58" s="86">
        <v>4800</v>
      </c>
      <c r="G58" s="32">
        <v>69.25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45195</v>
      </c>
      <c r="B59" s="32">
        <v>543234</v>
      </c>
      <c r="C59" s="31" t="s">
        <v>1197</v>
      </c>
      <c r="D59" s="31" t="s">
        <v>1198</v>
      </c>
      <c r="E59" s="31" t="s">
        <v>575</v>
      </c>
      <c r="F59" s="86">
        <v>187500</v>
      </c>
      <c r="G59" s="335">
        <v>88.97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45195</v>
      </c>
      <c r="B60" s="32">
        <v>543234</v>
      </c>
      <c r="C60" s="31" t="s">
        <v>1197</v>
      </c>
      <c r="D60" s="31" t="s">
        <v>1104</v>
      </c>
      <c r="E60" s="31" t="s">
        <v>576</v>
      </c>
      <c r="F60" s="86">
        <v>187500</v>
      </c>
      <c r="G60" s="32">
        <v>88.97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45195</v>
      </c>
      <c r="B61" s="32">
        <v>540147</v>
      </c>
      <c r="C61" s="31" t="s">
        <v>1199</v>
      </c>
      <c r="D61" s="31" t="s">
        <v>1200</v>
      </c>
      <c r="E61" s="31" t="s">
        <v>576</v>
      </c>
      <c r="F61" s="86">
        <v>110001</v>
      </c>
      <c r="G61" s="32">
        <v>40.049999999999997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45195</v>
      </c>
      <c r="B62" s="32">
        <v>540147</v>
      </c>
      <c r="C62" s="31" t="s">
        <v>1199</v>
      </c>
      <c r="D62" s="31" t="s">
        <v>1201</v>
      </c>
      <c r="E62" s="31" t="s">
        <v>575</v>
      </c>
      <c r="F62" s="86">
        <v>94187</v>
      </c>
      <c r="G62" s="32">
        <v>40.049999999999997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45195</v>
      </c>
      <c r="B63" s="32">
        <v>543970</v>
      </c>
      <c r="C63" s="31" t="s">
        <v>1107</v>
      </c>
      <c r="D63" s="31" t="s">
        <v>1108</v>
      </c>
      <c r="E63" s="31" t="s">
        <v>575</v>
      </c>
      <c r="F63" s="86">
        <v>54000</v>
      </c>
      <c r="G63" s="32">
        <v>61.82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45195</v>
      </c>
      <c r="B64" s="32">
        <v>540914</v>
      </c>
      <c r="C64" s="31" t="s">
        <v>1109</v>
      </c>
      <c r="D64" s="31" t="s">
        <v>1202</v>
      </c>
      <c r="E64" s="31" t="s">
        <v>576</v>
      </c>
      <c r="F64" s="86">
        <v>96400</v>
      </c>
      <c r="G64" s="32">
        <v>11.05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45195</v>
      </c>
      <c r="B65" s="32">
        <v>540914</v>
      </c>
      <c r="C65" s="31" t="s">
        <v>1109</v>
      </c>
      <c r="D65" s="31" t="s">
        <v>1203</v>
      </c>
      <c r="E65" s="31" t="s">
        <v>576</v>
      </c>
      <c r="F65" s="86">
        <v>400000</v>
      </c>
      <c r="G65" s="32">
        <v>11.53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45195</v>
      </c>
      <c r="B66" s="32">
        <v>540914</v>
      </c>
      <c r="C66" s="31" t="s">
        <v>1109</v>
      </c>
      <c r="D66" s="31" t="s">
        <v>1204</v>
      </c>
      <c r="E66" s="31" t="s">
        <v>576</v>
      </c>
      <c r="F66" s="86">
        <v>94391</v>
      </c>
      <c r="G66" s="32">
        <v>11.04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45195</v>
      </c>
      <c r="B67" s="32">
        <v>540492</v>
      </c>
      <c r="C67" s="31" t="s">
        <v>1110</v>
      </c>
      <c r="D67" s="31" t="s">
        <v>1111</v>
      </c>
      <c r="E67" s="31" t="s">
        <v>576</v>
      </c>
      <c r="F67" s="86">
        <v>936000</v>
      </c>
      <c r="G67" s="32">
        <v>101.96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45195</v>
      </c>
      <c r="B68" s="32">
        <v>543799</v>
      </c>
      <c r="C68" s="31" t="s">
        <v>1205</v>
      </c>
      <c r="D68" s="31" t="s">
        <v>1176</v>
      </c>
      <c r="E68" s="31" t="s">
        <v>576</v>
      </c>
      <c r="F68" s="86">
        <v>72000</v>
      </c>
      <c r="G68" s="32">
        <v>74.05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45195</v>
      </c>
      <c r="B69" s="32">
        <v>543799</v>
      </c>
      <c r="C69" s="31" t="s">
        <v>1205</v>
      </c>
      <c r="D69" s="31" t="s">
        <v>1178</v>
      </c>
      <c r="E69" s="31" t="s">
        <v>576</v>
      </c>
      <c r="F69" s="86">
        <v>75000</v>
      </c>
      <c r="G69" s="32">
        <v>74.61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45195</v>
      </c>
      <c r="B70" s="32">
        <v>543799</v>
      </c>
      <c r="C70" s="31" t="s">
        <v>1205</v>
      </c>
      <c r="D70" s="31" t="s">
        <v>1178</v>
      </c>
      <c r="E70" s="31" t="s">
        <v>575</v>
      </c>
      <c r="F70" s="86">
        <v>21000</v>
      </c>
      <c r="G70" s="32">
        <v>73.12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45195</v>
      </c>
      <c r="B71" s="32">
        <v>543799</v>
      </c>
      <c r="C71" s="31" t="s">
        <v>1205</v>
      </c>
      <c r="D71" s="31" t="s">
        <v>1206</v>
      </c>
      <c r="E71" s="31" t="s">
        <v>576</v>
      </c>
      <c r="F71" s="86">
        <v>33000</v>
      </c>
      <c r="G71" s="32">
        <v>74.599999999999994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45195</v>
      </c>
      <c r="B72" s="32">
        <v>543799</v>
      </c>
      <c r="C72" s="31" t="s">
        <v>1205</v>
      </c>
      <c r="D72" s="31" t="s">
        <v>1207</v>
      </c>
      <c r="E72" s="31" t="s">
        <v>576</v>
      </c>
      <c r="F72" s="86">
        <v>42000</v>
      </c>
      <c r="G72" s="32">
        <v>73.11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45195</v>
      </c>
      <c r="B73" s="32">
        <v>543799</v>
      </c>
      <c r="C73" s="31" t="s">
        <v>1205</v>
      </c>
      <c r="D73" s="31" t="s">
        <v>1208</v>
      </c>
      <c r="E73" s="31" t="s">
        <v>576</v>
      </c>
      <c r="F73" s="86">
        <v>33000</v>
      </c>
      <c r="G73" s="32">
        <v>80.599999999999994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45195</v>
      </c>
      <c r="B74" s="32">
        <v>543799</v>
      </c>
      <c r="C74" s="31" t="s">
        <v>1205</v>
      </c>
      <c r="D74" s="31" t="s">
        <v>1209</v>
      </c>
      <c r="E74" s="31" t="s">
        <v>576</v>
      </c>
      <c r="F74" s="86">
        <v>60000</v>
      </c>
      <c r="G74" s="32">
        <v>73.11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45195</v>
      </c>
      <c r="B75" s="32">
        <v>511447</v>
      </c>
      <c r="C75" s="31" t="s">
        <v>1065</v>
      </c>
      <c r="D75" s="31" t="s">
        <v>1210</v>
      </c>
      <c r="E75" s="31" t="s">
        <v>576</v>
      </c>
      <c r="F75" s="86">
        <v>2005000</v>
      </c>
      <c r="G75" s="32">
        <v>3.9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45195</v>
      </c>
      <c r="B76" s="32">
        <v>511447</v>
      </c>
      <c r="C76" s="31" t="s">
        <v>1065</v>
      </c>
      <c r="D76" s="31" t="s">
        <v>1211</v>
      </c>
      <c r="E76" s="31" t="s">
        <v>576</v>
      </c>
      <c r="F76" s="86">
        <v>1000000</v>
      </c>
      <c r="G76" s="32">
        <v>3.9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45195</v>
      </c>
      <c r="B77" s="32">
        <v>537392</v>
      </c>
      <c r="C77" s="31" t="s">
        <v>1212</v>
      </c>
      <c r="D77" s="31" t="s">
        <v>1162</v>
      </c>
      <c r="E77" s="31" t="s">
        <v>576</v>
      </c>
      <c r="F77" s="86">
        <v>61576</v>
      </c>
      <c r="G77" s="32">
        <v>12.74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45195</v>
      </c>
      <c r="B78" s="32">
        <v>537392</v>
      </c>
      <c r="C78" s="31" t="s">
        <v>1212</v>
      </c>
      <c r="D78" s="31" t="s">
        <v>1213</v>
      </c>
      <c r="E78" s="31" t="s">
        <v>576</v>
      </c>
      <c r="F78" s="86">
        <v>62987</v>
      </c>
      <c r="G78" s="32">
        <v>12.64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45195</v>
      </c>
      <c r="B79" s="32">
        <v>532159</v>
      </c>
      <c r="C79" s="31" t="s">
        <v>1214</v>
      </c>
      <c r="D79" s="31" t="s">
        <v>1215</v>
      </c>
      <c r="E79" s="31" t="s">
        <v>576</v>
      </c>
      <c r="F79" s="86">
        <v>816550</v>
      </c>
      <c r="G79" s="32">
        <v>14.1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45195</v>
      </c>
      <c r="B80" s="32">
        <v>532159</v>
      </c>
      <c r="C80" s="31" t="s">
        <v>1214</v>
      </c>
      <c r="D80" s="31" t="s">
        <v>1216</v>
      </c>
      <c r="E80" s="31" t="s">
        <v>576</v>
      </c>
      <c r="F80" s="86">
        <v>2000000</v>
      </c>
      <c r="G80" s="32">
        <v>13.96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45195</v>
      </c>
      <c r="B81" s="32">
        <v>532159</v>
      </c>
      <c r="C81" s="31" t="s">
        <v>1214</v>
      </c>
      <c r="D81" s="31" t="s">
        <v>1217</v>
      </c>
      <c r="E81" s="31" t="s">
        <v>576</v>
      </c>
      <c r="F81" s="86">
        <v>2000000</v>
      </c>
      <c r="G81" s="32">
        <v>13.96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45195</v>
      </c>
      <c r="B82" s="32">
        <v>511523</v>
      </c>
      <c r="C82" s="31" t="s">
        <v>1112</v>
      </c>
      <c r="D82" s="31" t="s">
        <v>1218</v>
      </c>
      <c r="E82" s="31" t="s">
        <v>576</v>
      </c>
      <c r="F82" s="86">
        <v>50000</v>
      </c>
      <c r="G82" s="32">
        <v>21.12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45195</v>
      </c>
      <c r="B83" s="32">
        <v>511523</v>
      </c>
      <c r="C83" s="31" t="s">
        <v>1112</v>
      </c>
      <c r="D83" s="31" t="s">
        <v>1113</v>
      </c>
      <c r="E83" s="31" t="s">
        <v>576</v>
      </c>
      <c r="F83" s="86">
        <v>50000</v>
      </c>
      <c r="G83" s="32">
        <v>21.12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45195</v>
      </c>
      <c r="B84" s="32">
        <v>531025</v>
      </c>
      <c r="C84" s="31" t="s">
        <v>1219</v>
      </c>
      <c r="D84" s="31" t="s">
        <v>1220</v>
      </c>
      <c r="E84" s="31" t="s">
        <v>576</v>
      </c>
      <c r="F84" s="86">
        <v>15871504</v>
      </c>
      <c r="G84" s="32">
        <v>0.77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45195</v>
      </c>
      <c r="B85" s="32">
        <v>531025</v>
      </c>
      <c r="C85" s="31" t="s">
        <v>1219</v>
      </c>
      <c r="D85" s="31" t="s">
        <v>1221</v>
      </c>
      <c r="E85" s="31" t="s">
        <v>576</v>
      </c>
      <c r="F85" s="86">
        <v>2922516</v>
      </c>
      <c r="G85" s="32">
        <v>0.77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45195</v>
      </c>
      <c r="B86" s="32">
        <v>531025</v>
      </c>
      <c r="C86" s="31" t="s">
        <v>1219</v>
      </c>
      <c r="D86" s="31" t="s">
        <v>1221</v>
      </c>
      <c r="E86" s="31" t="s">
        <v>576</v>
      </c>
      <c r="F86" s="86">
        <v>2922516</v>
      </c>
      <c r="G86" s="32">
        <v>0.79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45195</v>
      </c>
      <c r="B87" s="32">
        <v>532757</v>
      </c>
      <c r="C87" s="31" t="s">
        <v>1222</v>
      </c>
      <c r="D87" s="31" t="s">
        <v>1223</v>
      </c>
      <c r="E87" s="31" t="s">
        <v>576</v>
      </c>
      <c r="F87" s="86">
        <v>1214100</v>
      </c>
      <c r="G87" s="32">
        <v>4633.09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45195</v>
      </c>
      <c r="B88" s="32">
        <v>532757</v>
      </c>
      <c r="C88" s="31" t="s">
        <v>1222</v>
      </c>
      <c r="D88" s="31" t="s">
        <v>1224</v>
      </c>
      <c r="E88" s="31" t="s">
        <v>576</v>
      </c>
      <c r="F88" s="86">
        <v>130000</v>
      </c>
      <c r="G88" s="32">
        <v>4632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45195</v>
      </c>
      <c r="B89" s="32">
        <v>532757</v>
      </c>
      <c r="C89" s="31" t="s">
        <v>1222</v>
      </c>
      <c r="D89" s="31" t="s">
        <v>1225</v>
      </c>
      <c r="E89" s="31" t="s">
        <v>576</v>
      </c>
      <c r="F89" s="86">
        <v>56405</v>
      </c>
      <c r="G89" s="32">
        <v>4632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45195</v>
      </c>
      <c r="B90" s="32">
        <v>532757</v>
      </c>
      <c r="C90" s="31" t="s">
        <v>1222</v>
      </c>
      <c r="D90" s="31" t="s">
        <v>1226</v>
      </c>
      <c r="E90" s="31" t="s">
        <v>576</v>
      </c>
      <c r="F90" s="86">
        <v>61076</v>
      </c>
      <c r="G90" s="32">
        <v>4632</v>
      </c>
      <c r="H90" s="32" t="s">
        <v>334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45195</v>
      </c>
      <c r="B91" s="32">
        <v>532757</v>
      </c>
      <c r="C91" s="31" t="s">
        <v>1222</v>
      </c>
      <c r="D91" s="31" t="s">
        <v>1227</v>
      </c>
      <c r="E91" s="31" t="s">
        <v>576</v>
      </c>
      <c r="F91" s="86">
        <v>288299</v>
      </c>
      <c r="G91" s="32">
        <v>4632</v>
      </c>
      <c r="H91" s="32" t="s">
        <v>334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45195</v>
      </c>
      <c r="B92" s="32">
        <v>532757</v>
      </c>
      <c r="C92" s="31" t="s">
        <v>1222</v>
      </c>
      <c r="D92" s="31" t="s">
        <v>1228</v>
      </c>
      <c r="E92" s="31" t="s">
        <v>576</v>
      </c>
      <c r="F92" s="86">
        <v>76701</v>
      </c>
      <c r="G92" s="32">
        <v>4632</v>
      </c>
      <c r="H92" s="32" t="s">
        <v>334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45195</v>
      </c>
      <c r="B93" s="32">
        <v>532757</v>
      </c>
      <c r="C93" s="31" t="s">
        <v>1222</v>
      </c>
      <c r="D93" s="31" t="s">
        <v>1229</v>
      </c>
      <c r="E93" s="31" t="s">
        <v>576</v>
      </c>
      <c r="F93" s="86">
        <v>90763</v>
      </c>
      <c r="G93" s="32">
        <v>4632</v>
      </c>
      <c r="H93" s="32" t="s">
        <v>334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45195</v>
      </c>
      <c r="B94" s="32">
        <v>540252</v>
      </c>
      <c r="C94" s="31" t="s">
        <v>1115</v>
      </c>
      <c r="D94" s="31" t="s">
        <v>1230</v>
      </c>
      <c r="E94" s="31" t="s">
        <v>576</v>
      </c>
      <c r="F94" s="86">
        <v>478000</v>
      </c>
      <c r="G94" s="32">
        <v>10.53</v>
      </c>
      <c r="H94" s="32" t="s">
        <v>334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45195</v>
      </c>
      <c r="B95" s="32">
        <v>514378</v>
      </c>
      <c r="C95" s="31" t="s">
        <v>1231</v>
      </c>
      <c r="D95" s="31" t="s">
        <v>1232</v>
      </c>
      <c r="E95" s="31" t="s">
        <v>576</v>
      </c>
      <c r="F95" s="86">
        <v>20000</v>
      </c>
      <c r="G95" s="32">
        <v>39.9</v>
      </c>
      <c r="H95" s="32" t="s">
        <v>334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45195</v>
      </c>
      <c r="B96" s="32">
        <v>514378</v>
      </c>
      <c r="C96" s="31" t="s">
        <v>1231</v>
      </c>
      <c r="D96" s="31" t="s">
        <v>1233</v>
      </c>
      <c r="E96" s="31" t="s">
        <v>576</v>
      </c>
      <c r="F96" s="86">
        <v>48000</v>
      </c>
      <c r="G96" s="32">
        <v>39.9</v>
      </c>
      <c r="H96" s="32" t="s">
        <v>334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45195</v>
      </c>
      <c r="B97" s="32">
        <v>514378</v>
      </c>
      <c r="C97" s="31" t="s">
        <v>1231</v>
      </c>
      <c r="D97" s="31" t="s">
        <v>1234</v>
      </c>
      <c r="E97" s="31" t="s">
        <v>576</v>
      </c>
      <c r="F97" s="86">
        <v>247887</v>
      </c>
      <c r="G97" s="32">
        <v>39.869999999999997</v>
      </c>
      <c r="H97" s="32" t="s">
        <v>334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45195</v>
      </c>
      <c r="B98" s="32">
        <v>514378</v>
      </c>
      <c r="C98" s="31" t="s">
        <v>1231</v>
      </c>
      <c r="D98" s="31" t="s">
        <v>1235</v>
      </c>
      <c r="E98" s="31" t="s">
        <v>576</v>
      </c>
      <c r="F98" s="86">
        <v>53545</v>
      </c>
      <c r="G98" s="32">
        <v>39.9</v>
      </c>
      <c r="H98" s="32" t="s">
        <v>334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45195</v>
      </c>
      <c r="B99" s="32">
        <v>514378</v>
      </c>
      <c r="C99" s="31" t="s">
        <v>1231</v>
      </c>
      <c r="D99" s="31" t="s">
        <v>1235</v>
      </c>
      <c r="E99" s="31" t="s">
        <v>576</v>
      </c>
      <c r="F99" s="86">
        <v>200</v>
      </c>
      <c r="G99" s="32">
        <v>39.799999999999997</v>
      </c>
      <c r="H99" s="32" t="s">
        <v>334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45195</v>
      </c>
      <c r="B100" s="32">
        <v>514378</v>
      </c>
      <c r="C100" s="31" t="s">
        <v>1231</v>
      </c>
      <c r="D100" s="31" t="s">
        <v>1236</v>
      </c>
      <c r="E100" s="31" t="s">
        <v>576</v>
      </c>
      <c r="F100" s="86">
        <v>20000</v>
      </c>
      <c r="G100" s="32">
        <v>39.85</v>
      </c>
      <c r="H100" s="32" t="s">
        <v>334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45195</v>
      </c>
      <c r="B101" s="32" t="s">
        <v>1237</v>
      </c>
      <c r="C101" s="31" t="s">
        <v>1238</v>
      </c>
      <c r="D101" s="31" t="s">
        <v>577</v>
      </c>
      <c r="E101" s="31" t="s">
        <v>575</v>
      </c>
      <c r="F101" s="86">
        <v>900031</v>
      </c>
      <c r="G101" s="32">
        <v>26.38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45195</v>
      </c>
      <c r="B102" s="32" t="s">
        <v>1237</v>
      </c>
      <c r="C102" s="31" t="s">
        <v>1238</v>
      </c>
      <c r="D102" s="31" t="s">
        <v>1124</v>
      </c>
      <c r="E102" s="31" t="s">
        <v>575</v>
      </c>
      <c r="F102" s="86">
        <v>773051</v>
      </c>
      <c r="G102" s="32">
        <v>26.06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45195</v>
      </c>
      <c r="B103" s="32" t="s">
        <v>1239</v>
      </c>
      <c r="C103" s="31" t="s">
        <v>690</v>
      </c>
      <c r="D103" s="31" t="s">
        <v>577</v>
      </c>
      <c r="E103" s="31" t="s">
        <v>575</v>
      </c>
      <c r="F103" s="86">
        <v>2408036</v>
      </c>
      <c r="G103" s="32">
        <v>110.94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45195</v>
      </c>
      <c r="B104" s="32" t="s">
        <v>1117</v>
      </c>
      <c r="C104" s="31" t="s">
        <v>1118</v>
      </c>
      <c r="D104" s="31" t="s">
        <v>1119</v>
      </c>
      <c r="E104" s="31" t="s">
        <v>575</v>
      </c>
      <c r="F104" s="86">
        <v>435525</v>
      </c>
      <c r="G104" s="32">
        <v>17.48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45195</v>
      </c>
      <c r="B105" s="32" t="s">
        <v>1240</v>
      </c>
      <c r="C105" s="31" t="s">
        <v>1241</v>
      </c>
      <c r="D105" s="31" t="s">
        <v>577</v>
      </c>
      <c r="E105" s="31" t="s">
        <v>575</v>
      </c>
      <c r="F105" s="86">
        <v>386617</v>
      </c>
      <c r="G105" s="32">
        <v>246.91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45195</v>
      </c>
      <c r="B106" s="32" t="s">
        <v>365</v>
      </c>
      <c r="C106" s="31" t="s">
        <v>1242</v>
      </c>
      <c r="D106" s="31" t="s">
        <v>577</v>
      </c>
      <c r="E106" s="31" t="s">
        <v>575</v>
      </c>
      <c r="F106" s="86">
        <v>1294603</v>
      </c>
      <c r="G106" s="32">
        <v>1070.1300000000001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45195</v>
      </c>
      <c r="B107" s="32" t="s">
        <v>105</v>
      </c>
      <c r="C107" s="31" t="s">
        <v>1120</v>
      </c>
      <c r="D107" s="31" t="s">
        <v>1116</v>
      </c>
      <c r="E107" s="31" t="s">
        <v>575</v>
      </c>
      <c r="F107" s="86">
        <v>1326280</v>
      </c>
      <c r="G107" s="32">
        <v>140.53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45195</v>
      </c>
      <c r="B108" s="32" t="s">
        <v>105</v>
      </c>
      <c r="C108" s="31" t="s">
        <v>1120</v>
      </c>
      <c r="D108" s="31" t="s">
        <v>1243</v>
      </c>
      <c r="E108" s="31" t="s">
        <v>575</v>
      </c>
      <c r="F108" s="86">
        <v>1715268</v>
      </c>
      <c r="G108" s="32">
        <v>139.32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45195</v>
      </c>
      <c r="B109" s="32" t="s">
        <v>105</v>
      </c>
      <c r="C109" s="31" t="s">
        <v>1120</v>
      </c>
      <c r="D109" s="31" t="s">
        <v>1244</v>
      </c>
      <c r="E109" s="31" t="s">
        <v>575</v>
      </c>
      <c r="F109" s="86">
        <v>2955702</v>
      </c>
      <c r="G109" s="32">
        <v>139.97999999999999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45195</v>
      </c>
      <c r="B110" s="32" t="s">
        <v>1245</v>
      </c>
      <c r="C110" s="31" t="s">
        <v>1246</v>
      </c>
      <c r="D110" s="31" t="s">
        <v>1124</v>
      </c>
      <c r="E110" s="31" t="s">
        <v>575</v>
      </c>
      <c r="F110" s="86">
        <v>388133</v>
      </c>
      <c r="G110" s="32">
        <v>186.7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45195</v>
      </c>
      <c r="B111" s="32" t="s">
        <v>1245</v>
      </c>
      <c r="C111" s="31" t="s">
        <v>1246</v>
      </c>
      <c r="D111" s="31" t="s">
        <v>1127</v>
      </c>
      <c r="E111" s="31" t="s">
        <v>575</v>
      </c>
      <c r="F111" s="86">
        <v>1039653</v>
      </c>
      <c r="G111" s="32">
        <v>187.99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45195</v>
      </c>
      <c r="B112" s="32" t="s">
        <v>1245</v>
      </c>
      <c r="C112" s="31" t="s">
        <v>1246</v>
      </c>
      <c r="D112" s="31" t="s">
        <v>577</v>
      </c>
      <c r="E112" s="31" t="s">
        <v>575</v>
      </c>
      <c r="F112" s="86">
        <v>812472</v>
      </c>
      <c r="G112" s="32">
        <v>187.25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45195</v>
      </c>
      <c r="B113" s="32" t="s">
        <v>1247</v>
      </c>
      <c r="C113" s="31" t="s">
        <v>1248</v>
      </c>
      <c r="D113" s="31" t="s">
        <v>1249</v>
      </c>
      <c r="E113" s="31" t="s">
        <v>575</v>
      </c>
      <c r="F113" s="86">
        <v>123000</v>
      </c>
      <c r="G113" s="32">
        <v>73.38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45195</v>
      </c>
      <c r="B114" s="32" t="s">
        <v>1250</v>
      </c>
      <c r="C114" s="31" t="s">
        <v>1251</v>
      </c>
      <c r="D114" s="31" t="s">
        <v>1252</v>
      </c>
      <c r="E114" s="31" t="s">
        <v>575</v>
      </c>
      <c r="F114" s="86">
        <v>781956</v>
      </c>
      <c r="G114" s="32">
        <v>4.8600000000000003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45195</v>
      </c>
      <c r="B115" s="32" t="s">
        <v>407</v>
      </c>
      <c r="C115" s="31" t="s">
        <v>1253</v>
      </c>
      <c r="D115" s="31" t="s">
        <v>1254</v>
      </c>
      <c r="E115" s="31" t="s">
        <v>575</v>
      </c>
      <c r="F115" s="86">
        <v>2401016</v>
      </c>
      <c r="G115" s="32">
        <v>505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45195</v>
      </c>
      <c r="B116" s="32" t="s">
        <v>1121</v>
      </c>
      <c r="C116" s="31" t="s">
        <v>1122</v>
      </c>
      <c r="D116" s="31" t="s">
        <v>1255</v>
      </c>
      <c r="E116" s="31" t="s">
        <v>575</v>
      </c>
      <c r="F116" s="86">
        <v>72000</v>
      </c>
      <c r="G116" s="32">
        <v>70.39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45195</v>
      </c>
      <c r="B117" s="32" t="s">
        <v>1256</v>
      </c>
      <c r="C117" s="31" t="s">
        <v>1257</v>
      </c>
      <c r="D117" s="31" t="s">
        <v>577</v>
      </c>
      <c r="E117" s="31" t="s">
        <v>575</v>
      </c>
      <c r="F117" s="86">
        <v>14403328</v>
      </c>
      <c r="G117" s="32">
        <v>24.02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45195</v>
      </c>
      <c r="B118" s="32" t="s">
        <v>1256</v>
      </c>
      <c r="C118" s="31" t="s">
        <v>1257</v>
      </c>
      <c r="D118" s="31" t="s">
        <v>877</v>
      </c>
      <c r="E118" s="31" t="s">
        <v>575</v>
      </c>
      <c r="F118" s="86">
        <v>16895620</v>
      </c>
      <c r="G118" s="32">
        <v>23.92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45195</v>
      </c>
      <c r="B119" s="32" t="s">
        <v>1258</v>
      </c>
      <c r="C119" s="31" t="s">
        <v>1259</v>
      </c>
      <c r="D119" s="31" t="s">
        <v>1216</v>
      </c>
      <c r="E119" s="31" t="s">
        <v>575</v>
      </c>
      <c r="F119" s="86">
        <v>200000</v>
      </c>
      <c r="G119" s="32">
        <v>105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45195</v>
      </c>
      <c r="B120" s="32" t="s">
        <v>1260</v>
      </c>
      <c r="C120" s="31" t="s">
        <v>1261</v>
      </c>
      <c r="D120" s="31" t="s">
        <v>1262</v>
      </c>
      <c r="E120" s="31" t="s">
        <v>575</v>
      </c>
      <c r="F120" s="86">
        <v>81206</v>
      </c>
      <c r="G120" s="32">
        <v>68.58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45195</v>
      </c>
      <c r="B121" s="32" t="s">
        <v>1263</v>
      </c>
      <c r="C121" s="31" t="s">
        <v>1264</v>
      </c>
      <c r="D121" s="31" t="s">
        <v>1265</v>
      </c>
      <c r="E121" s="31" t="s">
        <v>575</v>
      </c>
      <c r="F121" s="86">
        <v>100107</v>
      </c>
      <c r="G121" s="32">
        <v>432.03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45195</v>
      </c>
      <c r="B122" s="32" t="s">
        <v>1266</v>
      </c>
      <c r="C122" s="31" t="s">
        <v>1267</v>
      </c>
      <c r="D122" s="31" t="s">
        <v>1268</v>
      </c>
      <c r="E122" s="31" t="s">
        <v>575</v>
      </c>
      <c r="F122" s="86">
        <v>12000</v>
      </c>
      <c r="G122" s="32">
        <v>78.75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45195</v>
      </c>
      <c r="B123" s="32" t="s">
        <v>1266</v>
      </c>
      <c r="C123" s="31" t="s">
        <v>1267</v>
      </c>
      <c r="D123" s="31" t="s">
        <v>1269</v>
      </c>
      <c r="E123" s="31" t="s">
        <v>575</v>
      </c>
      <c r="F123" s="86">
        <v>54000</v>
      </c>
      <c r="G123" s="32">
        <v>75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45195</v>
      </c>
      <c r="B124" s="32" t="s">
        <v>1266</v>
      </c>
      <c r="C124" s="31" t="s">
        <v>1267</v>
      </c>
      <c r="D124" s="31" t="s">
        <v>1085</v>
      </c>
      <c r="E124" s="31" t="s">
        <v>575</v>
      </c>
      <c r="F124" s="86">
        <v>80400</v>
      </c>
      <c r="G124" s="32">
        <v>74.95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45195</v>
      </c>
      <c r="B125" s="32" t="s">
        <v>1270</v>
      </c>
      <c r="C125" s="31" t="s">
        <v>1271</v>
      </c>
      <c r="D125" s="31" t="s">
        <v>1085</v>
      </c>
      <c r="E125" s="31" t="s">
        <v>575</v>
      </c>
      <c r="F125" s="86">
        <v>102000</v>
      </c>
      <c r="G125" s="32">
        <v>116.49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45195</v>
      </c>
      <c r="B126" s="32" t="s">
        <v>1272</v>
      </c>
      <c r="C126" s="31" t="s">
        <v>1273</v>
      </c>
      <c r="D126" s="31" t="s">
        <v>1114</v>
      </c>
      <c r="E126" s="31" t="s">
        <v>575</v>
      </c>
      <c r="F126" s="86">
        <v>184670</v>
      </c>
      <c r="G126" s="32">
        <v>86.15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45195</v>
      </c>
      <c r="B127" s="32" t="s">
        <v>1272</v>
      </c>
      <c r="C127" s="31" t="s">
        <v>1273</v>
      </c>
      <c r="D127" s="31" t="s">
        <v>1274</v>
      </c>
      <c r="E127" s="31" t="s">
        <v>575</v>
      </c>
      <c r="F127" s="86">
        <v>1009647</v>
      </c>
      <c r="G127" s="32">
        <v>86.55</v>
      </c>
      <c r="H127" s="32" t="s">
        <v>866</v>
      </c>
    </row>
    <row r="128" spans="1:28" ht="15" customHeight="1">
      <c r="A128" s="85">
        <v>45195</v>
      </c>
      <c r="B128" s="32" t="s">
        <v>173</v>
      </c>
      <c r="C128" s="31" t="s">
        <v>1275</v>
      </c>
      <c r="D128" s="31" t="s">
        <v>1276</v>
      </c>
      <c r="E128" s="31" t="s">
        <v>575</v>
      </c>
      <c r="F128" s="86">
        <v>4350000</v>
      </c>
      <c r="G128" s="32">
        <v>141.29</v>
      </c>
      <c r="H128" s="32" t="s">
        <v>866</v>
      </c>
    </row>
    <row r="129" spans="1:8" ht="15" customHeight="1">
      <c r="A129" s="85">
        <v>45195</v>
      </c>
      <c r="B129" s="32" t="s">
        <v>1277</v>
      </c>
      <c r="C129" s="31" t="s">
        <v>1278</v>
      </c>
      <c r="D129" s="31" t="s">
        <v>577</v>
      </c>
      <c r="E129" s="31" t="s">
        <v>575</v>
      </c>
      <c r="F129" s="86">
        <v>320876</v>
      </c>
      <c r="G129" s="32">
        <v>189.6</v>
      </c>
      <c r="H129" s="32" t="s">
        <v>866</v>
      </c>
    </row>
    <row r="130" spans="1:8" ht="15" customHeight="1">
      <c r="A130" s="85">
        <v>45195</v>
      </c>
      <c r="B130" s="32" t="s">
        <v>1279</v>
      </c>
      <c r="C130" s="31" t="s">
        <v>1280</v>
      </c>
      <c r="D130" s="31" t="s">
        <v>1281</v>
      </c>
      <c r="E130" s="31" t="s">
        <v>575</v>
      </c>
      <c r="F130" s="86">
        <v>122289</v>
      </c>
      <c r="G130" s="32">
        <v>17.54</v>
      </c>
      <c r="H130" s="32" t="s">
        <v>866</v>
      </c>
    </row>
    <row r="131" spans="1:8" ht="15" customHeight="1">
      <c r="A131" s="85">
        <v>45195</v>
      </c>
      <c r="B131" s="32" t="s">
        <v>1279</v>
      </c>
      <c r="C131" s="31" t="s">
        <v>1280</v>
      </c>
      <c r="D131" s="31" t="s">
        <v>1282</v>
      </c>
      <c r="E131" s="31" t="s">
        <v>575</v>
      </c>
      <c r="F131" s="86">
        <v>133657</v>
      </c>
      <c r="G131" s="32">
        <v>17.53</v>
      </c>
      <c r="H131" s="32" t="s">
        <v>866</v>
      </c>
    </row>
    <row r="132" spans="1:8" ht="15" customHeight="1">
      <c r="A132" s="85">
        <v>45195</v>
      </c>
      <c r="B132" s="32" t="s">
        <v>1086</v>
      </c>
      <c r="C132" s="31" t="s">
        <v>1087</v>
      </c>
      <c r="D132" s="31" t="s">
        <v>577</v>
      </c>
      <c r="E132" s="31" t="s">
        <v>575</v>
      </c>
      <c r="F132" s="86">
        <v>2431088</v>
      </c>
      <c r="G132" s="32">
        <v>31.19</v>
      </c>
      <c r="H132" s="32" t="s">
        <v>866</v>
      </c>
    </row>
    <row r="133" spans="1:8" ht="15" customHeight="1">
      <c r="A133" s="85">
        <v>45195</v>
      </c>
      <c r="B133" s="32" t="s">
        <v>1086</v>
      </c>
      <c r="C133" s="31" t="s">
        <v>1087</v>
      </c>
      <c r="D133" s="31" t="s">
        <v>877</v>
      </c>
      <c r="E133" s="31" t="s">
        <v>575</v>
      </c>
      <c r="F133" s="86">
        <v>1504894</v>
      </c>
      <c r="G133" s="32">
        <v>31.11</v>
      </c>
      <c r="H133" s="32" t="s">
        <v>866</v>
      </c>
    </row>
    <row r="134" spans="1:8" ht="15" customHeight="1">
      <c r="A134" s="85">
        <v>45195</v>
      </c>
      <c r="B134" s="32" t="s">
        <v>1283</v>
      </c>
      <c r="C134" s="31" t="s">
        <v>1284</v>
      </c>
      <c r="D134" s="31" t="s">
        <v>1066</v>
      </c>
      <c r="E134" s="31" t="s">
        <v>575</v>
      </c>
      <c r="F134" s="86">
        <v>70219</v>
      </c>
      <c r="G134" s="32">
        <v>15.63</v>
      </c>
      <c r="H134" s="32" t="s">
        <v>866</v>
      </c>
    </row>
    <row r="135" spans="1:8" ht="15" customHeight="1">
      <c r="A135" s="85">
        <v>45195</v>
      </c>
      <c r="B135" s="32" t="s">
        <v>1125</v>
      </c>
      <c r="C135" s="31" t="s">
        <v>1126</v>
      </c>
      <c r="D135" s="31" t="s">
        <v>1127</v>
      </c>
      <c r="E135" s="31" t="s">
        <v>575</v>
      </c>
      <c r="F135" s="86">
        <v>470614</v>
      </c>
      <c r="G135" s="32">
        <v>161.59</v>
      </c>
      <c r="H135" s="32" t="s">
        <v>866</v>
      </c>
    </row>
    <row r="136" spans="1:8" ht="15" customHeight="1">
      <c r="A136" s="85">
        <v>45195</v>
      </c>
      <c r="B136" s="32" t="s">
        <v>1125</v>
      </c>
      <c r="C136" s="31" t="s">
        <v>1126</v>
      </c>
      <c r="D136" s="31" t="s">
        <v>877</v>
      </c>
      <c r="E136" s="31" t="s">
        <v>575</v>
      </c>
      <c r="F136" s="86">
        <v>334929</v>
      </c>
      <c r="G136" s="32">
        <v>160.85</v>
      </c>
      <c r="H136" s="32" t="s">
        <v>866</v>
      </c>
    </row>
    <row r="137" spans="1:8" ht="15" customHeight="1">
      <c r="A137" s="85">
        <v>45195</v>
      </c>
      <c r="B137" s="32" t="s">
        <v>1285</v>
      </c>
      <c r="C137" s="31" t="s">
        <v>1286</v>
      </c>
      <c r="D137" s="31" t="s">
        <v>1287</v>
      </c>
      <c r="E137" s="31" t="s">
        <v>575</v>
      </c>
      <c r="F137" s="86">
        <v>2500000</v>
      </c>
      <c r="G137" s="32">
        <v>36.049999999999997</v>
      </c>
      <c r="H137" s="32" t="s">
        <v>866</v>
      </c>
    </row>
    <row r="138" spans="1:8" ht="15" customHeight="1">
      <c r="A138" s="85">
        <v>45195</v>
      </c>
      <c r="B138" s="32" t="s">
        <v>1285</v>
      </c>
      <c r="C138" s="31" t="s">
        <v>1286</v>
      </c>
      <c r="D138" s="31" t="s">
        <v>1128</v>
      </c>
      <c r="E138" s="31" t="s">
        <v>575</v>
      </c>
      <c r="F138" s="86">
        <v>6376498</v>
      </c>
      <c r="G138" s="32">
        <v>36.01</v>
      </c>
      <c r="H138" s="32" t="s">
        <v>866</v>
      </c>
    </row>
    <row r="139" spans="1:8" ht="15" customHeight="1">
      <c r="A139" s="85">
        <v>45195</v>
      </c>
      <c r="B139" s="32" t="s">
        <v>1288</v>
      </c>
      <c r="C139" s="31" t="s">
        <v>1289</v>
      </c>
      <c r="D139" s="31" t="s">
        <v>1290</v>
      </c>
      <c r="E139" s="31" t="s">
        <v>575</v>
      </c>
      <c r="F139" s="86">
        <v>15000</v>
      </c>
      <c r="G139" s="32">
        <v>127.92</v>
      </c>
      <c r="H139" s="32" t="s">
        <v>866</v>
      </c>
    </row>
    <row r="140" spans="1:8" ht="15" customHeight="1">
      <c r="A140" s="85">
        <v>45195</v>
      </c>
      <c r="B140" s="32" t="s">
        <v>1291</v>
      </c>
      <c r="C140" s="31" t="s">
        <v>1292</v>
      </c>
      <c r="D140" s="31" t="s">
        <v>1128</v>
      </c>
      <c r="E140" s="31" t="s">
        <v>575</v>
      </c>
      <c r="F140" s="86">
        <v>33474</v>
      </c>
      <c r="G140" s="32">
        <v>418.31</v>
      </c>
      <c r="H140" s="32" t="s">
        <v>866</v>
      </c>
    </row>
    <row r="141" spans="1:8" ht="15" customHeight="1">
      <c r="A141" s="85">
        <v>45195</v>
      </c>
      <c r="B141" s="32" t="s">
        <v>1291</v>
      </c>
      <c r="C141" s="31" t="s">
        <v>1292</v>
      </c>
      <c r="D141" s="31" t="s">
        <v>1116</v>
      </c>
      <c r="E141" s="31" t="s">
        <v>575</v>
      </c>
      <c r="F141" s="86">
        <v>164803</v>
      </c>
      <c r="G141" s="32">
        <v>423.53</v>
      </c>
      <c r="H141" s="32" t="s">
        <v>866</v>
      </c>
    </row>
    <row r="142" spans="1:8" ht="15" customHeight="1">
      <c r="A142" s="85">
        <v>45195</v>
      </c>
      <c r="B142" s="32" t="s">
        <v>1291</v>
      </c>
      <c r="C142" s="31" t="s">
        <v>1292</v>
      </c>
      <c r="D142" s="31" t="s">
        <v>877</v>
      </c>
      <c r="E142" s="31" t="s">
        <v>575</v>
      </c>
      <c r="F142" s="86">
        <v>112232</v>
      </c>
      <c r="G142" s="32">
        <v>423.85</v>
      </c>
      <c r="H142" s="32" t="s">
        <v>866</v>
      </c>
    </row>
    <row r="143" spans="1:8" ht="15" customHeight="1">
      <c r="A143" s="85">
        <v>45195</v>
      </c>
      <c r="B143" s="32" t="s">
        <v>1291</v>
      </c>
      <c r="C143" s="31" t="s">
        <v>1292</v>
      </c>
      <c r="D143" s="31" t="s">
        <v>577</v>
      </c>
      <c r="E143" s="31" t="s">
        <v>575</v>
      </c>
      <c r="F143" s="86">
        <v>526844</v>
      </c>
      <c r="G143" s="32">
        <v>424.2</v>
      </c>
      <c r="H143" s="32" t="s">
        <v>866</v>
      </c>
    </row>
    <row r="144" spans="1:8" ht="15" customHeight="1">
      <c r="A144" s="85">
        <v>45195</v>
      </c>
      <c r="B144" s="32" t="s">
        <v>1291</v>
      </c>
      <c r="C144" s="31" t="s">
        <v>1292</v>
      </c>
      <c r="D144" s="31" t="s">
        <v>1114</v>
      </c>
      <c r="E144" s="31" t="s">
        <v>575</v>
      </c>
      <c r="F144" s="86">
        <v>78678</v>
      </c>
      <c r="G144" s="32">
        <v>437.8</v>
      </c>
      <c r="H144" s="32" t="s">
        <v>866</v>
      </c>
    </row>
    <row r="145" spans="1:8" ht="15" customHeight="1">
      <c r="A145" s="85">
        <v>45195</v>
      </c>
      <c r="B145" s="32" t="s">
        <v>1291</v>
      </c>
      <c r="C145" s="31" t="s">
        <v>1292</v>
      </c>
      <c r="D145" s="31" t="s">
        <v>1124</v>
      </c>
      <c r="E145" s="31" t="s">
        <v>575</v>
      </c>
      <c r="F145" s="86">
        <v>96687</v>
      </c>
      <c r="G145" s="32">
        <v>424.17</v>
      </c>
      <c r="H145" s="32" t="s">
        <v>866</v>
      </c>
    </row>
    <row r="146" spans="1:8" ht="15" customHeight="1">
      <c r="A146" s="85">
        <v>45195</v>
      </c>
      <c r="B146" s="32" t="s">
        <v>1291</v>
      </c>
      <c r="C146" s="31" t="s">
        <v>1292</v>
      </c>
      <c r="D146" s="31" t="s">
        <v>1040</v>
      </c>
      <c r="E146" s="31" t="s">
        <v>575</v>
      </c>
      <c r="F146" s="86">
        <v>132491</v>
      </c>
      <c r="G146" s="32">
        <v>423.98</v>
      </c>
      <c r="H146" s="32" t="s">
        <v>866</v>
      </c>
    </row>
    <row r="147" spans="1:8" ht="15" customHeight="1">
      <c r="A147" s="85">
        <v>45195</v>
      </c>
      <c r="B147" s="32" t="s">
        <v>545</v>
      </c>
      <c r="C147" s="31" t="s">
        <v>1293</v>
      </c>
      <c r="D147" s="31" t="s">
        <v>577</v>
      </c>
      <c r="E147" s="31" t="s">
        <v>575</v>
      </c>
      <c r="F147" s="86">
        <v>399939</v>
      </c>
      <c r="G147" s="32">
        <v>472.12</v>
      </c>
      <c r="H147" s="32" t="s">
        <v>866</v>
      </c>
    </row>
    <row r="148" spans="1:8" ht="15" customHeight="1">
      <c r="A148" s="85">
        <v>45195</v>
      </c>
      <c r="B148" s="32" t="s">
        <v>1294</v>
      </c>
      <c r="C148" s="31" t="s">
        <v>1295</v>
      </c>
      <c r="D148" s="31" t="s">
        <v>577</v>
      </c>
      <c r="E148" s="31" t="s">
        <v>575</v>
      </c>
      <c r="F148" s="86">
        <v>155340</v>
      </c>
      <c r="G148" s="32">
        <v>1279.18</v>
      </c>
      <c r="H148" s="32" t="s">
        <v>866</v>
      </c>
    </row>
    <row r="149" spans="1:8" ht="15" customHeight="1">
      <c r="A149" s="85">
        <v>45195</v>
      </c>
      <c r="B149" s="32" t="s">
        <v>1296</v>
      </c>
      <c r="C149" s="31" t="s">
        <v>1297</v>
      </c>
      <c r="D149" s="31" t="s">
        <v>1124</v>
      </c>
      <c r="E149" s="31" t="s">
        <v>575</v>
      </c>
      <c r="F149" s="86">
        <v>685239</v>
      </c>
      <c r="G149" s="32">
        <v>184.32</v>
      </c>
      <c r="H149" s="32" t="s">
        <v>866</v>
      </c>
    </row>
    <row r="150" spans="1:8" ht="15" customHeight="1">
      <c r="A150" s="85">
        <v>45195</v>
      </c>
      <c r="B150" s="32" t="s">
        <v>1296</v>
      </c>
      <c r="C150" s="31" t="s">
        <v>1297</v>
      </c>
      <c r="D150" s="31" t="s">
        <v>577</v>
      </c>
      <c r="E150" s="31" t="s">
        <v>575</v>
      </c>
      <c r="F150" s="86">
        <v>1462516</v>
      </c>
      <c r="G150" s="32">
        <v>182.28</v>
      </c>
      <c r="H150" s="32" t="s">
        <v>866</v>
      </c>
    </row>
    <row r="151" spans="1:8" ht="15" customHeight="1">
      <c r="A151" s="85">
        <v>45195</v>
      </c>
      <c r="B151" s="32" t="s">
        <v>1237</v>
      </c>
      <c r="C151" s="31" t="s">
        <v>1238</v>
      </c>
      <c r="D151" s="31" t="s">
        <v>1124</v>
      </c>
      <c r="E151" s="31" t="s">
        <v>576</v>
      </c>
      <c r="F151" s="86">
        <v>448155</v>
      </c>
      <c r="G151" s="32">
        <v>26.69</v>
      </c>
      <c r="H151" s="32" t="s">
        <v>866</v>
      </c>
    </row>
    <row r="152" spans="1:8" ht="15" customHeight="1">
      <c r="A152" s="85">
        <v>45195</v>
      </c>
      <c r="B152" s="32" t="s">
        <v>1237</v>
      </c>
      <c r="C152" s="31" t="s">
        <v>1238</v>
      </c>
      <c r="D152" s="31" t="s">
        <v>577</v>
      </c>
      <c r="E152" s="31" t="s">
        <v>576</v>
      </c>
      <c r="F152" s="86">
        <v>900031</v>
      </c>
      <c r="G152" s="32">
        <v>26.38</v>
      </c>
      <c r="H152" s="32" t="s">
        <v>866</v>
      </c>
    </row>
    <row r="153" spans="1:8" ht="15" customHeight="1">
      <c r="A153" s="85">
        <v>45195</v>
      </c>
      <c r="B153" s="32" t="s">
        <v>1239</v>
      </c>
      <c r="C153" s="31" t="s">
        <v>690</v>
      </c>
      <c r="D153" s="31" t="s">
        <v>577</v>
      </c>
      <c r="E153" s="31" t="s">
        <v>576</v>
      </c>
      <c r="F153" s="86">
        <v>2408036</v>
      </c>
      <c r="G153" s="32">
        <v>110.97</v>
      </c>
      <c r="H153" s="32" t="s">
        <v>866</v>
      </c>
    </row>
    <row r="154" spans="1:8" ht="15" customHeight="1">
      <c r="A154" s="85">
        <v>45195</v>
      </c>
      <c r="B154" s="32" t="s">
        <v>1298</v>
      </c>
      <c r="C154" s="31" t="s">
        <v>1299</v>
      </c>
      <c r="D154" s="31" t="s">
        <v>1300</v>
      </c>
      <c r="E154" s="31" t="s">
        <v>576</v>
      </c>
      <c r="F154" s="86">
        <v>151200</v>
      </c>
      <c r="G154" s="32">
        <v>266.49</v>
      </c>
      <c r="H154" s="32" t="s">
        <v>866</v>
      </c>
    </row>
    <row r="155" spans="1:8" ht="15" customHeight="1">
      <c r="A155" s="85">
        <v>45195</v>
      </c>
      <c r="B155" s="32" t="s">
        <v>1117</v>
      </c>
      <c r="C155" s="31" t="s">
        <v>1118</v>
      </c>
      <c r="D155" s="31" t="s">
        <v>1119</v>
      </c>
      <c r="E155" s="31" t="s">
        <v>576</v>
      </c>
      <c r="F155" s="86">
        <v>435525</v>
      </c>
      <c r="G155" s="32">
        <v>17.5</v>
      </c>
      <c r="H155" s="32" t="s">
        <v>866</v>
      </c>
    </row>
    <row r="156" spans="1:8" ht="15" customHeight="1">
      <c r="A156" s="85">
        <v>45195</v>
      </c>
      <c r="B156" s="32" t="s">
        <v>1240</v>
      </c>
      <c r="C156" s="31" t="s">
        <v>1241</v>
      </c>
      <c r="D156" s="31" t="s">
        <v>577</v>
      </c>
      <c r="E156" s="31" t="s">
        <v>576</v>
      </c>
      <c r="F156" s="86">
        <v>386617</v>
      </c>
      <c r="G156" s="32">
        <v>247.01</v>
      </c>
      <c r="H156" s="32" t="s">
        <v>866</v>
      </c>
    </row>
    <row r="157" spans="1:8" ht="15" customHeight="1">
      <c r="A157" s="85">
        <v>45195</v>
      </c>
      <c r="B157" s="32" t="s">
        <v>365</v>
      </c>
      <c r="C157" s="31" t="s">
        <v>1242</v>
      </c>
      <c r="D157" s="31" t="s">
        <v>577</v>
      </c>
      <c r="E157" s="31" t="s">
        <v>576</v>
      </c>
      <c r="F157" s="86">
        <v>1294603</v>
      </c>
      <c r="G157" s="32">
        <v>1070.48</v>
      </c>
      <c r="H157" s="32" t="s">
        <v>866</v>
      </c>
    </row>
    <row r="158" spans="1:8" ht="15" customHeight="1">
      <c r="A158" s="85">
        <v>45195</v>
      </c>
      <c r="B158" s="32" t="s">
        <v>105</v>
      </c>
      <c r="C158" s="31" t="s">
        <v>1120</v>
      </c>
      <c r="D158" s="31" t="s">
        <v>1116</v>
      </c>
      <c r="E158" s="31" t="s">
        <v>576</v>
      </c>
      <c r="F158" s="86">
        <v>1435829</v>
      </c>
      <c r="G158" s="32">
        <v>140.53</v>
      </c>
      <c r="H158" s="32" t="s">
        <v>866</v>
      </c>
    </row>
    <row r="159" spans="1:8" ht="15" customHeight="1">
      <c r="A159" s="85">
        <v>45195</v>
      </c>
      <c r="B159" s="32" t="s">
        <v>105</v>
      </c>
      <c r="C159" s="31" t="s">
        <v>1120</v>
      </c>
      <c r="D159" s="31" t="s">
        <v>1244</v>
      </c>
      <c r="E159" s="31" t="s">
        <v>576</v>
      </c>
      <c r="F159" s="86">
        <v>2955702</v>
      </c>
      <c r="G159" s="32">
        <v>140.05000000000001</v>
      </c>
      <c r="H159" s="32" t="s">
        <v>866</v>
      </c>
    </row>
    <row r="160" spans="1:8" ht="15" customHeight="1">
      <c r="A160" s="85">
        <v>45195</v>
      </c>
      <c r="B160" s="32" t="s">
        <v>105</v>
      </c>
      <c r="C160" s="31" t="s">
        <v>1120</v>
      </c>
      <c r="D160" s="31" t="s">
        <v>1243</v>
      </c>
      <c r="E160" s="31" t="s">
        <v>576</v>
      </c>
      <c r="F160" s="86">
        <v>1709603</v>
      </c>
      <c r="G160" s="32">
        <v>140.33000000000001</v>
      </c>
      <c r="H160" s="32" t="s">
        <v>866</v>
      </c>
    </row>
    <row r="161" spans="1:8" ht="15" customHeight="1">
      <c r="A161" s="85">
        <v>45195</v>
      </c>
      <c r="B161" s="32" t="s">
        <v>1245</v>
      </c>
      <c r="C161" s="31" t="s">
        <v>1246</v>
      </c>
      <c r="D161" s="31" t="s">
        <v>1124</v>
      </c>
      <c r="E161" s="31" t="s">
        <v>576</v>
      </c>
      <c r="F161" s="86">
        <v>171832</v>
      </c>
      <c r="G161" s="32">
        <v>187.59</v>
      </c>
      <c r="H161" s="32" t="s">
        <v>866</v>
      </c>
    </row>
    <row r="162" spans="1:8" ht="15" customHeight="1">
      <c r="A162" s="85">
        <v>45195</v>
      </c>
      <c r="B162" s="32" t="s">
        <v>1245</v>
      </c>
      <c r="C162" s="31" t="s">
        <v>1246</v>
      </c>
      <c r="D162" s="31" t="s">
        <v>1127</v>
      </c>
      <c r="E162" s="31" t="s">
        <v>576</v>
      </c>
      <c r="F162" s="86">
        <v>974156</v>
      </c>
      <c r="G162" s="32">
        <v>188.45</v>
      </c>
      <c r="H162" s="32" t="s">
        <v>866</v>
      </c>
    </row>
    <row r="163" spans="1:8" ht="15" customHeight="1">
      <c r="A163" s="85">
        <v>45195</v>
      </c>
      <c r="B163" s="32" t="s">
        <v>1245</v>
      </c>
      <c r="C163" s="31" t="s">
        <v>1246</v>
      </c>
      <c r="D163" s="31" t="s">
        <v>577</v>
      </c>
      <c r="E163" s="31" t="s">
        <v>576</v>
      </c>
      <c r="F163" s="86">
        <v>812472</v>
      </c>
      <c r="G163" s="32">
        <v>187.19</v>
      </c>
      <c r="H163" s="32" t="s">
        <v>866</v>
      </c>
    </row>
    <row r="164" spans="1:8" ht="15" customHeight="1">
      <c r="A164" s="85">
        <v>45195</v>
      </c>
      <c r="B164" s="32" t="s">
        <v>1250</v>
      </c>
      <c r="C164" s="31" t="s">
        <v>1251</v>
      </c>
      <c r="D164" s="31" t="s">
        <v>1252</v>
      </c>
      <c r="E164" s="31" t="s">
        <v>576</v>
      </c>
      <c r="F164" s="86">
        <v>484642</v>
      </c>
      <c r="G164" s="32">
        <v>4.9000000000000004</v>
      </c>
      <c r="H164" s="32" t="s">
        <v>866</v>
      </c>
    </row>
    <row r="165" spans="1:8" ht="15" customHeight="1">
      <c r="A165" s="85">
        <v>45195</v>
      </c>
      <c r="B165" s="32" t="s">
        <v>407</v>
      </c>
      <c r="C165" s="31" t="s">
        <v>1253</v>
      </c>
      <c r="D165" s="31" t="s">
        <v>1301</v>
      </c>
      <c r="E165" s="31" t="s">
        <v>576</v>
      </c>
      <c r="F165" s="86">
        <v>1000000</v>
      </c>
      <c r="G165" s="32">
        <v>505.84</v>
      </c>
      <c r="H165" s="32" t="s">
        <v>866</v>
      </c>
    </row>
    <row r="166" spans="1:8" ht="15" customHeight="1">
      <c r="A166" s="85">
        <v>45195</v>
      </c>
      <c r="B166" s="32" t="s">
        <v>407</v>
      </c>
      <c r="C166" s="31" t="s">
        <v>1253</v>
      </c>
      <c r="D166" s="31" t="s">
        <v>1302</v>
      </c>
      <c r="E166" s="31" t="s">
        <v>576</v>
      </c>
      <c r="F166" s="86">
        <v>1009521</v>
      </c>
      <c r="G166" s="32">
        <v>505</v>
      </c>
      <c r="H166" s="32" t="s">
        <v>866</v>
      </c>
    </row>
    <row r="167" spans="1:8" ht="15" customHeight="1">
      <c r="A167" s="85">
        <v>45195</v>
      </c>
      <c r="B167" s="32" t="s">
        <v>407</v>
      </c>
      <c r="C167" s="31" t="s">
        <v>1253</v>
      </c>
      <c r="D167" s="31" t="s">
        <v>1303</v>
      </c>
      <c r="E167" s="31" t="s">
        <v>576</v>
      </c>
      <c r="F167" s="86">
        <v>465727</v>
      </c>
      <c r="G167" s="32">
        <v>505</v>
      </c>
      <c r="H167" s="32" t="s">
        <v>866</v>
      </c>
    </row>
    <row r="168" spans="1:8" ht="15" customHeight="1">
      <c r="A168" s="85">
        <v>45195</v>
      </c>
      <c r="B168" s="32" t="s">
        <v>1121</v>
      </c>
      <c r="C168" s="31" t="s">
        <v>1122</v>
      </c>
      <c r="D168" s="31" t="s">
        <v>1123</v>
      </c>
      <c r="E168" s="31" t="s">
        <v>576</v>
      </c>
      <c r="F168" s="86">
        <v>81000</v>
      </c>
      <c r="G168" s="32">
        <v>69</v>
      </c>
      <c r="H168" s="32" t="s">
        <v>866</v>
      </c>
    </row>
    <row r="169" spans="1:8" ht="15" customHeight="1">
      <c r="A169" s="85">
        <v>45195</v>
      </c>
      <c r="B169" s="32" t="s">
        <v>1256</v>
      </c>
      <c r="C169" s="31" t="s">
        <v>1257</v>
      </c>
      <c r="D169" s="31" t="s">
        <v>877</v>
      </c>
      <c r="E169" s="31" t="s">
        <v>576</v>
      </c>
      <c r="F169" s="86">
        <v>16476295</v>
      </c>
      <c r="G169" s="32">
        <v>23.88</v>
      </c>
      <c r="H169" s="32" t="s">
        <v>866</v>
      </c>
    </row>
    <row r="170" spans="1:8" ht="15" customHeight="1">
      <c r="A170" s="85">
        <v>45195</v>
      </c>
      <c r="B170" s="32" t="s">
        <v>1256</v>
      </c>
      <c r="C170" s="31" t="s">
        <v>1257</v>
      </c>
      <c r="D170" s="31" t="s">
        <v>577</v>
      </c>
      <c r="E170" s="31" t="s">
        <v>576</v>
      </c>
      <c r="F170" s="86">
        <v>14403328</v>
      </c>
      <c r="G170" s="32">
        <v>24.03</v>
      </c>
      <c r="H170" s="32" t="s">
        <v>866</v>
      </c>
    </row>
    <row r="171" spans="1:8" ht="15" customHeight="1">
      <c r="A171" s="85">
        <v>45195</v>
      </c>
      <c r="B171" s="32" t="s">
        <v>1258</v>
      </c>
      <c r="C171" s="31" t="s">
        <v>1259</v>
      </c>
      <c r="D171" s="31" t="s">
        <v>1217</v>
      </c>
      <c r="E171" s="31" t="s">
        <v>576</v>
      </c>
      <c r="F171" s="86">
        <v>200000</v>
      </c>
      <c r="G171" s="32">
        <v>105</v>
      </c>
      <c r="H171" s="32" t="s">
        <v>866</v>
      </c>
    </row>
    <row r="172" spans="1:8" ht="15" customHeight="1">
      <c r="A172" s="85">
        <v>45195</v>
      </c>
      <c r="B172" s="32" t="s">
        <v>1260</v>
      </c>
      <c r="C172" s="31" t="s">
        <v>1261</v>
      </c>
      <c r="D172" s="31" t="s">
        <v>1262</v>
      </c>
      <c r="E172" s="31" t="s">
        <v>576</v>
      </c>
      <c r="F172" s="86">
        <v>11206</v>
      </c>
      <c r="G172" s="32">
        <v>66.260000000000005</v>
      </c>
      <c r="H172" s="32" t="s">
        <v>866</v>
      </c>
    </row>
    <row r="173" spans="1:8" ht="15" customHeight="1">
      <c r="A173" s="85">
        <v>45195</v>
      </c>
      <c r="B173" s="32" t="s">
        <v>1260</v>
      </c>
      <c r="C173" s="31" t="s">
        <v>1261</v>
      </c>
      <c r="D173" s="31" t="s">
        <v>1304</v>
      </c>
      <c r="E173" s="31" t="s">
        <v>576</v>
      </c>
      <c r="F173" s="86">
        <v>78090</v>
      </c>
      <c r="G173" s="32">
        <v>68.819999999999993</v>
      </c>
      <c r="H173" s="32" t="s">
        <v>866</v>
      </c>
    </row>
    <row r="174" spans="1:8" ht="15" customHeight="1">
      <c r="A174" s="85">
        <v>45195</v>
      </c>
      <c r="B174" s="32" t="s">
        <v>1263</v>
      </c>
      <c r="C174" s="31" t="s">
        <v>1264</v>
      </c>
      <c r="D174" s="31" t="s">
        <v>1265</v>
      </c>
      <c r="E174" s="31" t="s">
        <v>576</v>
      </c>
      <c r="F174" s="86">
        <v>583494</v>
      </c>
      <c r="G174" s="32">
        <v>422.35</v>
      </c>
      <c r="H174" s="32" t="s">
        <v>866</v>
      </c>
    </row>
    <row r="175" spans="1:8" ht="15" customHeight="1">
      <c r="A175" s="85">
        <v>45195</v>
      </c>
      <c r="B175" s="32" t="s">
        <v>1266</v>
      </c>
      <c r="C175" s="31" t="s">
        <v>1267</v>
      </c>
      <c r="D175" s="31" t="s">
        <v>1268</v>
      </c>
      <c r="E175" s="31" t="s">
        <v>576</v>
      </c>
      <c r="F175" s="86">
        <v>139200</v>
      </c>
      <c r="G175" s="32">
        <v>78.75</v>
      </c>
      <c r="H175" s="32" t="s">
        <v>866</v>
      </c>
    </row>
    <row r="176" spans="1:8" ht="15" customHeight="1">
      <c r="A176" s="85">
        <v>45195</v>
      </c>
      <c r="B176" s="32" t="s">
        <v>1266</v>
      </c>
      <c r="C176" s="31" t="s">
        <v>1267</v>
      </c>
      <c r="D176" s="31" t="s">
        <v>1305</v>
      </c>
      <c r="E176" s="31" t="s">
        <v>576</v>
      </c>
      <c r="F176" s="86">
        <v>66000</v>
      </c>
      <c r="G176" s="32">
        <v>75</v>
      </c>
      <c r="H176" s="32" t="s">
        <v>866</v>
      </c>
    </row>
    <row r="177" spans="1:8" ht="15" customHeight="1">
      <c r="A177" s="85">
        <v>45195</v>
      </c>
      <c r="B177" s="32" t="s">
        <v>1272</v>
      </c>
      <c r="C177" s="31" t="s">
        <v>1273</v>
      </c>
      <c r="D177" s="31" t="s">
        <v>1114</v>
      </c>
      <c r="E177" s="31" t="s">
        <v>576</v>
      </c>
      <c r="F177" s="86">
        <v>115592</v>
      </c>
      <c r="G177" s="32">
        <v>86.86</v>
      </c>
      <c r="H177" s="32" t="s">
        <v>866</v>
      </c>
    </row>
    <row r="178" spans="1:8" ht="15" customHeight="1">
      <c r="A178" s="85">
        <v>45195</v>
      </c>
      <c r="B178" s="32" t="s">
        <v>1272</v>
      </c>
      <c r="C178" s="31" t="s">
        <v>1273</v>
      </c>
      <c r="D178" s="31" t="s">
        <v>1274</v>
      </c>
      <c r="E178" s="31" t="s">
        <v>576</v>
      </c>
      <c r="F178" s="86">
        <v>1009647</v>
      </c>
      <c r="G178" s="32">
        <v>86.33</v>
      </c>
      <c r="H178" s="32" t="s">
        <v>866</v>
      </c>
    </row>
    <row r="179" spans="1:8" ht="15" customHeight="1">
      <c r="A179" s="85">
        <v>45195</v>
      </c>
      <c r="B179" s="32" t="s">
        <v>1277</v>
      </c>
      <c r="C179" s="31" t="s">
        <v>1278</v>
      </c>
      <c r="D179" s="31" t="s">
        <v>577</v>
      </c>
      <c r="E179" s="31" t="s">
        <v>576</v>
      </c>
      <c r="F179" s="86">
        <v>320876</v>
      </c>
      <c r="G179" s="32">
        <v>189.47</v>
      </c>
      <c r="H179" s="32" t="s">
        <v>866</v>
      </c>
    </row>
    <row r="180" spans="1:8" ht="15" customHeight="1">
      <c r="A180" s="85">
        <v>45195</v>
      </c>
      <c r="B180" s="32" t="s">
        <v>1279</v>
      </c>
      <c r="C180" s="31" t="s">
        <v>1280</v>
      </c>
      <c r="D180" s="31" t="s">
        <v>1282</v>
      </c>
      <c r="E180" s="31" t="s">
        <v>576</v>
      </c>
      <c r="F180" s="86">
        <v>72732</v>
      </c>
      <c r="G180" s="32">
        <v>17.32</v>
      </c>
      <c r="H180" s="32" t="s">
        <v>866</v>
      </c>
    </row>
    <row r="181" spans="1:8" ht="15" customHeight="1">
      <c r="A181" s="85">
        <v>45195</v>
      </c>
      <c r="B181" s="32" t="s">
        <v>1279</v>
      </c>
      <c r="C181" s="31" t="s">
        <v>1280</v>
      </c>
      <c r="D181" s="31" t="s">
        <v>1281</v>
      </c>
      <c r="E181" s="31" t="s">
        <v>576</v>
      </c>
      <c r="F181" s="86">
        <v>122289</v>
      </c>
      <c r="G181" s="32">
        <v>17.57</v>
      </c>
      <c r="H181" s="32" t="s">
        <v>866</v>
      </c>
    </row>
    <row r="182" spans="1:8" ht="15" customHeight="1">
      <c r="A182" s="85">
        <v>45195</v>
      </c>
      <c r="B182" s="32" t="s">
        <v>1086</v>
      </c>
      <c r="C182" s="31" t="s">
        <v>1087</v>
      </c>
      <c r="D182" s="31" t="s">
        <v>577</v>
      </c>
      <c r="E182" s="31" t="s">
        <v>576</v>
      </c>
      <c r="F182" s="86">
        <v>2431088</v>
      </c>
      <c r="G182" s="32">
        <v>31.21</v>
      </c>
      <c r="H182" s="32" t="s">
        <v>866</v>
      </c>
    </row>
    <row r="183" spans="1:8" ht="15" customHeight="1">
      <c r="A183" s="85">
        <v>45195</v>
      </c>
      <c r="B183" s="32" t="s">
        <v>1086</v>
      </c>
      <c r="C183" s="31" t="s">
        <v>1087</v>
      </c>
      <c r="D183" s="31" t="s">
        <v>877</v>
      </c>
      <c r="E183" s="31" t="s">
        <v>576</v>
      </c>
      <c r="F183" s="86">
        <v>1594893</v>
      </c>
      <c r="G183" s="32">
        <v>31.13</v>
      </c>
      <c r="H183" s="32" t="s">
        <v>866</v>
      </c>
    </row>
    <row r="184" spans="1:8" ht="15" customHeight="1">
      <c r="A184" s="85">
        <v>45195</v>
      </c>
      <c r="B184" s="32" t="s">
        <v>1283</v>
      </c>
      <c r="C184" s="31" t="s">
        <v>1284</v>
      </c>
      <c r="D184" s="31" t="s">
        <v>1066</v>
      </c>
      <c r="E184" s="31" t="s">
        <v>576</v>
      </c>
      <c r="F184" s="86">
        <v>70219</v>
      </c>
      <c r="G184" s="32">
        <v>16.02</v>
      </c>
      <c r="H184" s="32" t="s">
        <v>866</v>
      </c>
    </row>
    <row r="185" spans="1:8" ht="15" customHeight="1">
      <c r="A185" s="85">
        <v>45195</v>
      </c>
      <c r="B185" s="32" t="s">
        <v>1125</v>
      </c>
      <c r="C185" s="31" t="s">
        <v>1126</v>
      </c>
      <c r="D185" s="31" t="s">
        <v>1127</v>
      </c>
      <c r="E185" s="31" t="s">
        <v>576</v>
      </c>
      <c r="F185" s="86">
        <v>580799</v>
      </c>
      <c r="G185" s="32">
        <v>161.80000000000001</v>
      </c>
      <c r="H185" s="32" t="s">
        <v>866</v>
      </c>
    </row>
    <row r="186" spans="1:8" ht="15" customHeight="1">
      <c r="A186" s="85">
        <v>45195</v>
      </c>
      <c r="B186" s="32" t="s">
        <v>1125</v>
      </c>
      <c r="C186" s="31" t="s">
        <v>1126</v>
      </c>
      <c r="D186" s="31" t="s">
        <v>877</v>
      </c>
      <c r="E186" s="31" t="s">
        <v>576</v>
      </c>
      <c r="F186" s="86">
        <v>364722</v>
      </c>
      <c r="G186" s="32">
        <v>160.74</v>
      </c>
      <c r="H186" s="32" t="s">
        <v>866</v>
      </c>
    </row>
    <row r="187" spans="1:8" ht="15" customHeight="1">
      <c r="A187" s="85">
        <v>45195</v>
      </c>
      <c r="B187" s="32" t="s">
        <v>1285</v>
      </c>
      <c r="C187" s="31" t="s">
        <v>1286</v>
      </c>
      <c r="D187" s="31" t="s">
        <v>1306</v>
      </c>
      <c r="E187" s="31" t="s">
        <v>576</v>
      </c>
      <c r="F187" s="86">
        <v>14000000</v>
      </c>
      <c r="G187" s="32">
        <v>36.01</v>
      </c>
      <c r="H187" s="32" t="s">
        <v>866</v>
      </c>
    </row>
    <row r="188" spans="1:8" ht="15" customHeight="1">
      <c r="A188" s="85">
        <v>45195</v>
      </c>
      <c r="B188" s="32" t="s">
        <v>1285</v>
      </c>
      <c r="C188" s="31" t="s">
        <v>1286</v>
      </c>
      <c r="D188" s="31" t="s">
        <v>1128</v>
      </c>
      <c r="E188" s="31" t="s">
        <v>576</v>
      </c>
      <c r="F188" s="86">
        <v>1076498</v>
      </c>
      <c r="G188" s="32">
        <v>36.07</v>
      </c>
      <c r="H188" s="32" t="s">
        <v>866</v>
      </c>
    </row>
    <row r="189" spans="1:8" ht="15" customHeight="1">
      <c r="A189" s="85">
        <v>45195</v>
      </c>
      <c r="B189" s="32" t="s">
        <v>1288</v>
      </c>
      <c r="C189" s="31" t="s">
        <v>1289</v>
      </c>
      <c r="D189" s="31" t="s">
        <v>1290</v>
      </c>
      <c r="E189" s="31" t="s">
        <v>576</v>
      </c>
      <c r="F189" s="86">
        <v>48000</v>
      </c>
      <c r="G189" s="32">
        <v>126.48</v>
      </c>
      <c r="H189" s="32" t="s">
        <v>866</v>
      </c>
    </row>
    <row r="190" spans="1:8" ht="15" customHeight="1">
      <c r="A190" s="85">
        <v>45195</v>
      </c>
      <c r="B190" s="32" t="s">
        <v>1291</v>
      </c>
      <c r="C190" s="31" t="s">
        <v>1292</v>
      </c>
      <c r="D190" s="31" t="s">
        <v>1124</v>
      </c>
      <c r="E190" s="31" t="s">
        <v>576</v>
      </c>
      <c r="F190" s="86">
        <v>84519</v>
      </c>
      <c r="G190" s="32">
        <v>425.44</v>
      </c>
      <c r="H190" s="32" t="s">
        <v>866</v>
      </c>
    </row>
    <row r="191" spans="1:8" ht="15" customHeight="1">
      <c r="A191" s="85">
        <v>45195</v>
      </c>
      <c r="B191" s="32" t="s">
        <v>1291</v>
      </c>
      <c r="C191" s="31" t="s">
        <v>1292</v>
      </c>
      <c r="D191" s="31" t="s">
        <v>1116</v>
      </c>
      <c r="E191" s="31" t="s">
        <v>576</v>
      </c>
      <c r="F191" s="86">
        <v>171258</v>
      </c>
      <c r="G191" s="32">
        <v>424.79</v>
      </c>
      <c r="H191" s="32" t="s">
        <v>866</v>
      </c>
    </row>
    <row r="192" spans="1:8" ht="15" customHeight="1">
      <c r="A192" s="85">
        <v>45195</v>
      </c>
      <c r="B192" s="32" t="s">
        <v>1291</v>
      </c>
      <c r="C192" s="31" t="s">
        <v>1292</v>
      </c>
      <c r="D192" s="31" t="s">
        <v>577</v>
      </c>
      <c r="E192" s="31" t="s">
        <v>576</v>
      </c>
      <c r="F192" s="86">
        <v>526844</v>
      </c>
      <c r="G192" s="32">
        <v>424.85</v>
      </c>
      <c r="H192" s="32" t="s">
        <v>866</v>
      </c>
    </row>
    <row r="193" spans="1:8" ht="15" customHeight="1">
      <c r="A193" s="85">
        <v>45195</v>
      </c>
      <c r="B193" s="32" t="s">
        <v>1291</v>
      </c>
      <c r="C193" s="31" t="s">
        <v>1292</v>
      </c>
      <c r="D193" s="31" t="s">
        <v>1040</v>
      </c>
      <c r="E193" s="31" t="s">
        <v>576</v>
      </c>
      <c r="F193" s="86">
        <v>132491</v>
      </c>
      <c r="G193" s="32">
        <v>424.21</v>
      </c>
      <c r="H193" s="32" t="s">
        <v>866</v>
      </c>
    </row>
    <row r="194" spans="1:8" ht="15" customHeight="1">
      <c r="A194" s="85">
        <v>45195</v>
      </c>
      <c r="B194" s="32" t="s">
        <v>1291</v>
      </c>
      <c r="C194" s="31" t="s">
        <v>1292</v>
      </c>
      <c r="D194" s="31" t="s">
        <v>1114</v>
      </c>
      <c r="E194" s="31" t="s">
        <v>576</v>
      </c>
      <c r="F194" s="86">
        <v>78678</v>
      </c>
      <c r="G194" s="32">
        <v>435.79</v>
      </c>
      <c r="H194" s="32" t="s">
        <v>866</v>
      </c>
    </row>
    <row r="195" spans="1:8" ht="15" customHeight="1">
      <c r="A195" s="85">
        <v>45195</v>
      </c>
      <c r="B195" s="32" t="s">
        <v>1291</v>
      </c>
      <c r="C195" s="31" t="s">
        <v>1292</v>
      </c>
      <c r="D195" s="31" t="s">
        <v>877</v>
      </c>
      <c r="E195" s="31" t="s">
        <v>576</v>
      </c>
      <c r="F195" s="86">
        <v>104627</v>
      </c>
      <c r="G195" s="32">
        <v>425.17</v>
      </c>
      <c r="H195" s="32" t="s">
        <v>866</v>
      </c>
    </row>
    <row r="196" spans="1:8" ht="15" customHeight="1">
      <c r="A196" s="85">
        <v>45195</v>
      </c>
      <c r="B196" s="32" t="s">
        <v>1291</v>
      </c>
      <c r="C196" s="31" t="s">
        <v>1292</v>
      </c>
      <c r="D196" s="31" t="s">
        <v>1128</v>
      </c>
      <c r="E196" s="31" t="s">
        <v>576</v>
      </c>
      <c r="F196" s="86">
        <v>93406</v>
      </c>
      <c r="G196" s="32">
        <v>418.8</v>
      </c>
      <c r="H196" s="32" t="s">
        <v>866</v>
      </c>
    </row>
    <row r="197" spans="1:8" ht="15" customHeight="1">
      <c r="A197" s="85">
        <v>45195</v>
      </c>
      <c r="B197" s="32" t="s">
        <v>545</v>
      </c>
      <c r="C197" s="31" t="s">
        <v>1293</v>
      </c>
      <c r="D197" s="31" t="s">
        <v>577</v>
      </c>
      <c r="E197" s="31" t="s">
        <v>576</v>
      </c>
      <c r="F197" s="86">
        <v>399939</v>
      </c>
      <c r="G197" s="32">
        <v>472.31</v>
      </c>
      <c r="H197" s="32" t="s">
        <v>866</v>
      </c>
    </row>
    <row r="198" spans="1:8" ht="15" customHeight="1">
      <c r="A198" s="85">
        <v>45195</v>
      </c>
      <c r="B198" s="32" t="s">
        <v>1294</v>
      </c>
      <c r="C198" s="31" t="s">
        <v>1295</v>
      </c>
      <c r="D198" s="31" t="s">
        <v>577</v>
      </c>
      <c r="E198" s="31" t="s">
        <v>576</v>
      </c>
      <c r="F198" s="86">
        <v>155340</v>
      </c>
      <c r="G198" s="32">
        <v>1280.93</v>
      </c>
      <c r="H198" s="32" t="s">
        <v>866</v>
      </c>
    </row>
    <row r="199" spans="1:8" ht="15" customHeight="1">
      <c r="A199" s="85">
        <v>45195</v>
      </c>
      <c r="B199" s="32" t="s">
        <v>1296</v>
      </c>
      <c r="C199" s="31" t="s">
        <v>1297</v>
      </c>
      <c r="D199" s="31" t="s">
        <v>577</v>
      </c>
      <c r="E199" s="31" t="s">
        <v>576</v>
      </c>
      <c r="F199" s="86">
        <v>1462516</v>
      </c>
      <c r="G199" s="32">
        <v>182.22</v>
      </c>
      <c r="H199" s="32" t="s">
        <v>866</v>
      </c>
    </row>
    <row r="200" spans="1:8" ht="15" customHeight="1">
      <c r="A200" s="85">
        <v>45195</v>
      </c>
      <c r="B200" s="32" t="s">
        <v>1296</v>
      </c>
      <c r="C200" s="31" t="s">
        <v>1297</v>
      </c>
      <c r="D200" s="31" t="s">
        <v>1124</v>
      </c>
      <c r="E200" s="31" t="s">
        <v>576</v>
      </c>
      <c r="F200" s="86">
        <v>118769</v>
      </c>
      <c r="G200" s="32">
        <v>179.74</v>
      </c>
      <c r="H200" s="32" t="s">
        <v>866</v>
      </c>
    </row>
    <row r="201" spans="1:8" ht="15" customHeight="1">
      <c r="A201" s="85">
        <v>45195</v>
      </c>
      <c r="B201" s="32" t="s">
        <v>740</v>
      </c>
      <c r="C201" s="31" t="s">
        <v>1307</v>
      </c>
      <c r="D201" s="31" t="s">
        <v>1308</v>
      </c>
      <c r="E201" s="31" t="s">
        <v>576</v>
      </c>
      <c r="F201" s="86">
        <v>3149467</v>
      </c>
      <c r="G201" s="32">
        <v>12.02</v>
      </c>
      <c r="H201" s="32" t="s">
        <v>866</v>
      </c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6"/>
  <sheetViews>
    <sheetView topLeftCell="A18" zoomScale="70" zoomScaleNormal="70" workbookViewId="0">
      <selection activeCell="J125" sqref="J12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57">
        <v>1</v>
      </c>
      <c r="B10" s="251">
        <v>45119</v>
      </c>
      <c r="C10" s="358"/>
      <c r="D10" s="384" t="s">
        <v>129</v>
      </c>
      <c r="E10" s="360" t="s">
        <v>592</v>
      </c>
      <c r="F10" s="250">
        <v>1625</v>
      </c>
      <c r="G10" s="252">
        <v>1540</v>
      </c>
      <c r="H10" s="250">
        <v>1535</v>
      </c>
      <c r="I10" s="250" t="s">
        <v>863</v>
      </c>
      <c r="J10" s="361" t="s">
        <v>1067</v>
      </c>
      <c r="K10" s="361">
        <f>H10-F10</f>
        <v>-90</v>
      </c>
      <c r="L10" s="362">
        <f>(F10*-0.02)/100</f>
        <v>-0.32500000000000001</v>
      </c>
      <c r="M10" s="363">
        <f>(K10+L10)/F10</f>
        <v>-5.5584615384615385E-2</v>
      </c>
      <c r="N10" s="364" t="s">
        <v>605</v>
      </c>
      <c r="O10" s="365">
        <v>45191</v>
      </c>
      <c r="P10" s="366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1012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901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919</v>
      </c>
      <c r="F13" s="224">
        <v>1823</v>
      </c>
      <c r="G13" s="225">
        <v>1738</v>
      </c>
      <c r="H13" s="224">
        <v>1925</v>
      </c>
      <c r="I13" s="224" t="s">
        <v>918</v>
      </c>
      <c r="J13" s="103" t="s">
        <v>928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879</v>
      </c>
      <c r="J15" s="103" t="s">
        <v>915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882</v>
      </c>
      <c r="J16" s="103" t="s">
        <v>902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891</v>
      </c>
      <c r="J17" s="103" t="s">
        <v>956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894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896</v>
      </c>
      <c r="J19" s="103" t="s">
        <v>1032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878</v>
      </c>
      <c r="J20" s="103" t="s">
        <v>963</v>
      </c>
      <c r="K20" s="103">
        <f>H20-F20</f>
        <v>7.5</v>
      </c>
      <c r="L20" s="104">
        <f>(F20*-0.02)/100</f>
        <v>-2.8300000000000002E-2</v>
      </c>
      <c r="M20" s="105">
        <f>(K20+L20)/F20</f>
        <v>5.2803533568904597E-2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905</v>
      </c>
      <c r="J21" s="103" t="s">
        <v>916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914</v>
      </c>
      <c r="J22" s="103" t="s">
        <v>1046</v>
      </c>
      <c r="K22" s="103">
        <f>H22-F22</f>
        <v>200</v>
      </c>
      <c r="L22" s="104">
        <f>(F22*-0.02)/100</f>
        <v>-0.68200000000000005</v>
      </c>
      <c r="M22" s="105">
        <f>(K22+L22)/F22</f>
        <v>5.8451026392961881E-2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57">
        <v>14</v>
      </c>
      <c r="B23" s="251">
        <v>45174</v>
      </c>
      <c r="C23" s="358"/>
      <c r="D23" s="359" t="s">
        <v>486</v>
      </c>
      <c r="E23" s="360" t="s">
        <v>592</v>
      </c>
      <c r="F23" s="250">
        <v>136.5</v>
      </c>
      <c r="G23" s="252">
        <v>129</v>
      </c>
      <c r="H23" s="250">
        <v>129</v>
      </c>
      <c r="I23" s="250" t="s">
        <v>920</v>
      </c>
      <c r="J23" s="361" t="s">
        <v>1067</v>
      </c>
      <c r="K23" s="361">
        <f>H23-F23</f>
        <v>-7.5</v>
      </c>
      <c r="L23" s="362">
        <f>(F23*-0.02)/100</f>
        <v>-2.7300000000000001E-2</v>
      </c>
      <c r="M23" s="363">
        <f>(K23+L23)/F23</f>
        <v>-5.514505494505495E-2</v>
      </c>
      <c r="N23" s="364" t="s">
        <v>605</v>
      </c>
      <c r="O23" s="365">
        <v>45190</v>
      </c>
      <c r="P23" s="366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922</v>
      </c>
      <c r="G24" s="229">
        <v>2785</v>
      </c>
      <c r="H24" s="227"/>
      <c r="I24" s="227" t="s">
        <v>923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3034.45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938</v>
      </c>
      <c r="J25" s="103" t="s">
        <v>1033</v>
      </c>
      <c r="K25" s="103">
        <f>H25-F25</f>
        <v>48</v>
      </c>
      <c r="L25" s="104">
        <f>(F25*-0.02)/100</f>
        <v>-0.1024</v>
      </c>
      <c r="M25" s="105">
        <f>(K25+L25)/F25</f>
        <v>9.3549999999999994E-2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57">
        <v>17</v>
      </c>
      <c r="B26" s="251">
        <v>45180</v>
      </c>
      <c r="C26" s="358"/>
      <c r="D26" s="359" t="s">
        <v>490</v>
      </c>
      <c r="E26" s="360" t="s">
        <v>919</v>
      </c>
      <c r="F26" s="250">
        <v>1222</v>
      </c>
      <c r="G26" s="252">
        <v>1167</v>
      </c>
      <c r="H26" s="250">
        <v>1165</v>
      </c>
      <c r="I26" s="250" t="s">
        <v>964</v>
      </c>
      <c r="J26" s="361" t="s">
        <v>1081</v>
      </c>
      <c r="K26" s="361">
        <f>H26-F26</f>
        <v>-57</v>
      </c>
      <c r="L26" s="362">
        <f>(F26*-0.02)/100</f>
        <v>-0.24440000000000001</v>
      </c>
      <c r="M26" s="363">
        <f>(K26+L26)/F26</f>
        <v>-4.6844844517184944E-2</v>
      </c>
      <c r="N26" s="364" t="s">
        <v>605</v>
      </c>
      <c r="O26" s="365">
        <v>45191</v>
      </c>
      <c r="P26" s="366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985</v>
      </c>
      <c r="G27" s="229">
        <v>608</v>
      </c>
      <c r="H27" s="227"/>
      <c r="I27" s="227" t="s">
        <v>986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641.85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999</v>
      </c>
      <c r="G28" s="229">
        <v>584</v>
      </c>
      <c r="H28" s="227"/>
      <c r="I28" s="227" t="s">
        <v>987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619.79999999999995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882</v>
      </c>
      <c r="J29" s="103" t="s">
        <v>963</v>
      </c>
      <c r="K29" s="103">
        <f>H29-F29</f>
        <v>7.5</v>
      </c>
      <c r="L29" s="104">
        <f>(F29*-0.02)/100</f>
        <v>-2.3300000000000001E-2</v>
      </c>
      <c r="M29" s="105">
        <f>(K29+L29)/F29</f>
        <v>6.4177682403433481E-2</v>
      </c>
      <c r="N29" s="233" t="s">
        <v>595</v>
      </c>
      <c r="O29" s="235">
        <v>45184</v>
      </c>
      <c r="P29" s="354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1043</v>
      </c>
      <c r="G30" s="229">
        <v>2380</v>
      </c>
      <c r="H30" s="227"/>
      <c r="I30" s="227" t="s">
        <v>1044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2561.9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1057</v>
      </c>
      <c r="G31" s="229">
        <v>2235</v>
      </c>
      <c r="H31" s="227"/>
      <c r="I31" s="227" t="s">
        <v>1058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2342.5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1059</v>
      </c>
      <c r="G32" s="229">
        <v>3370</v>
      </c>
      <c r="H32" s="227"/>
      <c r="I32" s="227" t="s">
        <v>1060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3406.35</v>
      </c>
      <c r="R32" s="37" t="s">
        <v>594</v>
      </c>
    </row>
    <row r="33" spans="1:38" ht="15" customHeight="1">
      <c r="A33" s="272">
        <v>24</v>
      </c>
      <c r="B33" s="231">
        <v>45189</v>
      </c>
      <c r="C33" s="245"/>
      <c r="D33" s="264" t="s">
        <v>354</v>
      </c>
      <c r="E33" s="246" t="s">
        <v>592</v>
      </c>
      <c r="F33" s="230">
        <v>1145</v>
      </c>
      <c r="G33" s="223">
        <v>1070</v>
      </c>
      <c r="H33" s="230">
        <v>1202.5</v>
      </c>
      <c r="I33" s="230" t="s">
        <v>1061</v>
      </c>
      <c r="J33" s="103" t="s">
        <v>1084</v>
      </c>
      <c r="K33" s="103">
        <f>H33-F33</f>
        <v>57.5</v>
      </c>
      <c r="L33" s="104">
        <f>(F33*-0.02)/100</f>
        <v>-0.22900000000000001</v>
      </c>
      <c r="M33" s="105">
        <f>(K33+L33)/F33</f>
        <v>5.0018340611353712E-2</v>
      </c>
      <c r="N33" s="233" t="s">
        <v>595</v>
      </c>
      <c r="O33" s="235">
        <v>45191</v>
      </c>
      <c r="P33" s="354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1068</v>
      </c>
      <c r="G34" s="229">
        <v>276</v>
      </c>
      <c r="H34" s="227"/>
      <c r="I34" s="227" t="s">
        <v>1069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305</v>
      </c>
    </row>
    <row r="35" spans="1:38" ht="15" customHeight="1">
      <c r="A35" s="236">
        <v>26</v>
      </c>
      <c r="B35" s="228">
        <v>45191</v>
      </c>
      <c r="C35" s="237"/>
      <c r="D35" s="242" t="s">
        <v>372</v>
      </c>
      <c r="E35" s="239" t="s">
        <v>592</v>
      </c>
      <c r="F35" s="227" t="s">
        <v>1082</v>
      </c>
      <c r="G35" s="229">
        <v>485</v>
      </c>
      <c r="H35" s="227"/>
      <c r="I35" s="227" t="s">
        <v>1083</v>
      </c>
      <c r="J35" s="229" t="s">
        <v>593</v>
      </c>
      <c r="K35" s="229"/>
      <c r="L35" s="232"/>
      <c r="M35" s="240"/>
      <c r="N35" s="229"/>
      <c r="O35" s="241"/>
      <c r="P35" s="232">
        <f>VLOOKUP(D35,'MidCap Intra'!$B$11:$C$568,2,0)</f>
        <v>529.15</v>
      </c>
    </row>
    <row r="36" spans="1:38" ht="15" customHeight="1">
      <c r="A36" s="236">
        <v>27</v>
      </c>
      <c r="B36" s="228">
        <v>45194</v>
      </c>
      <c r="C36" s="237"/>
      <c r="D36" s="242" t="s">
        <v>430</v>
      </c>
      <c r="E36" s="239" t="s">
        <v>592</v>
      </c>
      <c r="F36" s="227" t="s">
        <v>1091</v>
      </c>
      <c r="G36" s="229">
        <v>108</v>
      </c>
      <c r="H36" s="227"/>
      <c r="I36" s="227" t="s">
        <v>882</v>
      </c>
      <c r="J36" s="229" t="s">
        <v>593</v>
      </c>
      <c r="K36" s="229"/>
      <c r="L36" s="232"/>
      <c r="M36" s="240"/>
      <c r="N36" s="229"/>
      <c r="O36" s="241"/>
      <c r="P36" s="232">
        <f>VLOOKUP(D36,'MidCap Intra'!$B$11:$C$568,2,0)</f>
        <v>118.35</v>
      </c>
    </row>
    <row r="37" spans="1:38" ht="15" customHeight="1">
      <c r="A37" s="236">
        <v>28</v>
      </c>
      <c r="B37" s="228">
        <v>45195</v>
      </c>
      <c r="C37" s="237"/>
      <c r="D37" s="242" t="s">
        <v>508</v>
      </c>
      <c r="E37" s="239" t="s">
        <v>592</v>
      </c>
      <c r="F37" s="227" t="s">
        <v>1130</v>
      </c>
      <c r="G37" s="229">
        <v>2850</v>
      </c>
      <c r="H37" s="227"/>
      <c r="I37" s="227" t="s">
        <v>1131</v>
      </c>
      <c r="J37" s="229" t="s">
        <v>593</v>
      </c>
      <c r="K37" s="229"/>
      <c r="L37" s="232"/>
      <c r="M37" s="240"/>
      <c r="N37" s="229"/>
      <c r="O37" s="241"/>
      <c r="P37" s="232">
        <f>VLOOKUP(D37,'MidCap Intra'!$B$11:$C$568,2,0)</f>
        <v>3070.85</v>
      </c>
    </row>
    <row r="38" spans="1:38" ht="15" customHeight="1">
      <c r="A38" s="236"/>
      <c r="B38" s="228"/>
      <c r="C38" s="237"/>
      <c r="D38" s="242"/>
      <c r="E38" s="239"/>
      <c r="F38" s="227"/>
      <c r="G38" s="229"/>
      <c r="H38" s="227"/>
      <c r="I38" s="227"/>
      <c r="J38" s="229"/>
      <c r="K38" s="229"/>
      <c r="L38" s="232"/>
      <c r="M38" s="240"/>
      <c r="N38" s="229"/>
      <c r="O38" s="241"/>
      <c r="P38" s="232"/>
    </row>
    <row r="39" spans="1:38" ht="15" customHeight="1">
      <c r="A39" s="236"/>
      <c r="B39" s="228"/>
      <c r="C39" s="237"/>
      <c r="D39" s="238"/>
      <c r="E39" s="239"/>
      <c r="F39" s="227"/>
      <c r="G39" s="229"/>
      <c r="H39" s="227"/>
      <c r="I39" s="227"/>
      <c r="J39" s="229"/>
      <c r="K39" s="229"/>
      <c r="L39" s="232"/>
      <c r="M39" s="240"/>
      <c r="N39" s="229"/>
      <c r="O39" s="241"/>
      <c r="P39" s="232"/>
    </row>
    <row r="44" spans="1:38" ht="14.25" customHeight="1">
      <c r="A44" s="107"/>
      <c r="B44" s="108"/>
      <c r="C44" s="109"/>
      <c r="D44" s="110"/>
      <c r="E44" s="111"/>
      <c r="F44" s="111"/>
      <c r="G44" s="107"/>
      <c r="H44" s="111"/>
      <c r="I44" s="112"/>
      <c r="J44" s="113"/>
      <c r="K44" s="113"/>
      <c r="L44" s="114"/>
      <c r="M44" s="115"/>
      <c r="N44" s="116"/>
      <c r="O44" s="117"/>
      <c r="P44" s="118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 t="s">
        <v>596</v>
      </c>
      <c r="B45" s="120"/>
      <c r="C45" s="121"/>
      <c r="E45" s="122"/>
      <c r="F45" s="122"/>
      <c r="G45" s="122"/>
      <c r="H45" s="122"/>
      <c r="I45" s="122"/>
      <c r="J45" s="123"/>
      <c r="K45" s="122"/>
      <c r="L45" s="124"/>
      <c r="M45" s="55"/>
      <c r="N45" s="123"/>
      <c r="O45" s="121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25" t="s">
        <v>597</v>
      </c>
      <c r="B46" s="119"/>
      <c r="C46" s="119"/>
      <c r="D46" s="119"/>
      <c r="E46" s="37"/>
      <c r="F46" s="126" t="s">
        <v>598</v>
      </c>
      <c r="G46" s="6"/>
      <c r="H46" s="6"/>
      <c r="I46" s="6"/>
      <c r="J46" s="127"/>
      <c r="K46" s="128"/>
      <c r="L46" s="128"/>
      <c r="M46" s="129"/>
      <c r="N46" s="1"/>
      <c r="O46" s="130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19" t="s">
        <v>599</v>
      </c>
      <c r="B47" s="119"/>
      <c r="C47" s="119"/>
      <c r="D47" s="119" t="s">
        <v>600</v>
      </c>
      <c r="E47" s="6"/>
      <c r="F47" s="126" t="s">
        <v>601</v>
      </c>
      <c r="G47" s="6"/>
      <c r="H47" s="6"/>
      <c r="I47" s="6"/>
      <c r="J47" s="127"/>
      <c r="K47" s="128"/>
      <c r="L47" s="128"/>
      <c r="M47" s="129"/>
      <c r="N47" s="1"/>
      <c r="O47" s="130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19"/>
      <c r="B48" s="119"/>
      <c r="C48" s="119"/>
      <c r="D48" s="119"/>
      <c r="E48" s="6"/>
      <c r="F48" s="6"/>
      <c r="G48" s="6"/>
      <c r="H48" s="6"/>
      <c r="I48" s="6"/>
      <c r="J48" s="131"/>
      <c r="K48" s="128"/>
      <c r="L48" s="128"/>
      <c r="M48" s="6"/>
      <c r="N48" s="132"/>
      <c r="O48" s="1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276"/>
      <c r="B49" s="276"/>
      <c r="C49" s="276"/>
      <c r="D49" s="276"/>
      <c r="E49" s="277"/>
      <c r="F49" s="277"/>
      <c r="G49" s="277"/>
      <c r="H49" s="277"/>
      <c r="I49" s="277"/>
      <c r="J49" s="278"/>
      <c r="K49" s="279"/>
      <c r="L49" s="279"/>
      <c r="M49" s="277"/>
      <c r="N49" s="280"/>
      <c r="O49" s="281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4.25" customHeight="1">
      <c r="A50" s="119"/>
      <c r="B50" s="119"/>
      <c r="C50" s="119"/>
      <c r="D50" s="119"/>
      <c r="E50" s="6"/>
      <c r="F50" s="6"/>
      <c r="G50" s="6"/>
      <c r="H50" s="6"/>
      <c r="I50" s="6"/>
      <c r="J50" s="131"/>
      <c r="K50" s="128"/>
      <c r="L50" s="129"/>
      <c r="M50" s="6"/>
      <c r="N50" s="132"/>
      <c r="O50" s="1"/>
      <c r="P50" s="37"/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142" t="s">
        <v>607</v>
      </c>
      <c r="B51" s="142"/>
      <c r="C51" s="142"/>
      <c r="D51" s="142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37"/>
      <c r="R51" s="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38.25" customHeight="1">
      <c r="A52" s="96" t="s">
        <v>16</v>
      </c>
      <c r="B52" s="96" t="s">
        <v>567</v>
      </c>
      <c r="C52" s="96"/>
      <c r="D52" s="97" t="s">
        <v>579</v>
      </c>
      <c r="E52" s="96" t="s">
        <v>580</v>
      </c>
      <c r="F52" s="96" t="s">
        <v>581</v>
      </c>
      <c r="G52" s="96" t="s">
        <v>602</v>
      </c>
      <c r="H52" s="96" t="s">
        <v>583</v>
      </c>
      <c r="I52" s="247" t="s">
        <v>584</v>
      </c>
      <c r="J52" s="249" t="s">
        <v>585</v>
      </c>
      <c r="K52" s="248" t="s">
        <v>608</v>
      </c>
      <c r="L52" s="98" t="s">
        <v>587</v>
      </c>
      <c r="M52" s="143" t="s">
        <v>609</v>
      </c>
      <c r="N52" s="96" t="s">
        <v>610</v>
      </c>
      <c r="O52" s="95" t="s">
        <v>589</v>
      </c>
      <c r="P52" s="97" t="s">
        <v>590</v>
      </c>
      <c r="Q52" s="37"/>
      <c r="R52" s="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224">
        <v>1</v>
      </c>
      <c r="B53" s="270">
        <v>45169</v>
      </c>
      <c r="C53" s="271"/>
      <c r="D53" s="271" t="s">
        <v>889</v>
      </c>
      <c r="E53" s="224" t="s">
        <v>604</v>
      </c>
      <c r="F53" s="224">
        <v>4380</v>
      </c>
      <c r="G53" s="224">
        <v>4300</v>
      </c>
      <c r="H53" s="225">
        <v>4435</v>
      </c>
      <c r="I53" s="225" t="s">
        <v>890</v>
      </c>
      <c r="J53" s="266" t="s">
        <v>731</v>
      </c>
      <c r="K53" s="267">
        <f t="shared" ref="K53" si="9">H53-F53</f>
        <v>55</v>
      </c>
      <c r="L53" s="104">
        <f t="shared" ref="L53" si="10">(H53*N53)*0.03%</f>
        <v>199.57499999999999</v>
      </c>
      <c r="M53" s="268">
        <f t="shared" ref="M53" si="11">(K53*N53)-L53</f>
        <v>8050.4250000000002</v>
      </c>
      <c r="N53" s="267">
        <v>150</v>
      </c>
      <c r="O53" s="103" t="s">
        <v>595</v>
      </c>
      <c r="P53" s="269">
        <v>45173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2</v>
      </c>
      <c r="B54" s="270">
        <v>45169</v>
      </c>
      <c r="C54" s="271"/>
      <c r="D54" s="271" t="s">
        <v>892</v>
      </c>
      <c r="E54" s="224" t="s">
        <v>604</v>
      </c>
      <c r="F54" s="224">
        <v>2430</v>
      </c>
      <c r="G54" s="224">
        <v>2385</v>
      </c>
      <c r="H54" s="225">
        <v>2473</v>
      </c>
      <c r="I54" s="225" t="s">
        <v>893</v>
      </c>
      <c r="J54" s="266" t="s">
        <v>961</v>
      </c>
      <c r="K54" s="267">
        <f t="shared" ref="K54" si="12">H54-F54</f>
        <v>43</v>
      </c>
      <c r="L54" s="104">
        <f t="shared" ref="L54" si="13">(H54*N54)*0.03%</f>
        <v>185.47499999999999</v>
      </c>
      <c r="M54" s="268">
        <f t="shared" ref="M54" si="14">(K54*N54)-L54</f>
        <v>10564.525</v>
      </c>
      <c r="N54" s="267">
        <v>250</v>
      </c>
      <c r="O54" s="103" t="s">
        <v>595</v>
      </c>
      <c r="P54" s="269">
        <v>45180</v>
      </c>
      <c r="Q54" s="144"/>
      <c r="R54" s="55" t="s">
        <v>594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3</v>
      </c>
      <c r="B55" s="270">
        <v>45170</v>
      </c>
      <c r="C55" s="271"/>
      <c r="D55" s="271" t="s">
        <v>897</v>
      </c>
      <c r="E55" s="224" t="s">
        <v>604</v>
      </c>
      <c r="F55" s="224">
        <v>1096.5</v>
      </c>
      <c r="G55" s="224">
        <v>1082</v>
      </c>
      <c r="H55" s="225">
        <v>1106.5</v>
      </c>
      <c r="I55" s="225" t="s">
        <v>898</v>
      </c>
      <c r="J55" s="266" t="s">
        <v>904</v>
      </c>
      <c r="K55" s="267">
        <f t="shared" ref="K55" si="15">H55-F55</f>
        <v>10</v>
      </c>
      <c r="L55" s="104">
        <f t="shared" ref="L55" si="16">(H55*N55)*0.03%</f>
        <v>282.15749999999997</v>
      </c>
      <c r="M55" s="268">
        <f t="shared" ref="M55" si="17">(K55*N55)-L55</f>
        <v>8217.8425000000007</v>
      </c>
      <c r="N55" s="267">
        <v>850</v>
      </c>
      <c r="O55" s="103" t="s">
        <v>595</v>
      </c>
      <c r="P55" s="269">
        <v>45173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4</v>
      </c>
      <c r="B56" s="270">
        <v>45170</v>
      </c>
      <c r="C56" s="271"/>
      <c r="D56" s="271" t="s">
        <v>883</v>
      </c>
      <c r="E56" s="224" t="s">
        <v>604</v>
      </c>
      <c r="F56" s="224">
        <v>7345</v>
      </c>
      <c r="G56" s="224">
        <v>7170</v>
      </c>
      <c r="H56" s="225">
        <v>7445</v>
      </c>
      <c r="I56" s="225" t="s">
        <v>903</v>
      </c>
      <c r="J56" s="266" t="s">
        <v>616</v>
      </c>
      <c r="K56" s="267">
        <f t="shared" ref="K56" si="18">H56-F56</f>
        <v>100</v>
      </c>
      <c r="L56" s="104">
        <f t="shared" ref="L56" si="19">(H56*N56)*0.03%</f>
        <v>167.51249999999999</v>
      </c>
      <c r="M56" s="268">
        <f t="shared" ref="M56" si="20">(K56*N56)-L56</f>
        <v>7332.4875000000002</v>
      </c>
      <c r="N56" s="267">
        <v>75</v>
      </c>
      <c r="O56" s="103" t="s">
        <v>595</v>
      </c>
      <c r="P56" s="269">
        <v>45174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5</v>
      </c>
      <c r="B57" s="270">
        <v>45173</v>
      </c>
      <c r="C57" s="271"/>
      <c r="D57" s="271" t="s">
        <v>910</v>
      </c>
      <c r="E57" s="224" t="s">
        <v>604</v>
      </c>
      <c r="F57" s="224">
        <v>1363.5</v>
      </c>
      <c r="G57" s="224">
        <v>1325</v>
      </c>
      <c r="H57" s="225">
        <v>1373.5</v>
      </c>
      <c r="I57" s="225" t="s">
        <v>911</v>
      </c>
      <c r="J57" s="266" t="s">
        <v>904</v>
      </c>
      <c r="K57" s="267">
        <f t="shared" ref="K57" si="21">H57-F57</f>
        <v>10</v>
      </c>
      <c r="L57" s="104">
        <f t="shared" ref="L57" si="22">(H57*N57)*0.03%</f>
        <v>206.02499999999998</v>
      </c>
      <c r="M57" s="268">
        <f t="shared" ref="M57" si="23">(K57*N57)-L57</f>
        <v>4793.9750000000004</v>
      </c>
      <c r="N57" s="267">
        <v>500</v>
      </c>
      <c r="O57" s="103" t="s">
        <v>595</v>
      </c>
      <c r="P57" s="269">
        <v>45181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6</v>
      </c>
      <c r="B58" s="270">
        <v>45173</v>
      </c>
      <c r="C58" s="271"/>
      <c r="D58" s="271" t="s">
        <v>912</v>
      </c>
      <c r="E58" s="224" t="s">
        <v>604</v>
      </c>
      <c r="F58" s="224">
        <v>4145</v>
      </c>
      <c r="G58" s="224">
        <v>4090</v>
      </c>
      <c r="H58" s="225">
        <v>4185</v>
      </c>
      <c r="I58" s="225" t="s">
        <v>913</v>
      </c>
      <c r="J58" s="266" t="s">
        <v>636</v>
      </c>
      <c r="K58" s="267">
        <f t="shared" ref="K58" si="24">H58-F58</f>
        <v>40</v>
      </c>
      <c r="L58" s="104">
        <f t="shared" ref="L58" si="25">(H58*N58)*0.03%</f>
        <v>251.09999999999997</v>
      </c>
      <c r="M58" s="268">
        <f t="shared" ref="M58" si="26">(K58*N58)-L58</f>
        <v>7748.9</v>
      </c>
      <c r="N58" s="267">
        <v>200</v>
      </c>
      <c r="O58" s="103" t="s">
        <v>595</v>
      </c>
      <c r="P58" s="269">
        <v>45174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7</v>
      </c>
      <c r="B59" s="270">
        <v>45174</v>
      </c>
      <c r="C59" s="271"/>
      <c r="D59" s="271" t="s">
        <v>924</v>
      </c>
      <c r="E59" s="224" t="s">
        <v>604</v>
      </c>
      <c r="F59" s="224">
        <v>1676.5</v>
      </c>
      <c r="G59" s="224">
        <v>1646</v>
      </c>
      <c r="H59" s="225">
        <v>1696.5</v>
      </c>
      <c r="I59" s="225" t="s">
        <v>925</v>
      </c>
      <c r="J59" s="266" t="s">
        <v>930</v>
      </c>
      <c r="K59" s="267">
        <f t="shared" ref="K59" si="27">H59-F59</f>
        <v>20</v>
      </c>
      <c r="L59" s="104">
        <f t="shared" ref="L59" si="28">(H59*N59)*0.03%</f>
        <v>190.85624999999999</v>
      </c>
      <c r="M59" s="268">
        <f t="shared" ref="M59" si="29">(K59*N59)-L59</f>
        <v>7309.1437500000002</v>
      </c>
      <c r="N59" s="267">
        <v>375</v>
      </c>
      <c r="O59" s="103" t="s">
        <v>595</v>
      </c>
      <c r="P59" s="269">
        <v>45175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8</v>
      </c>
      <c r="B60" s="270">
        <v>45174</v>
      </c>
      <c r="C60" s="271"/>
      <c r="D60" s="271" t="s">
        <v>926</v>
      </c>
      <c r="E60" s="224" t="s">
        <v>604</v>
      </c>
      <c r="F60" s="224">
        <v>890</v>
      </c>
      <c r="G60" s="224">
        <v>870</v>
      </c>
      <c r="H60" s="225">
        <v>906.5</v>
      </c>
      <c r="I60" s="225" t="s">
        <v>927</v>
      </c>
      <c r="J60" s="266" t="s">
        <v>931</v>
      </c>
      <c r="K60" s="267">
        <f t="shared" ref="K60" si="30">H60-F60</f>
        <v>16.5</v>
      </c>
      <c r="L60" s="104">
        <f t="shared" ref="L60" si="31">(H60*N60)*0.03%</f>
        <v>176.76749999999998</v>
      </c>
      <c r="M60" s="268">
        <f t="shared" ref="M60" si="32">(K60*N60)-L60</f>
        <v>10548.2325</v>
      </c>
      <c r="N60" s="267">
        <v>650</v>
      </c>
      <c r="O60" s="103" t="s">
        <v>595</v>
      </c>
      <c r="P60" s="269">
        <v>45175</v>
      </c>
      <c r="Q60" s="144"/>
      <c r="R60" s="55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9</v>
      </c>
      <c r="B61" s="270">
        <v>45175</v>
      </c>
      <c r="C61" s="271"/>
      <c r="D61" s="271" t="s">
        <v>935</v>
      </c>
      <c r="E61" s="224" t="s">
        <v>604</v>
      </c>
      <c r="F61" s="224">
        <v>782</v>
      </c>
      <c r="G61" s="224">
        <v>775</v>
      </c>
      <c r="H61" s="225">
        <v>790</v>
      </c>
      <c r="I61" s="225" t="s">
        <v>936</v>
      </c>
      <c r="J61" s="266" t="s">
        <v>937</v>
      </c>
      <c r="K61" s="267">
        <f t="shared" ref="K61" si="33">H61-F61</f>
        <v>8</v>
      </c>
      <c r="L61" s="104">
        <f t="shared" ref="L61" si="34">(H61*N61)*0.03%</f>
        <v>343.65</v>
      </c>
      <c r="M61" s="268">
        <f t="shared" ref="M61" si="35">(K61*N61)-L61</f>
        <v>11256.35</v>
      </c>
      <c r="N61" s="267">
        <v>1450</v>
      </c>
      <c r="O61" s="103" t="s">
        <v>595</v>
      </c>
      <c r="P61" s="269">
        <v>45175</v>
      </c>
      <c r="Q61" s="144"/>
      <c r="R61" s="55" t="s">
        <v>594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91">
        <v>10</v>
      </c>
      <c r="B62" s="294">
        <v>45176</v>
      </c>
      <c r="C62" s="295"/>
      <c r="D62" s="295" t="s">
        <v>939</v>
      </c>
      <c r="E62" s="291" t="s">
        <v>604</v>
      </c>
      <c r="F62" s="291">
        <v>1431</v>
      </c>
      <c r="G62" s="291">
        <v>1405</v>
      </c>
      <c r="H62" s="296">
        <v>1435</v>
      </c>
      <c r="I62" s="296" t="s">
        <v>940</v>
      </c>
      <c r="J62" s="297" t="s">
        <v>962</v>
      </c>
      <c r="K62" s="298">
        <f t="shared" ref="K62" si="36">H62-F62</f>
        <v>4</v>
      </c>
      <c r="L62" s="299">
        <f t="shared" ref="L62" si="37">(H62*N62)*0.03%</f>
        <v>172.2</v>
      </c>
      <c r="M62" s="300">
        <f t="shared" ref="M62" si="38">(K62*N62)-L62</f>
        <v>1427.8</v>
      </c>
      <c r="N62" s="298">
        <v>400</v>
      </c>
      <c r="O62" s="301" t="s">
        <v>613</v>
      </c>
      <c r="P62" s="302">
        <v>45180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11</v>
      </c>
      <c r="B63" s="270">
        <v>45176</v>
      </c>
      <c r="C63" s="271"/>
      <c r="D63" s="271" t="s">
        <v>941</v>
      </c>
      <c r="E63" s="224" t="s">
        <v>604</v>
      </c>
      <c r="F63" s="224">
        <v>2737.5</v>
      </c>
      <c r="G63" s="224">
        <v>2698</v>
      </c>
      <c r="H63" s="225">
        <v>2781</v>
      </c>
      <c r="I63" s="225" t="s">
        <v>942</v>
      </c>
      <c r="J63" s="266" t="s">
        <v>943</v>
      </c>
      <c r="K63" s="267">
        <f t="shared" ref="K63" si="39">H63-F63</f>
        <v>43.5</v>
      </c>
      <c r="L63" s="104">
        <f t="shared" ref="L63" si="40">(H63*N63)*0.03%</f>
        <v>250.29</v>
      </c>
      <c r="M63" s="268">
        <f t="shared" ref="M63" si="41">(K63*N63)-L63</f>
        <v>12799.71</v>
      </c>
      <c r="N63" s="267">
        <v>300</v>
      </c>
      <c r="O63" s="103" t="s">
        <v>595</v>
      </c>
      <c r="P63" s="269">
        <v>45176</v>
      </c>
      <c r="Q63" s="144"/>
      <c r="R63" s="55" t="s">
        <v>594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24">
        <v>12</v>
      </c>
      <c r="B64" s="270">
        <v>45177</v>
      </c>
      <c r="C64" s="271"/>
      <c r="D64" s="271" t="s">
        <v>957</v>
      </c>
      <c r="E64" s="224" t="s">
        <v>604</v>
      </c>
      <c r="F64" s="224">
        <v>260.5</v>
      </c>
      <c r="G64" s="224">
        <v>256.5</v>
      </c>
      <c r="H64" s="225">
        <v>263.5</v>
      </c>
      <c r="I64" s="225" t="s">
        <v>958</v>
      </c>
      <c r="J64" s="266" t="s">
        <v>969</v>
      </c>
      <c r="K64" s="267">
        <f t="shared" ref="K64" si="42">H64-F64</f>
        <v>3</v>
      </c>
      <c r="L64" s="104">
        <f t="shared" ref="L64" si="43">(H64*N64)*0.03%</f>
        <v>213.43499999999997</v>
      </c>
      <c r="M64" s="268">
        <f t="shared" ref="M64" si="44">(K64*N64)-L64</f>
        <v>7886.5649999999996</v>
      </c>
      <c r="N64" s="267">
        <v>2700</v>
      </c>
      <c r="O64" s="103" t="s">
        <v>595</v>
      </c>
      <c r="P64" s="269">
        <v>45180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50">
        <v>13</v>
      </c>
      <c r="B65" s="251">
        <v>45180</v>
      </c>
      <c r="C65" s="252"/>
      <c r="D65" s="253" t="s">
        <v>967</v>
      </c>
      <c r="E65" s="252" t="s">
        <v>604</v>
      </c>
      <c r="F65" s="254">
        <v>3982.5</v>
      </c>
      <c r="G65" s="252">
        <v>3940</v>
      </c>
      <c r="H65" s="252">
        <v>3940</v>
      </c>
      <c r="I65" s="254" t="s">
        <v>968</v>
      </c>
      <c r="J65" s="303" t="s">
        <v>984</v>
      </c>
      <c r="K65" s="256">
        <f t="shared" ref="K65:K66" si="45">H65-F65</f>
        <v>-42.5</v>
      </c>
      <c r="L65" s="257">
        <f t="shared" ref="L65:L66" si="46">(H65*N65)*0.03%</f>
        <v>325.04999999999995</v>
      </c>
      <c r="M65" s="258">
        <f t="shared" ref="M65:M66" si="47">(K65*N65)-L65</f>
        <v>-12012.55</v>
      </c>
      <c r="N65" s="256">
        <v>275</v>
      </c>
      <c r="O65" s="259" t="s">
        <v>605</v>
      </c>
      <c r="P65" s="260">
        <v>45181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14</v>
      </c>
      <c r="B66" s="270">
        <v>45180</v>
      </c>
      <c r="C66" s="271"/>
      <c r="D66" s="271" t="s">
        <v>972</v>
      </c>
      <c r="E66" s="224" t="s">
        <v>604</v>
      </c>
      <c r="F66" s="224">
        <v>1000</v>
      </c>
      <c r="G66" s="224">
        <v>980</v>
      </c>
      <c r="H66" s="225">
        <v>1014</v>
      </c>
      <c r="I66" s="225" t="s">
        <v>973</v>
      </c>
      <c r="J66" s="266" t="s">
        <v>998</v>
      </c>
      <c r="K66" s="267">
        <f t="shared" si="45"/>
        <v>14</v>
      </c>
      <c r="L66" s="104">
        <f t="shared" si="46"/>
        <v>190.12499999999997</v>
      </c>
      <c r="M66" s="268">
        <f t="shared" si="47"/>
        <v>8559.875</v>
      </c>
      <c r="N66" s="267">
        <v>625</v>
      </c>
      <c r="O66" s="103" t="s">
        <v>595</v>
      </c>
      <c r="P66" s="269">
        <v>45181</v>
      </c>
      <c r="Q66" s="144"/>
      <c r="R66" s="55" t="s">
        <v>606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50">
        <v>15</v>
      </c>
      <c r="B67" s="251">
        <v>45181</v>
      </c>
      <c r="C67" s="252"/>
      <c r="D67" s="253" t="s">
        <v>889</v>
      </c>
      <c r="E67" s="252" t="s">
        <v>604</v>
      </c>
      <c r="F67" s="254">
        <v>4485</v>
      </c>
      <c r="G67" s="252">
        <v>4395</v>
      </c>
      <c r="H67" s="252">
        <v>4395</v>
      </c>
      <c r="I67" s="254" t="s">
        <v>990</v>
      </c>
      <c r="J67" s="333" t="s">
        <v>1015</v>
      </c>
      <c r="K67" s="256">
        <f t="shared" ref="K67" si="48">H67-F67</f>
        <v>-90</v>
      </c>
      <c r="L67" s="257">
        <f t="shared" ref="L67" si="49">(H67*N67)*0.03%</f>
        <v>197.77499999999998</v>
      </c>
      <c r="M67" s="258">
        <f t="shared" ref="M67" si="50">(K67*N67)-L67</f>
        <v>-13697.775</v>
      </c>
      <c r="N67" s="256">
        <v>150</v>
      </c>
      <c r="O67" s="259" t="s">
        <v>605</v>
      </c>
      <c r="P67" s="260">
        <v>45182</v>
      </c>
      <c r="Q67" s="144"/>
      <c r="R67" s="55" t="s">
        <v>1013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24">
        <v>16</v>
      </c>
      <c r="B68" s="270">
        <v>45181</v>
      </c>
      <c r="C68" s="271"/>
      <c r="D68" s="271" t="s">
        <v>883</v>
      </c>
      <c r="E68" s="224" t="s">
        <v>604</v>
      </c>
      <c r="F68" s="224">
        <v>7295</v>
      </c>
      <c r="G68" s="224">
        <v>7140</v>
      </c>
      <c r="H68" s="225">
        <v>7390</v>
      </c>
      <c r="I68" s="330" t="s">
        <v>991</v>
      </c>
      <c r="J68" s="334" t="s">
        <v>1003</v>
      </c>
      <c r="K68" s="332">
        <f t="shared" ref="K68" si="51">H68-F68</f>
        <v>95</v>
      </c>
      <c r="L68" s="104">
        <f t="shared" ref="L68" si="52">(H68*N68)*0.03%</f>
        <v>166.27499999999998</v>
      </c>
      <c r="M68" s="268">
        <f t="shared" ref="M68" si="53">(K68*N68)-L68</f>
        <v>6958.7250000000004</v>
      </c>
      <c r="N68" s="267">
        <v>75</v>
      </c>
      <c r="O68" s="103" t="s">
        <v>595</v>
      </c>
      <c r="P68" s="269">
        <v>45182</v>
      </c>
      <c r="Q68" s="144"/>
      <c r="R68" s="55" t="s">
        <v>606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224">
        <v>17</v>
      </c>
      <c r="B69" s="270">
        <v>45182</v>
      </c>
      <c r="C69" s="271"/>
      <c r="D69" s="271" t="s">
        <v>1004</v>
      </c>
      <c r="E69" s="224" t="s">
        <v>604</v>
      </c>
      <c r="F69" s="224">
        <v>5445</v>
      </c>
      <c r="G69" s="224">
        <v>5375</v>
      </c>
      <c r="H69" s="225">
        <v>5510</v>
      </c>
      <c r="I69" s="330" t="s">
        <v>1005</v>
      </c>
      <c r="J69" s="334" t="s">
        <v>1019</v>
      </c>
      <c r="K69" s="332">
        <f t="shared" ref="K69:K70" si="54">H69-F69</f>
        <v>65</v>
      </c>
      <c r="L69" s="104">
        <f t="shared" ref="L69:L70" si="55">(H69*N69)*0.03%</f>
        <v>247.95</v>
      </c>
      <c r="M69" s="268">
        <f t="shared" ref="M69:M70" si="56">(K69*N69)-L69</f>
        <v>9502.0499999999993</v>
      </c>
      <c r="N69" s="267">
        <v>150</v>
      </c>
      <c r="O69" s="103" t="s">
        <v>595</v>
      </c>
      <c r="P69" s="269">
        <v>45183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250">
        <v>18</v>
      </c>
      <c r="B70" s="251">
        <v>45182</v>
      </c>
      <c r="C70" s="252"/>
      <c r="D70" s="253" t="s">
        <v>1010</v>
      </c>
      <c r="E70" s="252" t="s">
        <v>604</v>
      </c>
      <c r="F70" s="254">
        <v>3747.5</v>
      </c>
      <c r="G70" s="252">
        <v>3690</v>
      </c>
      <c r="H70" s="252">
        <v>3690</v>
      </c>
      <c r="I70" s="331" t="s">
        <v>1011</v>
      </c>
      <c r="J70" s="252" t="s">
        <v>1030</v>
      </c>
      <c r="K70" s="275">
        <f t="shared" si="54"/>
        <v>-57.5</v>
      </c>
      <c r="L70" s="257">
        <f t="shared" si="55"/>
        <v>221.39999999999998</v>
      </c>
      <c r="M70" s="258">
        <f t="shared" si="56"/>
        <v>-11721.4</v>
      </c>
      <c r="N70" s="256">
        <v>200</v>
      </c>
      <c r="O70" s="259" t="s">
        <v>605</v>
      </c>
      <c r="P70" s="260">
        <v>45183</v>
      </c>
      <c r="Q70" s="144"/>
      <c r="R70" s="55" t="s">
        <v>594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46">
        <v>19</v>
      </c>
      <c r="B71" s="347">
        <v>45183</v>
      </c>
      <c r="C71" s="348"/>
      <c r="D71" s="348" t="s">
        <v>883</v>
      </c>
      <c r="E71" s="346" t="s">
        <v>604</v>
      </c>
      <c r="F71" s="346">
        <v>7330</v>
      </c>
      <c r="G71" s="346">
        <v>7165</v>
      </c>
      <c r="H71" s="255">
        <v>7165</v>
      </c>
      <c r="I71" s="349" t="s">
        <v>991</v>
      </c>
      <c r="J71" s="252" t="s">
        <v>1047</v>
      </c>
      <c r="K71" s="275">
        <f t="shared" ref="K71" si="57">H71-F71</f>
        <v>-165</v>
      </c>
      <c r="L71" s="257">
        <f t="shared" ref="L71" si="58">(H71*N71)*0.03%</f>
        <v>161.21249999999998</v>
      </c>
      <c r="M71" s="258">
        <f t="shared" ref="M71" si="59">(K71*N71)-L71</f>
        <v>-12536.2125</v>
      </c>
      <c r="N71" s="256">
        <v>75</v>
      </c>
      <c r="O71" s="259" t="s">
        <v>605</v>
      </c>
      <c r="P71" s="260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46">
        <v>20</v>
      </c>
      <c r="B72" s="347">
        <v>45189</v>
      </c>
      <c r="C72" s="348"/>
      <c r="D72" s="348" t="s">
        <v>1049</v>
      </c>
      <c r="E72" s="346" t="s">
        <v>604</v>
      </c>
      <c r="F72" s="346">
        <v>20060</v>
      </c>
      <c r="G72" s="346">
        <v>19890</v>
      </c>
      <c r="H72" s="255">
        <v>19890</v>
      </c>
      <c r="I72" s="349" t="s">
        <v>1050</v>
      </c>
      <c r="J72" s="252" t="s">
        <v>1070</v>
      </c>
      <c r="K72" s="275">
        <f t="shared" ref="K72" si="60">H72-F72</f>
        <v>-170</v>
      </c>
      <c r="L72" s="257">
        <f t="shared" ref="L72" si="61">(H72*N72)*0.03%</f>
        <v>298.34999999999997</v>
      </c>
      <c r="M72" s="258">
        <f t="shared" ref="M72" si="62">(K72*N72)-L72</f>
        <v>-8798.35</v>
      </c>
      <c r="N72" s="256">
        <v>50</v>
      </c>
      <c r="O72" s="259" t="s">
        <v>605</v>
      </c>
      <c r="P72" s="260">
        <v>45190</v>
      </c>
      <c r="Q72" s="144"/>
      <c r="R72" s="55" t="s">
        <v>594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13">
        <v>21</v>
      </c>
      <c r="B73" s="314">
        <v>45189</v>
      </c>
      <c r="C73" s="315"/>
      <c r="D73" s="315" t="s">
        <v>1051</v>
      </c>
      <c r="E73" s="313" t="s">
        <v>604</v>
      </c>
      <c r="F73" s="313">
        <v>390</v>
      </c>
      <c r="G73" s="313">
        <v>383</v>
      </c>
      <c r="H73" s="316">
        <v>396.5</v>
      </c>
      <c r="I73" s="328" t="s">
        <v>1052</v>
      </c>
      <c r="J73" s="334" t="s">
        <v>1062</v>
      </c>
      <c r="K73" s="332">
        <f t="shared" ref="K73:K75" si="63">H73-F73</f>
        <v>6.5</v>
      </c>
      <c r="L73" s="104">
        <f t="shared" ref="L73:L75" si="64">(H73*N73)*0.03%</f>
        <v>202.21499999999997</v>
      </c>
      <c r="M73" s="268">
        <f t="shared" ref="M73:M75" si="65">(K73*N73)-L73</f>
        <v>10847.785</v>
      </c>
      <c r="N73" s="267">
        <v>1700</v>
      </c>
      <c r="O73" s="103" t="s">
        <v>595</v>
      </c>
      <c r="P73" s="269">
        <v>45189</v>
      </c>
      <c r="Q73" s="144"/>
      <c r="R73" s="55" t="s">
        <v>606</v>
      </c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13">
        <v>22</v>
      </c>
      <c r="B74" s="314">
        <v>45189</v>
      </c>
      <c r="C74" s="315"/>
      <c r="D74" s="315" t="s">
        <v>1053</v>
      </c>
      <c r="E74" s="313" t="s">
        <v>604</v>
      </c>
      <c r="F74" s="313">
        <v>1139</v>
      </c>
      <c r="G74" s="313">
        <v>1125</v>
      </c>
      <c r="H74" s="316">
        <v>1152</v>
      </c>
      <c r="I74" s="328" t="s">
        <v>1054</v>
      </c>
      <c r="J74" s="334" t="s">
        <v>1063</v>
      </c>
      <c r="K74" s="332">
        <f t="shared" si="63"/>
        <v>13</v>
      </c>
      <c r="L74" s="104">
        <f t="shared" si="64"/>
        <v>293.76</v>
      </c>
      <c r="M74" s="268">
        <f t="shared" si="65"/>
        <v>10756.24</v>
      </c>
      <c r="N74" s="267">
        <v>850</v>
      </c>
      <c r="O74" s="103" t="s">
        <v>595</v>
      </c>
      <c r="P74" s="269">
        <v>45189</v>
      </c>
      <c r="Q74" s="144"/>
      <c r="R74" s="55" t="s">
        <v>606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2.75" customHeight="1">
      <c r="A75" s="346">
        <v>23</v>
      </c>
      <c r="B75" s="347">
        <v>45190</v>
      </c>
      <c r="C75" s="348"/>
      <c r="D75" s="348" t="s">
        <v>1071</v>
      </c>
      <c r="E75" s="346" t="s">
        <v>604</v>
      </c>
      <c r="F75" s="346">
        <v>4327.5</v>
      </c>
      <c r="G75" s="346">
        <v>4285</v>
      </c>
      <c r="H75" s="255">
        <v>4285</v>
      </c>
      <c r="I75" s="349" t="s">
        <v>1072</v>
      </c>
      <c r="J75" s="252" t="s">
        <v>984</v>
      </c>
      <c r="K75" s="275">
        <f t="shared" si="63"/>
        <v>-42.5</v>
      </c>
      <c r="L75" s="257">
        <f t="shared" si="64"/>
        <v>321.375</v>
      </c>
      <c r="M75" s="258">
        <f t="shared" si="65"/>
        <v>-10946.375</v>
      </c>
      <c r="N75" s="256">
        <v>250</v>
      </c>
      <c r="O75" s="259" t="s">
        <v>605</v>
      </c>
      <c r="P75" s="260">
        <v>45190</v>
      </c>
      <c r="Q75" s="144"/>
      <c r="R75" s="55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6" spans="1:38" ht="12.75" customHeight="1">
      <c r="A76" s="304">
        <v>24</v>
      </c>
      <c r="B76" s="305">
        <v>45194</v>
      </c>
      <c r="C76" s="306"/>
      <c r="D76" s="306" t="s">
        <v>1088</v>
      </c>
      <c r="E76" s="304" t="s">
        <v>604</v>
      </c>
      <c r="F76" s="304" t="s">
        <v>1089</v>
      </c>
      <c r="G76" s="304">
        <v>2465</v>
      </c>
      <c r="H76" s="307"/>
      <c r="I76" s="320" t="s">
        <v>1090</v>
      </c>
      <c r="J76" s="323" t="s">
        <v>593</v>
      </c>
      <c r="K76" s="321"/>
      <c r="L76" s="308"/>
      <c r="M76" s="309"/>
      <c r="N76" s="304"/>
      <c r="O76" s="307"/>
      <c r="P76" s="310"/>
      <c r="Q76" s="144"/>
      <c r="R76" s="5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7" spans="1:38" ht="12.75" customHeight="1">
      <c r="A77" s="304">
        <v>25</v>
      </c>
      <c r="B77" s="305">
        <v>45194</v>
      </c>
      <c r="C77" s="306"/>
      <c r="D77" s="306" t="s">
        <v>1098</v>
      </c>
      <c r="E77" s="304" t="s">
        <v>604</v>
      </c>
      <c r="F77" s="304" t="s">
        <v>1099</v>
      </c>
      <c r="G77" s="304">
        <v>1127</v>
      </c>
      <c r="H77" s="307"/>
      <c r="I77" s="320" t="s">
        <v>1100</v>
      </c>
      <c r="J77" s="323" t="s">
        <v>593</v>
      </c>
      <c r="K77" s="321"/>
      <c r="L77" s="308"/>
      <c r="M77" s="309"/>
      <c r="N77" s="304"/>
      <c r="O77" s="307"/>
      <c r="P77" s="310"/>
      <c r="Q77" s="144"/>
      <c r="R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2.75" customHeight="1">
      <c r="A78" s="304"/>
      <c r="B78" s="305"/>
      <c r="C78" s="306"/>
      <c r="D78" s="306"/>
      <c r="E78" s="304"/>
      <c r="F78" s="304"/>
      <c r="G78" s="304"/>
      <c r="H78" s="307"/>
      <c r="I78" s="320"/>
      <c r="J78" s="323"/>
      <c r="K78" s="321"/>
      <c r="L78" s="308"/>
      <c r="M78" s="309"/>
      <c r="N78" s="304"/>
      <c r="O78" s="307"/>
      <c r="P78" s="310"/>
      <c r="Q78" s="144"/>
      <c r="R78" s="55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79" spans="1:38" ht="12.75" customHeight="1">
      <c r="A79" s="227"/>
      <c r="B79" s="311"/>
      <c r="C79" s="312"/>
      <c r="D79" s="312"/>
      <c r="E79" s="227"/>
      <c r="F79" s="227"/>
      <c r="G79" s="227"/>
      <c r="H79" s="229"/>
      <c r="I79" s="229"/>
      <c r="J79" s="229"/>
      <c r="K79" s="227"/>
      <c r="L79" s="232"/>
      <c r="M79" s="244"/>
      <c r="N79" s="227"/>
      <c r="O79" s="229"/>
      <c r="P79" s="228"/>
      <c r="Q79" s="144"/>
      <c r="R79" s="55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145"/>
      <c r="AG79" s="146"/>
      <c r="AH79" s="144"/>
      <c r="AI79" s="144"/>
      <c r="AJ79" s="145"/>
      <c r="AK79" s="145"/>
      <c r="AL79" s="145"/>
    </row>
    <row r="81" spans="1:38" ht="12.75" customHeight="1">
      <c r="A81" s="145"/>
      <c r="B81" s="148"/>
      <c r="C81" s="144"/>
      <c r="D81" s="144"/>
      <c r="E81" s="145"/>
      <c r="F81" s="145"/>
      <c r="G81" s="145"/>
      <c r="H81" s="149"/>
      <c r="I81" s="149"/>
      <c r="J81" s="149"/>
      <c r="K81" s="144"/>
      <c r="L81" s="145"/>
      <c r="M81" s="145"/>
      <c r="N81" s="145"/>
      <c r="O81" s="149"/>
      <c r="P81" s="149"/>
      <c r="Q81" s="144"/>
      <c r="R81" s="55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145"/>
      <c r="AG81" s="146"/>
      <c r="AH81" s="144"/>
      <c r="AI81" s="144"/>
      <c r="AJ81" s="145"/>
      <c r="AK81" s="145"/>
      <c r="AL81" s="145"/>
    </row>
    <row r="82" spans="1:38">
      <c r="A82" s="150" t="s">
        <v>611</v>
      </c>
      <c r="B82" s="150"/>
      <c r="C82" s="150"/>
      <c r="D82" s="150"/>
      <c r="E82" s="151"/>
      <c r="F82" s="112"/>
      <c r="G82" s="112"/>
      <c r="H82" s="112"/>
      <c r="I82" s="112"/>
      <c r="J82" s="1"/>
      <c r="K82" s="6"/>
      <c r="L82" s="6"/>
      <c r="M82" s="6"/>
      <c r="N82" s="1"/>
      <c r="O82" s="1"/>
      <c r="P82" s="37"/>
      <c r="Q82" s="37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37"/>
      <c r="AH82" s="37"/>
      <c r="AI82" s="37"/>
      <c r="AJ82" s="37"/>
      <c r="AK82" s="37"/>
      <c r="AL82" s="37"/>
    </row>
    <row r="83" spans="1:38" ht="38.25">
      <c r="A83" s="96" t="s">
        <v>16</v>
      </c>
      <c r="B83" s="96" t="s">
        <v>567</v>
      </c>
      <c r="C83" s="96"/>
      <c r="D83" s="97" t="s">
        <v>579</v>
      </c>
      <c r="E83" s="96" t="s">
        <v>580</v>
      </c>
      <c r="F83" s="96" t="s">
        <v>581</v>
      </c>
      <c r="G83" s="96" t="s">
        <v>602</v>
      </c>
      <c r="H83" s="96" t="s">
        <v>583</v>
      </c>
      <c r="I83" s="96" t="s">
        <v>584</v>
      </c>
      <c r="J83" s="95" t="s">
        <v>585</v>
      </c>
      <c r="K83" s="95" t="s">
        <v>612</v>
      </c>
      <c r="L83" s="98" t="s">
        <v>587</v>
      </c>
      <c r="M83" s="143" t="s">
        <v>609</v>
      </c>
      <c r="N83" s="96" t="s">
        <v>610</v>
      </c>
      <c r="O83" s="96" t="s">
        <v>589</v>
      </c>
      <c r="P83" s="97" t="s">
        <v>590</v>
      </c>
      <c r="Q83" s="37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37"/>
      <c r="AH83" s="37"/>
      <c r="AI83" s="37"/>
      <c r="AJ83" s="37"/>
      <c r="AK83" s="37"/>
      <c r="AL83" s="37"/>
    </row>
    <row r="84" spans="1:38" ht="15" customHeight="1">
      <c r="A84" s="250">
        <v>1</v>
      </c>
      <c r="B84" s="251">
        <v>45168</v>
      </c>
      <c r="C84" s="252"/>
      <c r="D84" s="253" t="s">
        <v>884</v>
      </c>
      <c r="E84" s="252" t="s">
        <v>604</v>
      </c>
      <c r="F84" s="254" t="s">
        <v>899</v>
      </c>
      <c r="G84" s="252">
        <v>20</v>
      </c>
      <c r="H84" s="252">
        <v>23</v>
      </c>
      <c r="I84" s="254" t="s">
        <v>885</v>
      </c>
      <c r="J84" s="255" t="s">
        <v>900</v>
      </c>
      <c r="K84" s="256">
        <f t="shared" ref="K84:K85" si="66">H84-F84</f>
        <v>-13.5</v>
      </c>
      <c r="L84" s="257">
        <v>50</v>
      </c>
      <c r="M84" s="258">
        <f t="shared" ref="M84:M85" si="67">(K84*N84)-50</f>
        <v>-4100</v>
      </c>
      <c r="N84" s="256">
        <v>300</v>
      </c>
      <c r="O84" s="259" t="s">
        <v>605</v>
      </c>
      <c r="P84" s="260">
        <v>45170</v>
      </c>
      <c r="Q84" s="145"/>
      <c r="R84" s="55" t="s">
        <v>606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83">
        <v>2</v>
      </c>
      <c r="B85" s="284">
        <v>45168</v>
      </c>
      <c r="C85" s="285"/>
      <c r="D85" s="286" t="s">
        <v>886</v>
      </c>
      <c r="E85" s="285" t="s">
        <v>604</v>
      </c>
      <c r="F85" s="287" t="s">
        <v>959</v>
      </c>
      <c r="G85" s="285">
        <v>25</v>
      </c>
      <c r="H85" s="285">
        <v>41</v>
      </c>
      <c r="I85" s="287" t="s">
        <v>873</v>
      </c>
      <c r="J85" s="285" t="s">
        <v>960</v>
      </c>
      <c r="K85" s="288">
        <f t="shared" si="66"/>
        <v>-1</v>
      </c>
      <c r="L85" s="289">
        <v>50</v>
      </c>
      <c r="M85" s="290">
        <f t="shared" si="67"/>
        <v>-300</v>
      </c>
      <c r="N85" s="291">
        <v>250</v>
      </c>
      <c r="O85" s="292" t="s">
        <v>605</v>
      </c>
      <c r="P85" s="293">
        <v>45177</v>
      </c>
      <c r="Q85" s="145"/>
      <c r="R85" s="55" t="s">
        <v>606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50">
        <v>3</v>
      </c>
      <c r="B86" s="251">
        <v>45173</v>
      </c>
      <c r="C86" s="252"/>
      <c r="D86" s="253" t="s">
        <v>908</v>
      </c>
      <c r="E86" s="252" t="s">
        <v>604</v>
      </c>
      <c r="F86" s="254" t="s">
        <v>921</v>
      </c>
      <c r="G86" s="252">
        <v>10</v>
      </c>
      <c r="H86" s="252">
        <v>13</v>
      </c>
      <c r="I86" s="254" t="s">
        <v>909</v>
      </c>
      <c r="J86" s="252" t="s">
        <v>929</v>
      </c>
      <c r="K86" s="275">
        <f t="shared" ref="K86:K88" si="68">H86-F86</f>
        <v>-23</v>
      </c>
      <c r="L86" s="257">
        <v>50</v>
      </c>
      <c r="M86" s="258">
        <f t="shared" ref="M86" si="69">(K86*N86)-50</f>
        <v>-970</v>
      </c>
      <c r="N86" s="256">
        <v>40</v>
      </c>
      <c r="O86" s="259" t="s">
        <v>605</v>
      </c>
      <c r="P86" s="260">
        <v>45174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4</v>
      </c>
      <c r="B87" s="231">
        <v>45175</v>
      </c>
      <c r="C87" s="223"/>
      <c r="D87" s="273" t="s">
        <v>932</v>
      </c>
      <c r="E87" s="223" t="s">
        <v>604</v>
      </c>
      <c r="F87" s="274" t="s">
        <v>933</v>
      </c>
      <c r="G87" s="223">
        <v>35</v>
      </c>
      <c r="H87" s="223">
        <v>78</v>
      </c>
      <c r="I87" s="274" t="s">
        <v>934</v>
      </c>
      <c r="J87" s="266" t="s">
        <v>930</v>
      </c>
      <c r="K87" s="267">
        <f t="shared" si="68"/>
        <v>20</v>
      </c>
      <c r="L87" s="282">
        <v>50</v>
      </c>
      <c r="M87" s="268">
        <f t="shared" ref="M87:M88" si="70">(K87*N87)-L87</f>
        <v>950</v>
      </c>
      <c r="N87" s="267">
        <v>50</v>
      </c>
      <c r="O87" s="103" t="s">
        <v>595</v>
      </c>
      <c r="P87" s="269">
        <v>45175</v>
      </c>
      <c r="Q87" s="145"/>
      <c r="R87" s="55" t="s">
        <v>594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30">
        <v>5</v>
      </c>
      <c r="B88" s="231">
        <v>45176</v>
      </c>
      <c r="C88" s="223"/>
      <c r="D88" s="273" t="s">
        <v>944</v>
      </c>
      <c r="E88" s="223" t="s">
        <v>604</v>
      </c>
      <c r="F88" s="274" t="s">
        <v>976</v>
      </c>
      <c r="G88" s="223">
        <v>9.5</v>
      </c>
      <c r="H88" s="223">
        <v>17.75</v>
      </c>
      <c r="I88" s="274" t="s">
        <v>945</v>
      </c>
      <c r="J88" s="266" t="s">
        <v>977</v>
      </c>
      <c r="K88" s="267">
        <f t="shared" si="68"/>
        <v>2.25</v>
      </c>
      <c r="L88" s="282">
        <v>50</v>
      </c>
      <c r="M88" s="268">
        <f t="shared" si="70"/>
        <v>1525</v>
      </c>
      <c r="N88" s="267">
        <v>700</v>
      </c>
      <c r="O88" s="103" t="s">
        <v>595</v>
      </c>
      <c r="P88" s="269">
        <v>45181</v>
      </c>
      <c r="Q88" s="145"/>
      <c r="R88" s="55" t="s">
        <v>594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6</v>
      </c>
      <c r="B89" s="231">
        <v>45176</v>
      </c>
      <c r="C89" s="223"/>
      <c r="D89" s="273" t="s">
        <v>946</v>
      </c>
      <c r="E89" s="223" t="s">
        <v>604</v>
      </c>
      <c r="F89" s="274" t="s">
        <v>952</v>
      </c>
      <c r="G89" s="223">
        <v>88</v>
      </c>
      <c r="H89" s="223">
        <v>130</v>
      </c>
      <c r="I89" s="274" t="s">
        <v>947</v>
      </c>
      <c r="J89" s="266" t="s">
        <v>953</v>
      </c>
      <c r="K89" s="267">
        <f t="shared" ref="K89" si="71">H89-F89</f>
        <v>17</v>
      </c>
      <c r="L89" s="282">
        <v>50</v>
      </c>
      <c r="M89" s="268">
        <f t="shared" ref="M89" si="72">(K89*N89)-L89</f>
        <v>2500</v>
      </c>
      <c r="N89" s="267">
        <v>150</v>
      </c>
      <c r="O89" s="103" t="s">
        <v>595</v>
      </c>
      <c r="P89" s="269">
        <v>45177</v>
      </c>
      <c r="Q89" s="145"/>
      <c r="R89" s="55" t="s">
        <v>606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7</v>
      </c>
      <c r="B90" s="231">
        <v>45176</v>
      </c>
      <c r="C90" s="223"/>
      <c r="D90" s="273" t="s">
        <v>948</v>
      </c>
      <c r="E90" s="223" t="s">
        <v>604</v>
      </c>
      <c r="F90" s="274" t="s">
        <v>949</v>
      </c>
      <c r="G90" s="223">
        <v>142</v>
      </c>
      <c r="H90" s="223">
        <v>212.5</v>
      </c>
      <c r="I90" s="274" t="s">
        <v>950</v>
      </c>
      <c r="J90" s="266" t="s">
        <v>951</v>
      </c>
      <c r="K90" s="267">
        <f t="shared" ref="K90" si="73">H90-F90</f>
        <v>29</v>
      </c>
      <c r="L90" s="282">
        <v>50</v>
      </c>
      <c r="M90" s="268">
        <f t="shared" ref="M90" si="74">(K90*N90)-L90</f>
        <v>2850</v>
      </c>
      <c r="N90" s="267">
        <v>100</v>
      </c>
      <c r="O90" s="103" t="s">
        <v>595</v>
      </c>
      <c r="P90" s="269">
        <v>45176</v>
      </c>
      <c r="Q90" s="145"/>
      <c r="R90" s="55" t="s">
        <v>606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30">
        <v>8</v>
      </c>
      <c r="B91" s="231">
        <v>45177</v>
      </c>
      <c r="C91" s="223"/>
      <c r="D91" s="273" t="s">
        <v>954</v>
      </c>
      <c r="E91" s="223" t="s">
        <v>604</v>
      </c>
      <c r="F91" s="274" t="s">
        <v>982</v>
      </c>
      <c r="G91" s="223">
        <v>44</v>
      </c>
      <c r="H91" s="223">
        <v>59.5</v>
      </c>
      <c r="I91" s="274" t="s">
        <v>955</v>
      </c>
      <c r="J91" s="266" t="s">
        <v>983</v>
      </c>
      <c r="K91" s="267">
        <f t="shared" ref="K91:K92" si="75">H91-F91</f>
        <v>5.5</v>
      </c>
      <c r="L91" s="282">
        <v>50</v>
      </c>
      <c r="M91" s="268">
        <f t="shared" ref="M91" si="76">(K91*N91)-L91</f>
        <v>2150</v>
      </c>
      <c r="N91" s="267">
        <v>400</v>
      </c>
      <c r="O91" s="103" t="s">
        <v>595</v>
      </c>
      <c r="P91" s="269">
        <v>45181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50">
        <v>9</v>
      </c>
      <c r="B92" s="251">
        <v>45180</v>
      </c>
      <c r="C92" s="252"/>
      <c r="D92" s="253" t="s">
        <v>965</v>
      </c>
      <c r="E92" s="252" t="s">
        <v>604</v>
      </c>
      <c r="F92" s="254" t="s">
        <v>988</v>
      </c>
      <c r="G92" s="252">
        <v>18</v>
      </c>
      <c r="H92" s="252">
        <v>18</v>
      </c>
      <c r="I92" s="254" t="s">
        <v>966</v>
      </c>
      <c r="J92" s="252" t="s">
        <v>989</v>
      </c>
      <c r="K92" s="275">
        <f t="shared" si="75"/>
        <v>-13</v>
      </c>
      <c r="L92" s="257">
        <v>50</v>
      </c>
      <c r="M92" s="258">
        <f t="shared" ref="M92" si="77">(K92*N92)-50</f>
        <v>-4600</v>
      </c>
      <c r="N92" s="256">
        <v>350</v>
      </c>
      <c r="O92" s="259" t="s">
        <v>605</v>
      </c>
      <c r="P92" s="260">
        <v>45181</v>
      </c>
      <c r="Q92" s="145"/>
      <c r="R92" s="55" t="s">
        <v>606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10</v>
      </c>
      <c r="B93" s="231">
        <v>45180</v>
      </c>
      <c r="C93" s="223"/>
      <c r="D93" s="273" t="s">
        <v>970</v>
      </c>
      <c r="E93" s="223" t="s">
        <v>604</v>
      </c>
      <c r="F93" s="274" t="s">
        <v>980</v>
      </c>
      <c r="G93" s="223">
        <v>9</v>
      </c>
      <c r="H93" s="223">
        <v>22.5</v>
      </c>
      <c r="I93" s="274" t="s">
        <v>971</v>
      </c>
      <c r="J93" s="266" t="s">
        <v>981</v>
      </c>
      <c r="K93" s="267">
        <f t="shared" ref="K93" si="78">H93-F93</f>
        <v>9.5</v>
      </c>
      <c r="L93" s="282">
        <v>50</v>
      </c>
      <c r="M93" s="268">
        <f t="shared" ref="M93" si="79">(K93*N93)-L93</f>
        <v>6600</v>
      </c>
      <c r="N93" s="267">
        <v>700</v>
      </c>
      <c r="O93" s="103" t="s">
        <v>595</v>
      </c>
      <c r="P93" s="269">
        <v>45181</v>
      </c>
      <c r="Q93" s="145"/>
      <c r="R93" s="55" t="s">
        <v>594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30">
        <v>11</v>
      </c>
      <c r="B94" s="231">
        <v>45180</v>
      </c>
      <c r="C94" s="223"/>
      <c r="D94" s="273" t="s">
        <v>974</v>
      </c>
      <c r="E94" s="223" t="s">
        <v>604</v>
      </c>
      <c r="F94" s="274" t="s">
        <v>978</v>
      </c>
      <c r="G94" s="223">
        <v>35</v>
      </c>
      <c r="H94" s="223">
        <v>122.5</v>
      </c>
      <c r="I94" s="274" t="s">
        <v>975</v>
      </c>
      <c r="J94" s="266" t="s">
        <v>979</v>
      </c>
      <c r="K94" s="267">
        <f t="shared" ref="K94:K95" si="80">H94-F94</f>
        <v>53.5</v>
      </c>
      <c r="L94" s="282">
        <v>50</v>
      </c>
      <c r="M94" s="268">
        <f t="shared" ref="M94" si="81">(K94*N94)-L94</f>
        <v>2625</v>
      </c>
      <c r="N94" s="267">
        <v>50</v>
      </c>
      <c r="O94" s="103" t="s">
        <v>595</v>
      </c>
      <c r="P94" s="269">
        <v>45181</v>
      </c>
      <c r="Q94" s="145"/>
      <c r="R94" s="55" t="s">
        <v>594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50">
        <v>12</v>
      </c>
      <c r="B95" s="251">
        <v>45181</v>
      </c>
      <c r="C95" s="252"/>
      <c r="D95" s="253" t="s">
        <v>994</v>
      </c>
      <c r="E95" s="252" t="s">
        <v>604</v>
      </c>
      <c r="F95" s="254" t="s">
        <v>995</v>
      </c>
      <c r="G95" s="252">
        <v>0</v>
      </c>
      <c r="H95" s="252">
        <v>3.5</v>
      </c>
      <c r="I95" s="254" t="s">
        <v>996</v>
      </c>
      <c r="J95" s="252" t="s">
        <v>997</v>
      </c>
      <c r="K95" s="275">
        <f t="shared" si="80"/>
        <v>-18</v>
      </c>
      <c r="L95" s="257">
        <v>50</v>
      </c>
      <c r="M95" s="258">
        <f t="shared" ref="M95" si="82">(K95*N95)-50</f>
        <v>-770</v>
      </c>
      <c r="N95" s="256">
        <v>40</v>
      </c>
      <c r="O95" s="259" t="s">
        <v>605</v>
      </c>
      <c r="P95" s="260">
        <v>45181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230">
        <v>13</v>
      </c>
      <c r="B96" s="231">
        <v>45181</v>
      </c>
      <c r="C96" s="223"/>
      <c r="D96" s="273" t="s">
        <v>992</v>
      </c>
      <c r="E96" s="223" t="s">
        <v>604</v>
      </c>
      <c r="F96" s="274" t="s">
        <v>1000</v>
      </c>
      <c r="G96" s="223">
        <v>2.5</v>
      </c>
      <c r="H96" s="223">
        <v>4.55</v>
      </c>
      <c r="I96" s="274" t="s">
        <v>993</v>
      </c>
      <c r="J96" s="266" t="s">
        <v>1001</v>
      </c>
      <c r="K96" s="267">
        <f t="shared" ref="K96" si="83">H96-F96</f>
        <v>0.89999999999999991</v>
      </c>
      <c r="L96" s="282">
        <v>50</v>
      </c>
      <c r="M96" s="268">
        <f t="shared" ref="M96" si="84">(K96*N96)-L96</f>
        <v>2379.9999999999995</v>
      </c>
      <c r="N96" s="267">
        <v>2700</v>
      </c>
      <c r="O96" s="103" t="s">
        <v>595</v>
      </c>
      <c r="P96" s="269">
        <v>45182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30">
        <v>14</v>
      </c>
      <c r="B97" s="231">
        <v>45182</v>
      </c>
      <c r="C97" s="223"/>
      <c r="D97" s="273" t="s">
        <v>1014</v>
      </c>
      <c r="E97" s="223" t="s">
        <v>604</v>
      </c>
      <c r="F97" s="274" t="s">
        <v>1017</v>
      </c>
      <c r="G97" s="223">
        <v>50</v>
      </c>
      <c r="H97" s="223">
        <v>114.5</v>
      </c>
      <c r="I97" s="274" t="s">
        <v>1002</v>
      </c>
      <c r="J97" s="322" t="s">
        <v>1018</v>
      </c>
      <c r="K97" s="267">
        <f t="shared" ref="K97:K98" si="85">H97-F97</f>
        <v>22</v>
      </c>
      <c r="L97" s="282">
        <v>50</v>
      </c>
      <c r="M97" s="268">
        <f t="shared" ref="M97" si="86">(K97*N97)-L97</f>
        <v>2700</v>
      </c>
      <c r="N97" s="267">
        <v>125</v>
      </c>
      <c r="O97" s="103" t="s">
        <v>595</v>
      </c>
      <c r="P97" s="269">
        <v>45183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250">
        <v>18</v>
      </c>
      <c r="B98" s="251">
        <v>45182</v>
      </c>
      <c r="C98" s="252"/>
      <c r="D98" s="253" t="s">
        <v>1006</v>
      </c>
      <c r="E98" s="252" t="s">
        <v>604</v>
      </c>
      <c r="F98" s="254">
        <v>30.5</v>
      </c>
      <c r="G98" s="252">
        <v>18</v>
      </c>
      <c r="H98" s="252">
        <v>21</v>
      </c>
      <c r="I98" s="254" t="s">
        <v>966</v>
      </c>
      <c r="J98" s="252" t="s">
        <v>1037</v>
      </c>
      <c r="K98" s="275">
        <f t="shared" si="85"/>
        <v>-9.5</v>
      </c>
      <c r="L98" s="257">
        <v>50</v>
      </c>
      <c r="M98" s="258">
        <f t="shared" ref="M98" si="87">(K98*N98)-50</f>
        <v>-2900</v>
      </c>
      <c r="N98" s="256">
        <v>300</v>
      </c>
      <c r="O98" s="259" t="s">
        <v>605</v>
      </c>
      <c r="P98" s="260">
        <v>45184</v>
      </c>
      <c r="Q98" s="145"/>
      <c r="R98" s="55" t="s">
        <v>606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13">
        <v>19</v>
      </c>
      <c r="B99" s="314">
        <v>45182</v>
      </c>
      <c r="C99" s="315"/>
      <c r="D99" s="315" t="s">
        <v>1007</v>
      </c>
      <c r="E99" s="313" t="s">
        <v>604</v>
      </c>
      <c r="F99" s="313">
        <v>17.5</v>
      </c>
      <c r="G99" s="313">
        <v>12.9</v>
      </c>
      <c r="H99" s="316">
        <v>20.25</v>
      </c>
      <c r="I99" s="328" t="s">
        <v>1008</v>
      </c>
      <c r="J99" s="223" t="s">
        <v>1009</v>
      </c>
      <c r="K99" s="329">
        <f t="shared" ref="K99" si="88">H99-F99</f>
        <v>2.75</v>
      </c>
      <c r="L99" s="317">
        <v>50</v>
      </c>
      <c r="M99" s="318">
        <f t="shared" ref="M99" si="89">(K99*N99)-L99</f>
        <v>1600</v>
      </c>
      <c r="N99" s="313">
        <v>600</v>
      </c>
      <c r="O99" s="316" t="s">
        <v>595</v>
      </c>
      <c r="P99" s="319">
        <v>45182</v>
      </c>
      <c r="Q99" s="145"/>
      <c r="R99" s="55" t="s">
        <v>606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313">
        <v>20</v>
      </c>
      <c r="B100" s="314">
        <v>45183</v>
      </c>
      <c r="C100" s="315"/>
      <c r="D100" s="315" t="s">
        <v>1020</v>
      </c>
      <c r="E100" s="313" t="s">
        <v>604</v>
      </c>
      <c r="F100" s="313">
        <v>250</v>
      </c>
      <c r="G100" s="313">
        <v>150</v>
      </c>
      <c r="H100" s="316">
        <v>360</v>
      </c>
      <c r="I100" s="328" t="s">
        <v>1021</v>
      </c>
      <c r="J100" s="223" t="s">
        <v>1027</v>
      </c>
      <c r="K100" s="329">
        <f t="shared" ref="K100:K101" si="90">H100-F100</f>
        <v>110</v>
      </c>
      <c r="L100" s="317">
        <v>50</v>
      </c>
      <c r="M100" s="318">
        <f t="shared" ref="M100" si="91">(K100*N100)-L100</f>
        <v>1600</v>
      </c>
      <c r="N100" s="313">
        <v>15</v>
      </c>
      <c r="O100" s="316" t="s">
        <v>595</v>
      </c>
      <c r="P100" s="319">
        <v>45183</v>
      </c>
      <c r="Q100" s="145"/>
      <c r="R100" s="55" t="s">
        <v>594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50">
        <v>21</v>
      </c>
      <c r="B101" s="251">
        <v>45183</v>
      </c>
      <c r="C101" s="252"/>
      <c r="D101" s="253" t="s">
        <v>1022</v>
      </c>
      <c r="E101" s="252" t="s">
        <v>604</v>
      </c>
      <c r="F101" s="254">
        <v>19.5</v>
      </c>
      <c r="G101" s="252">
        <v>10</v>
      </c>
      <c r="H101" s="252">
        <v>10</v>
      </c>
      <c r="I101" s="254" t="s">
        <v>1023</v>
      </c>
      <c r="J101" s="252" t="s">
        <v>1037</v>
      </c>
      <c r="K101" s="275">
        <f t="shared" si="90"/>
        <v>-9.5</v>
      </c>
      <c r="L101" s="257">
        <v>50</v>
      </c>
      <c r="M101" s="258">
        <f t="shared" ref="M101" si="92">(K101*N101)-50</f>
        <v>-3850</v>
      </c>
      <c r="N101" s="256">
        <v>400</v>
      </c>
      <c r="O101" s="259" t="s">
        <v>605</v>
      </c>
      <c r="P101" s="260">
        <v>45187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13">
        <v>22</v>
      </c>
      <c r="B102" s="314">
        <v>45183</v>
      </c>
      <c r="C102" s="315"/>
      <c r="D102" s="315" t="s">
        <v>1024</v>
      </c>
      <c r="E102" s="313" t="s">
        <v>604</v>
      </c>
      <c r="F102" s="313">
        <v>70</v>
      </c>
      <c r="G102" s="313">
        <v>30</v>
      </c>
      <c r="H102" s="316">
        <v>105</v>
      </c>
      <c r="I102" s="328" t="s">
        <v>1025</v>
      </c>
      <c r="J102" s="223" t="s">
        <v>1026</v>
      </c>
      <c r="K102" s="329">
        <f t="shared" ref="K102" si="93">H102-F102</f>
        <v>35</v>
      </c>
      <c r="L102" s="317">
        <v>50</v>
      </c>
      <c r="M102" s="318">
        <f t="shared" ref="M102" si="94">(K102*N102)-L102</f>
        <v>1350</v>
      </c>
      <c r="N102" s="313">
        <v>40</v>
      </c>
      <c r="O102" s="316" t="s">
        <v>595</v>
      </c>
      <c r="P102" s="319">
        <v>45183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313">
        <v>23</v>
      </c>
      <c r="B103" s="314">
        <v>45183</v>
      </c>
      <c r="C103" s="315"/>
      <c r="D103" s="315" t="s">
        <v>1028</v>
      </c>
      <c r="E103" s="313" t="s">
        <v>604</v>
      </c>
      <c r="F103" s="313">
        <v>415</v>
      </c>
      <c r="G103" s="313">
        <v>310</v>
      </c>
      <c r="H103" s="316">
        <v>460</v>
      </c>
      <c r="I103" s="328" t="s">
        <v>1029</v>
      </c>
      <c r="J103" s="223" t="s">
        <v>1031</v>
      </c>
      <c r="K103" s="329">
        <f t="shared" ref="K103:K104" si="95">H103-F103</f>
        <v>45</v>
      </c>
      <c r="L103" s="317">
        <v>50</v>
      </c>
      <c r="M103" s="318">
        <f t="shared" ref="M103:M104" si="96">(K103*N103)-L103</f>
        <v>625</v>
      </c>
      <c r="N103" s="313">
        <v>15</v>
      </c>
      <c r="O103" s="316" t="s">
        <v>595</v>
      </c>
      <c r="P103" s="319">
        <v>45183</v>
      </c>
      <c r="Q103" s="145"/>
      <c r="R103" s="55" t="s">
        <v>594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30">
        <v>24</v>
      </c>
      <c r="B104" s="350">
        <v>45184</v>
      </c>
      <c r="C104" s="351"/>
      <c r="D104" s="351" t="s">
        <v>1028</v>
      </c>
      <c r="E104" s="230" t="s">
        <v>604</v>
      </c>
      <c r="F104" s="230">
        <v>340</v>
      </c>
      <c r="G104" s="230">
        <v>180</v>
      </c>
      <c r="H104" s="223">
        <v>485</v>
      </c>
      <c r="I104" s="223" t="s">
        <v>1034</v>
      </c>
      <c r="J104" s="223" t="s">
        <v>739</v>
      </c>
      <c r="K104" s="329">
        <f t="shared" si="95"/>
        <v>145</v>
      </c>
      <c r="L104" s="317">
        <v>50</v>
      </c>
      <c r="M104" s="318">
        <f t="shared" si="96"/>
        <v>2125</v>
      </c>
      <c r="N104" s="313">
        <v>15</v>
      </c>
      <c r="O104" s="316" t="s">
        <v>595</v>
      </c>
      <c r="P104" s="319">
        <v>45189</v>
      </c>
      <c r="Q104" s="145"/>
      <c r="R104" s="55" t="s">
        <v>594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250">
        <v>25</v>
      </c>
      <c r="B105" s="251">
        <v>45184</v>
      </c>
      <c r="C105" s="252"/>
      <c r="D105" s="253" t="s">
        <v>1035</v>
      </c>
      <c r="E105" s="252" t="s">
        <v>604</v>
      </c>
      <c r="F105" s="254">
        <v>58</v>
      </c>
      <c r="G105" s="252">
        <v>20</v>
      </c>
      <c r="H105" s="252">
        <v>20</v>
      </c>
      <c r="I105" s="254" t="s">
        <v>975</v>
      </c>
      <c r="J105" s="252" t="s">
        <v>1039</v>
      </c>
      <c r="K105" s="275">
        <f t="shared" ref="K105:K106" si="97">H105-F105</f>
        <v>-38</v>
      </c>
      <c r="L105" s="257">
        <v>50</v>
      </c>
      <c r="M105" s="258">
        <f t="shared" ref="M105" si="98">(K105*N105)-50</f>
        <v>-1570</v>
      </c>
      <c r="N105" s="256">
        <v>40</v>
      </c>
      <c r="O105" s="259" t="s">
        <v>605</v>
      </c>
      <c r="P105" s="260">
        <v>45184</v>
      </c>
      <c r="Q105" s="145"/>
      <c r="R105" s="55" t="s">
        <v>606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313">
        <v>26</v>
      </c>
      <c r="B106" s="314">
        <v>45184</v>
      </c>
      <c r="C106" s="315"/>
      <c r="D106" s="315" t="s">
        <v>1014</v>
      </c>
      <c r="E106" s="313" t="s">
        <v>604</v>
      </c>
      <c r="F106" s="313">
        <v>93.5</v>
      </c>
      <c r="G106" s="313">
        <v>65</v>
      </c>
      <c r="H106" s="316">
        <v>109.5</v>
      </c>
      <c r="I106" s="328" t="s">
        <v>1002</v>
      </c>
      <c r="J106" s="223" t="s">
        <v>1031</v>
      </c>
      <c r="K106" s="329">
        <f t="shared" si="97"/>
        <v>16</v>
      </c>
      <c r="L106" s="317">
        <v>50</v>
      </c>
      <c r="M106" s="318">
        <f t="shared" ref="M106" si="99">(K106*N106)-L106</f>
        <v>1950</v>
      </c>
      <c r="N106" s="313">
        <v>125</v>
      </c>
      <c r="O106" s="316" t="s">
        <v>595</v>
      </c>
      <c r="P106" s="319">
        <v>45184</v>
      </c>
      <c r="Q106" s="145"/>
      <c r="R106" s="55" t="s">
        <v>594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50">
        <v>27</v>
      </c>
      <c r="B107" s="251">
        <v>45184</v>
      </c>
      <c r="C107" s="252"/>
      <c r="D107" s="253" t="s">
        <v>1041</v>
      </c>
      <c r="E107" s="252" t="s">
        <v>604</v>
      </c>
      <c r="F107" s="254">
        <v>102.5</v>
      </c>
      <c r="G107" s="252">
        <v>80</v>
      </c>
      <c r="H107" s="252">
        <v>80</v>
      </c>
      <c r="I107" s="254" t="s">
        <v>1038</v>
      </c>
      <c r="J107" s="252" t="s">
        <v>1042</v>
      </c>
      <c r="K107" s="275">
        <f t="shared" ref="K107" si="100">H107-F107</f>
        <v>-22.5</v>
      </c>
      <c r="L107" s="257">
        <v>50</v>
      </c>
      <c r="M107" s="258">
        <f t="shared" ref="M107" si="101">(K107*N107)-50</f>
        <v>-3425</v>
      </c>
      <c r="N107" s="256">
        <v>150</v>
      </c>
      <c r="O107" s="259" t="s">
        <v>605</v>
      </c>
      <c r="P107" s="260">
        <v>45187</v>
      </c>
      <c r="Q107" s="145"/>
      <c r="R107" s="55" t="s">
        <v>606</v>
      </c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50">
        <v>28</v>
      </c>
      <c r="B108" s="352">
        <v>45187</v>
      </c>
      <c r="C108" s="353"/>
      <c r="D108" s="353" t="s">
        <v>1014</v>
      </c>
      <c r="E108" s="250" t="s">
        <v>604</v>
      </c>
      <c r="F108" s="250">
        <v>77.5</v>
      </c>
      <c r="G108" s="250">
        <v>48</v>
      </c>
      <c r="H108" s="252">
        <v>48</v>
      </c>
      <c r="I108" s="252" t="s">
        <v>1045</v>
      </c>
      <c r="J108" s="252" t="s">
        <v>1048</v>
      </c>
      <c r="K108" s="275">
        <f t="shared" ref="K108" si="102">H108-F108</f>
        <v>-29.5</v>
      </c>
      <c r="L108" s="257">
        <v>50</v>
      </c>
      <c r="M108" s="258">
        <f t="shared" ref="M108" si="103">(K108*N108)-50</f>
        <v>-3737.5</v>
      </c>
      <c r="N108" s="256">
        <v>125</v>
      </c>
      <c r="O108" s="259" t="s">
        <v>605</v>
      </c>
      <c r="P108" s="260">
        <v>45189</v>
      </c>
      <c r="Q108" s="145"/>
      <c r="R108" s="55" t="s">
        <v>787</v>
      </c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250">
        <v>29</v>
      </c>
      <c r="B109" s="352">
        <v>45189</v>
      </c>
      <c r="C109" s="353"/>
      <c r="D109" s="353" t="s">
        <v>1055</v>
      </c>
      <c r="E109" s="250" t="s">
        <v>604</v>
      </c>
      <c r="F109" s="250">
        <v>42.5</v>
      </c>
      <c r="G109" s="250">
        <v>0</v>
      </c>
      <c r="H109" s="252">
        <v>0</v>
      </c>
      <c r="I109" s="252" t="s">
        <v>1056</v>
      </c>
      <c r="J109" s="252" t="s">
        <v>1064</v>
      </c>
      <c r="K109" s="275">
        <f t="shared" ref="K109:K110" si="104">H109-F109</f>
        <v>-42.5</v>
      </c>
      <c r="L109" s="257">
        <v>50</v>
      </c>
      <c r="M109" s="258">
        <f t="shared" ref="M109" si="105">(K109*N109)-50</f>
        <v>-687.5</v>
      </c>
      <c r="N109" s="256">
        <v>15</v>
      </c>
      <c r="O109" s="259" t="s">
        <v>605</v>
      </c>
      <c r="P109" s="260">
        <v>45189</v>
      </c>
      <c r="Q109" s="145"/>
      <c r="R109" s="55" t="s">
        <v>606</v>
      </c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399">
        <v>30</v>
      </c>
      <c r="B110" s="401">
        <v>45191</v>
      </c>
      <c r="C110" s="351"/>
      <c r="D110" s="351" t="s">
        <v>1075</v>
      </c>
      <c r="E110" s="230" t="s">
        <v>604</v>
      </c>
      <c r="F110" s="230">
        <v>72.5</v>
      </c>
      <c r="G110" s="230"/>
      <c r="H110" s="223">
        <v>135</v>
      </c>
      <c r="I110" s="223"/>
      <c r="J110" s="407" t="s">
        <v>1078</v>
      </c>
      <c r="K110" s="329">
        <f t="shared" si="104"/>
        <v>62.5</v>
      </c>
      <c r="L110" s="317">
        <v>50</v>
      </c>
      <c r="M110" s="409">
        <v>800</v>
      </c>
      <c r="N110" s="382">
        <v>40</v>
      </c>
      <c r="O110" s="411" t="s">
        <v>595</v>
      </c>
      <c r="P110" s="412">
        <v>45191</v>
      </c>
      <c r="Q110" s="145"/>
      <c r="R110" s="5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400"/>
      <c r="B111" s="402"/>
      <c r="C111" s="351"/>
      <c r="D111" s="351" t="s">
        <v>1076</v>
      </c>
      <c r="E111" s="230" t="s">
        <v>1077</v>
      </c>
      <c r="F111" s="230">
        <v>42.5</v>
      </c>
      <c r="G111" s="230"/>
      <c r="H111" s="223">
        <v>82.5</v>
      </c>
      <c r="I111" s="223"/>
      <c r="J111" s="408"/>
      <c r="K111" s="381">
        <f>F111-H111</f>
        <v>-40</v>
      </c>
      <c r="L111" s="282">
        <v>50</v>
      </c>
      <c r="M111" s="410"/>
      <c r="N111" s="383">
        <v>40</v>
      </c>
      <c r="O111" s="406"/>
      <c r="P111" s="398"/>
      <c r="Q111" s="145"/>
      <c r="R111" s="5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399">
        <v>31</v>
      </c>
      <c r="B112" s="401">
        <v>45191</v>
      </c>
      <c r="C112" s="351"/>
      <c r="D112" s="351" t="s">
        <v>1079</v>
      </c>
      <c r="E112" s="230" t="s">
        <v>604</v>
      </c>
      <c r="F112" s="230">
        <v>235</v>
      </c>
      <c r="G112" s="230"/>
      <c r="H112" s="223">
        <v>390</v>
      </c>
      <c r="I112" s="223"/>
      <c r="J112" s="407" t="s">
        <v>731</v>
      </c>
      <c r="K112" s="329">
        <f t="shared" ref="K112" si="106">H112-F112</f>
        <v>155</v>
      </c>
      <c r="L112" s="317">
        <v>50</v>
      </c>
      <c r="M112" s="409">
        <v>725</v>
      </c>
      <c r="N112" s="382">
        <v>15</v>
      </c>
      <c r="O112" s="405" t="s">
        <v>595</v>
      </c>
      <c r="P112" s="397">
        <v>45191</v>
      </c>
      <c r="Q112" s="145"/>
      <c r="R112" s="5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400"/>
      <c r="B113" s="402"/>
      <c r="C113" s="351"/>
      <c r="D113" s="351" t="s">
        <v>1080</v>
      </c>
      <c r="E113" s="230" t="s">
        <v>1077</v>
      </c>
      <c r="F113" s="230">
        <v>145</v>
      </c>
      <c r="G113" s="230"/>
      <c r="H113" s="223">
        <v>245</v>
      </c>
      <c r="I113" s="223"/>
      <c r="J113" s="408"/>
      <c r="K113" s="381">
        <f>F113-H113</f>
        <v>-100</v>
      </c>
      <c r="L113" s="282">
        <v>50</v>
      </c>
      <c r="M113" s="410"/>
      <c r="N113" s="383">
        <v>15</v>
      </c>
      <c r="O113" s="406"/>
      <c r="P113" s="398"/>
      <c r="Q113" s="145"/>
      <c r="R113" s="5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399">
        <v>32</v>
      </c>
      <c r="B114" s="401">
        <v>45191</v>
      </c>
      <c r="C114" s="351"/>
      <c r="D114" s="351" t="s">
        <v>1079</v>
      </c>
      <c r="E114" s="230" t="s">
        <v>604</v>
      </c>
      <c r="F114" s="230">
        <v>205</v>
      </c>
      <c r="G114" s="230"/>
      <c r="H114" s="223">
        <v>330</v>
      </c>
      <c r="I114" s="223"/>
      <c r="J114" s="407" t="s">
        <v>810</v>
      </c>
      <c r="K114" s="329">
        <f t="shared" ref="K114" si="107">H114-F114</f>
        <v>125</v>
      </c>
      <c r="L114" s="317">
        <v>50</v>
      </c>
      <c r="M114" s="409">
        <v>800</v>
      </c>
      <c r="N114" s="382">
        <v>15</v>
      </c>
      <c r="O114" s="405" t="s">
        <v>595</v>
      </c>
      <c r="P114" s="397">
        <v>45191</v>
      </c>
      <c r="Q114" s="145"/>
      <c r="R114" s="5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400"/>
      <c r="B115" s="402"/>
      <c r="C115" s="351"/>
      <c r="D115" s="351" t="s">
        <v>1080</v>
      </c>
      <c r="E115" s="230" t="s">
        <v>1077</v>
      </c>
      <c r="F115" s="230">
        <v>125</v>
      </c>
      <c r="G115" s="230"/>
      <c r="H115" s="223">
        <v>190</v>
      </c>
      <c r="I115" s="223"/>
      <c r="J115" s="408"/>
      <c r="K115" s="381">
        <f>F115-H115</f>
        <v>-65</v>
      </c>
      <c r="L115" s="282">
        <v>50</v>
      </c>
      <c r="M115" s="410"/>
      <c r="N115" s="383">
        <v>15</v>
      </c>
      <c r="O115" s="406"/>
      <c r="P115" s="398"/>
      <c r="Q115" s="145"/>
      <c r="R115" s="5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5" customHeight="1">
      <c r="A116" s="399">
        <v>33</v>
      </c>
      <c r="B116" s="401">
        <v>45194</v>
      </c>
      <c r="C116" s="351"/>
      <c r="D116" s="351" t="s">
        <v>1092</v>
      </c>
      <c r="E116" s="230" t="s">
        <v>604</v>
      </c>
      <c r="F116" s="230">
        <v>55</v>
      </c>
      <c r="G116" s="230"/>
      <c r="H116" s="223">
        <v>84</v>
      </c>
      <c r="I116" s="223"/>
      <c r="J116" s="407" t="s">
        <v>1094</v>
      </c>
      <c r="K116" s="329">
        <f t="shared" ref="K116" si="108">H116-F116</f>
        <v>29</v>
      </c>
      <c r="L116" s="317">
        <v>50</v>
      </c>
      <c r="M116" s="409">
        <v>700</v>
      </c>
      <c r="N116" s="382">
        <v>50</v>
      </c>
      <c r="O116" s="405" t="s">
        <v>595</v>
      </c>
      <c r="P116" s="397">
        <v>45194</v>
      </c>
      <c r="Q116" s="145"/>
      <c r="R116" s="5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5" customHeight="1">
      <c r="A117" s="400"/>
      <c r="B117" s="402"/>
      <c r="C117" s="351"/>
      <c r="D117" s="351" t="s">
        <v>1093</v>
      </c>
      <c r="E117" s="230" t="s">
        <v>1077</v>
      </c>
      <c r="F117" s="230">
        <v>26</v>
      </c>
      <c r="G117" s="230"/>
      <c r="H117" s="223">
        <v>39</v>
      </c>
      <c r="I117" s="223"/>
      <c r="J117" s="408"/>
      <c r="K117" s="381">
        <f>F117-H117</f>
        <v>-13</v>
      </c>
      <c r="L117" s="282">
        <v>50</v>
      </c>
      <c r="M117" s="404"/>
      <c r="N117" s="383">
        <v>50</v>
      </c>
      <c r="O117" s="406"/>
      <c r="P117" s="398"/>
      <c r="Q117" s="145"/>
      <c r="R117" s="5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5" customHeight="1">
      <c r="A118" s="399">
        <v>34</v>
      </c>
      <c r="B118" s="401">
        <v>45194</v>
      </c>
      <c r="C118" s="351"/>
      <c r="D118" s="351" t="s">
        <v>1095</v>
      </c>
      <c r="E118" s="230" t="s">
        <v>604</v>
      </c>
      <c r="F118" s="230">
        <v>58</v>
      </c>
      <c r="G118" s="230"/>
      <c r="H118" s="223">
        <v>108</v>
      </c>
      <c r="I118" s="223"/>
      <c r="J118" s="407" t="s">
        <v>763</v>
      </c>
      <c r="K118" s="329">
        <f t="shared" ref="K118" si="109">H118-F118</f>
        <v>50</v>
      </c>
      <c r="L118" s="317">
        <v>50</v>
      </c>
      <c r="M118" s="403">
        <v>950</v>
      </c>
      <c r="N118" s="313">
        <v>40</v>
      </c>
      <c r="O118" s="405" t="s">
        <v>595</v>
      </c>
      <c r="P118" s="397">
        <v>45194</v>
      </c>
      <c r="Q118" s="145"/>
      <c r="R118" s="5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5" customHeight="1">
      <c r="A119" s="400"/>
      <c r="B119" s="402"/>
      <c r="C119" s="351"/>
      <c r="D119" s="351" t="s">
        <v>1096</v>
      </c>
      <c r="E119" s="230" t="s">
        <v>1077</v>
      </c>
      <c r="F119" s="230">
        <v>22</v>
      </c>
      <c r="G119" s="230"/>
      <c r="H119" s="223">
        <v>47</v>
      </c>
      <c r="I119" s="223"/>
      <c r="J119" s="408"/>
      <c r="K119" s="329">
        <f>F119-H119</f>
        <v>-25</v>
      </c>
      <c r="L119" s="317">
        <v>50</v>
      </c>
      <c r="M119" s="404"/>
      <c r="N119" s="313">
        <v>40</v>
      </c>
      <c r="O119" s="406"/>
      <c r="P119" s="398"/>
      <c r="Q119" s="145"/>
      <c r="R119" s="5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5" customHeight="1">
      <c r="A120" s="399">
        <v>35</v>
      </c>
      <c r="B120" s="401">
        <v>45194</v>
      </c>
      <c r="C120" s="351"/>
      <c r="D120" s="351" t="s">
        <v>1079</v>
      </c>
      <c r="E120" s="230" t="s">
        <v>604</v>
      </c>
      <c r="F120" s="230">
        <v>195</v>
      </c>
      <c r="G120" s="230"/>
      <c r="H120" s="223">
        <v>295</v>
      </c>
      <c r="I120" s="223"/>
      <c r="J120" s="407" t="s">
        <v>1097</v>
      </c>
      <c r="K120" s="329">
        <f t="shared" ref="K120" si="110">H120-F120</f>
        <v>100</v>
      </c>
      <c r="L120" s="317">
        <v>50</v>
      </c>
      <c r="M120" s="403">
        <v>650</v>
      </c>
      <c r="N120" s="313">
        <v>15</v>
      </c>
      <c r="O120" s="405" t="s">
        <v>595</v>
      </c>
      <c r="P120" s="397">
        <v>45194</v>
      </c>
      <c r="Q120" s="145"/>
      <c r="R120" s="5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5" customHeight="1">
      <c r="A121" s="400"/>
      <c r="B121" s="402"/>
      <c r="C121" s="351"/>
      <c r="D121" s="351" t="s">
        <v>1080</v>
      </c>
      <c r="E121" s="230" t="s">
        <v>1077</v>
      </c>
      <c r="F121" s="230">
        <v>100</v>
      </c>
      <c r="G121" s="230"/>
      <c r="H121" s="223">
        <v>150</v>
      </c>
      <c r="I121" s="223"/>
      <c r="J121" s="408"/>
      <c r="K121" s="329">
        <f>F121-H121</f>
        <v>-50</v>
      </c>
      <c r="L121" s="317">
        <v>50</v>
      </c>
      <c r="M121" s="404"/>
      <c r="N121" s="313">
        <v>15</v>
      </c>
      <c r="O121" s="406"/>
      <c r="P121" s="398"/>
      <c r="Q121" s="145"/>
      <c r="R121" s="5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5" customHeight="1">
      <c r="A122" s="250">
        <v>36</v>
      </c>
      <c r="B122" s="352">
        <v>45195</v>
      </c>
      <c r="C122" s="353"/>
      <c r="D122" s="353" t="s">
        <v>1076</v>
      </c>
      <c r="E122" s="250" t="s">
        <v>604</v>
      </c>
      <c r="F122" s="250">
        <v>24</v>
      </c>
      <c r="G122" s="250">
        <v>0</v>
      </c>
      <c r="H122" s="252">
        <v>16</v>
      </c>
      <c r="I122" s="252" t="s">
        <v>996</v>
      </c>
      <c r="J122" s="252" t="s">
        <v>1132</v>
      </c>
      <c r="K122" s="275">
        <f t="shared" ref="K122" si="111">H122-F122</f>
        <v>-8</v>
      </c>
      <c r="L122" s="257">
        <v>50</v>
      </c>
      <c r="M122" s="258">
        <f t="shared" ref="M122" si="112">(K122*N122)-50</f>
        <v>-370</v>
      </c>
      <c r="N122" s="256">
        <v>40</v>
      </c>
      <c r="O122" s="259" t="s">
        <v>605</v>
      </c>
      <c r="P122" s="260">
        <v>45195</v>
      </c>
      <c r="Q122" s="145"/>
      <c r="R122" s="5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5" customHeight="1">
      <c r="A123" s="227">
        <v>37</v>
      </c>
      <c r="B123" s="311">
        <v>45195</v>
      </c>
      <c r="C123" s="312"/>
      <c r="D123" s="312" t="s">
        <v>1092</v>
      </c>
      <c r="E123" s="227" t="s">
        <v>604</v>
      </c>
      <c r="F123" s="227" t="s">
        <v>1133</v>
      </c>
      <c r="G123" s="227">
        <v>18</v>
      </c>
      <c r="H123" s="229"/>
      <c r="I123" s="229" t="s">
        <v>1134</v>
      </c>
      <c r="J123" s="229" t="s">
        <v>593</v>
      </c>
      <c r="K123" s="227"/>
      <c r="L123" s="243"/>
      <c r="M123" s="244"/>
      <c r="N123" s="227"/>
      <c r="O123" s="229"/>
      <c r="P123" s="228"/>
      <c r="Q123" s="145"/>
      <c r="R123" s="5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5" customHeight="1">
      <c r="A124" s="227"/>
      <c r="B124" s="311"/>
      <c r="C124" s="312"/>
      <c r="D124" s="312"/>
      <c r="E124" s="227"/>
      <c r="F124" s="227"/>
      <c r="G124" s="227"/>
      <c r="H124" s="229"/>
      <c r="I124" s="229"/>
      <c r="J124" s="229"/>
      <c r="K124" s="227"/>
      <c r="L124" s="243"/>
      <c r="M124" s="244"/>
      <c r="N124" s="227"/>
      <c r="O124" s="229"/>
      <c r="P124" s="228"/>
      <c r="Q124" s="145"/>
      <c r="R124" s="5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5" customHeight="1">
      <c r="A125" s="227"/>
      <c r="B125" s="311"/>
      <c r="C125" s="312"/>
      <c r="D125" s="312"/>
      <c r="E125" s="227"/>
      <c r="F125" s="227"/>
      <c r="G125" s="227"/>
      <c r="H125" s="229"/>
      <c r="I125" s="229"/>
      <c r="J125" s="229"/>
      <c r="K125" s="227"/>
      <c r="L125" s="243"/>
      <c r="M125" s="244"/>
      <c r="N125" s="227"/>
      <c r="O125" s="229"/>
      <c r="P125" s="228"/>
      <c r="Q125" s="145"/>
      <c r="R125" s="5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38.25" customHeight="1">
      <c r="A126" s="94" t="s">
        <v>617</v>
      </c>
      <c r="B126" s="152"/>
      <c r="C126" s="152"/>
      <c r="D126" s="153"/>
      <c r="E126" s="133"/>
      <c r="F126" s="6"/>
      <c r="G126" s="6"/>
      <c r="H126" s="134"/>
      <c r="I126" s="154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</row>
    <row r="127" spans="1:38" ht="38.25">
      <c r="A127" s="95" t="s">
        <v>16</v>
      </c>
      <c r="B127" s="96" t="s">
        <v>567</v>
      </c>
      <c r="C127" s="96"/>
      <c r="D127" s="97" t="s">
        <v>579</v>
      </c>
      <c r="E127" s="96" t="s">
        <v>580</v>
      </c>
      <c r="F127" s="96" t="s">
        <v>581</v>
      </c>
      <c r="G127" s="96" t="s">
        <v>582</v>
      </c>
      <c r="H127" s="96" t="s">
        <v>583</v>
      </c>
      <c r="I127" s="96" t="s">
        <v>584</v>
      </c>
      <c r="J127" s="95" t="s">
        <v>585</v>
      </c>
      <c r="K127" s="137" t="s">
        <v>603</v>
      </c>
      <c r="L127" s="138" t="s">
        <v>587</v>
      </c>
      <c r="M127" s="98" t="s">
        <v>588</v>
      </c>
      <c r="N127" s="96" t="s">
        <v>589</v>
      </c>
      <c r="O127" s="97" t="s">
        <v>590</v>
      </c>
      <c r="P127" s="96" t="s">
        <v>591</v>
      </c>
      <c r="Q127" s="37"/>
      <c r="R127" s="6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4.25" customHeight="1">
      <c r="A128" s="99">
        <v>1</v>
      </c>
      <c r="B128" s="100">
        <v>45169</v>
      </c>
      <c r="C128" s="147"/>
      <c r="D128" s="147" t="s">
        <v>887</v>
      </c>
      <c r="E128" s="99" t="s">
        <v>604</v>
      </c>
      <c r="F128" s="99" t="s">
        <v>895</v>
      </c>
      <c r="G128" s="99">
        <v>350</v>
      </c>
      <c r="H128" s="99"/>
      <c r="I128" s="99" t="s">
        <v>888</v>
      </c>
      <c r="J128" s="101" t="s">
        <v>593</v>
      </c>
      <c r="K128" s="101"/>
      <c r="L128" s="102"/>
      <c r="M128" s="355"/>
      <c r="N128" s="229"/>
      <c r="O128" s="241"/>
      <c r="P128" s="356"/>
      <c r="Q128" s="37"/>
      <c r="R128" s="37" t="s">
        <v>594</v>
      </c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4.25" customHeight="1">
      <c r="A129" s="99">
        <v>2</v>
      </c>
      <c r="B129" s="100">
        <v>45173</v>
      </c>
      <c r="C129" s="147"/>
      <c r="D129" s="147" t="s">
        <v>168</v>
      </c>
      <c r="E129" s="99" t="s">
        <v>604</v>
      </c>
      <c r="F129" s="99" t="s">
        <v>906</v>
      </c>
      <c r="G129" s="99">
        <v>4790</v>
      </c>
      <c r="H129" s="99"/>
      <c r="I129" s="99" t="s">
        <v>907</v>
      </c>
      <c r="J129" s="101" t="s">
        <v>593</v>
      </c>
      <c r="K129" s="101"/>
      <c r="L129" s="102"/>
      <c r="M129" s="355"/>
      <c r="N129" s="229"/>
      <c r="O129" s="241"/>
      <c r="P129" s="356"/>
      <c r="Q129" s="37"/>
      <c r="R129" s="37" t="s">
        <v>594</v>
      </c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4.25" customHeight="1">
      <c r="A130" s="99"/>
      <c r="B130" s="100"/>
      <c r="C130" s="147"/>
      <c r="D130" s="147"/>
      <c r="E130" s="99"/>
      <c r="F130" s="99"/>
      <c r="G130" s="99"/>
      <c r="H130" s="99"/>
      <c r="I130" s="99"/>
      <c r="J130" s="101"/>
      <c r="K130" s="101"/>
      <c r="L130" s="102"/>
      <c r="M130" s="355"/>
      <c r="N130" s="229"/>
      <c r="O130" s="241"/>
      <c r="P130" s="356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2.75" customHeight="1">
      <c r="A131" s="99"/>
      <c r="B131" s="100"/>
      <c r="C131" s="147"/>
      <c r="D131" s="147"/>
      <c r="E131" s="99"/>
      <c r="F131" s="99"/>
      <c r="G131" s="99"/>
      <c r="H131" s="99"/>
      <c r="I131" s="99"/>
      <c r="J131" s="101"/>
      <c r="K131" s="101"/>
      <c r="L131" s="102"/>
      <c r="M131" s="155"/>
      <c r="N131" s="226"/>
      <c r="O131" s="226"/>
      <c r="P131" s="100"/>
      <c r="R131" s="6"/>
      <c r="S131" s="1"/>
      <c r="T131" s="1"/>
      <c r="U131" s="1"/>
      <c r="V131" s="1"/>
      <c r="W131" s="1"/>
      <c r="X131" s="1"/>
      <c r="Y131" s="1"/>
    </row>
    <row r="132" spans="1:38" ht="12.75" customHeight="1">
      <c r="A132" s="119" t="s">
        <v>596</v>
      </c>
      <c r="B132" s="119"/>
      <c r="C132" s="119"/>
      <c r="D132" s="119"/>
      <c r="E132" s="37"/>
      <c r="F132" s="126" t="s">
        <v>598</v>
      </c>
      <c r="G132" s="55"/>
      <c r="H132" s="55"/>
      <c r="I132" s="55"/>
      <c r="J132" s="6"/>
      <c r="K132" s="139"/>
      <c r="L132" s="140"/>
      <c r="M132" s="6"/>
      <c r="N132" s="109"/>
      <c r="O132" s="156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25" t="s">
        <v>597</v>
      </c>
      <c r="B133" s="119"/>
      <c r="C133" s="119"/>
      <c r="D133" s="119"/>
      <c r="E133" s="6"/>
      <c r="F133" s="126" t="s">
        <v>601</v>
      </c>
      <c r="G133" s="6"/>
      <c r="H133" s="6" t="s">
        <v>619</v>
      </c>
      <c r="I133" s="6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25"/>
      <c r="B134" s="119"/>
      <c r="C134" s="119"/>
      <c r="D134" s="119"/>
      <c r="E134" s="6"/>
      <c r="F134" s="126"/>
      <c r="G134" s="6"/>
      <c r="H134" s="6"/>
      <c r="I134" s="6"/>
      <c r="J134" s="1"/>
      <c r="K134" s="6"/>
      <c r="L134" s="6"/>
      <c r="M134" s="6"/>
      <c r="N134" s="1"/>
      <c r="O134" s="1"/>
      <c r="Q134" s="1"/>
      <c r="R134" s="55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25"/>
      <c r="B135" s="119"/>
      <c r="C135" s="119"/>
      <c r="D135" s="119"/>
      <c r="E135" s="6"/>
      <c r="F135" s="126"/>
      <c r="G135" s="55"/>
      <c r="H135" s="37"/>
      <c r="I135" s="55"/>
      <c r="J135" s="6"/>
      <c r="K135" s="139"/>
      <c r="L135" s="140"/>
      <c r="M135" s="6"/>
      <c r="N135" s="109"/>
      <c r="O135" s="14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25"/>
      <c r="B136" s="119"/>
      <c r="C136" s="119"/>
      <c r="D136" s="119"/>
      <c r="E136" s="6"/>
      <c r="F136" s="126"/>
      <c r="G136" s="55"/>
      <c r="H136" s="37"/>
      <c r="I136" s="55"/>
      <c r="J136" s="6"/>
      <c r="K136" s="139"/>
      <c r="L136" s="140"/>
      <c r="M136" s="6"/>
      <c r="N136" s="109"/>
      <c r="O136" s="14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25"/>
      <c r="B137" s="119"/>
      <c r="C137" s="119"/>
      <c r="D137" s="119"/>
      <c r="E137" s="6"/>
      <c r="F137" s="126"/>
      <c r="G137" s="55"/>
      <c r="H137" s="37"/>
      <c r="I137" s="55"/>
      <c r="J137" s="6"/>
      <c r="K137" s="139"/>
      <c r="L137" s="140"/>
      <c r="M137" s="6"/>
      <c r="N137" s="109"/>
      <c r="O137" s="14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25"/>
      <c r="B138" s="119"/>
      <c r="C138" s="119"/>
      <c r="D138" s="119"/>
      <c r="E138" s="6"/>
      <c r="F138" s="126"/>
      <c r="G138" s="55"/>
      <c r="H138" s="37"/>
      <c r="I138" s="55"/>
      <c r="J138" s="6"/>
      <c r="K138" s="139"/>
      <c r="L138" s="140"/>
      <c r="M138" s="6"/>
      <c r="N138" s="109"/>
      <c r="O138" s="14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25"/>
      <c r="B139" s="119"/>
      <c r="C139" s="119"/>
      <c r="D139" s="119"/>
      <c r="E139" s="6"/>
      <c r="F139" s="126"/>
      <c r="G139" s="55"/>
      <c r="H139" s="37"/>
      <c r="I139" s="55"/>
      <c r="J139" s="6"/>
      <c r="K139" s="139"/>
      <c r="L139" s="140"/>
      <c r="M139" s="6"/>
      <c r="N139" s="109"/>
      <c r="O139" s="14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25"/>
      <c r="B140" s="119"/>
      <c r="C140" s="119"/>
      <c r="D140" s="119"/>
      <c r="E140" s="6"/>
      <c r="F140" s="126"/>
      <c r="G140" s="55"/>
      <c r="H140" s="37"/>
      <c r="I140" s="55"/>
      <c r="J140" s="6"/>
      <c r="K140" s="139"/>
      <c r="L140" s="140"/>
      <c r="M140" s="6"/>
      <c r="N140" s="109"/>
      <c r="O140" s="14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55"/>
      <c r="B141" s="108"/>
      <c r="C141" s="108"/>
      <c r="D141" s="37"/>
      <c r="E141" s="55"/>
      <c r="F141" s="55"/>
      <c r="G141" s="55"/>
      <c r="H141" s="37"/>
      <c r="I141" s="55"/>
      <c r="J141" s="6"/>
      <c r="K141" s="139"/>
      <c r="L141" s="140"/>
      <c r="M141" s="6"/>
      <c r="N141" s="109"/>
      <c r="O141" s="14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37"/>
      <c r="B142" s="157" t="s">
        <v>620</v>
      </c>
      <c r="C142" s="157"/>
      <c r="D142" s="157"/>
      <c r="E142" s="157"/>
      <c r="F142" s="6"/>
      <c r="G142" s="6"/>
      <c r="H142" s="135"/>
      <c r="I142" s="6"/>
      <c r="J142" s="135"/>
      <c r="K142" s="136"/>
      <c r="L142" s="6"/>
      <c r="M142" s="6"/>
      <c r="N142" s="1"/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95" t="s">
        <v>16</v>
      </c>
      <c r="B143" s="96" t="s">
        <v>567</v>
      </c>
      <c r="C143" s="96"/>
      <c r="D143" s="97" t="s">
        <v>579</v>
      </c>
      <c r="E143" s="96" t="s">
        <v>580</v>
      </c>
      <c r="F143" s="96" t="s">
        <v>581</v>
      </c>
      <c r="G143" s="96" t="s">
        <v>621</v>
      </c>
      <c r="H143" s="96" t="s">
        <v>622</v>
      </c>
      <c r="I143" s="96" t="s">
        <v>584</v>
      </c>
      <c r="J143" s="158" t="s">
        <v>585</v>
      </c>
      <c r="K143" s="96" t="s">
        <v>586</v>
      </c>
      <c r="L143" s="96" t="s">
        <v>623</v>
      </c>
      <c r="M143" s="96" t="s">
        <v>589</v>
      </c>
      <c r="N143" s="97" t="s">
        <v>590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9">
        <v>1</v>
      </c>
      <c r="B144" s="160">
        <v>41579</v>
      </c>
      <c r="C144" s="160"/>
      <c r="D144" s="161" t="s">
        <v>624</v>
      </c>
      <c r="E144" s="162" t="s">
        <v>592</v>
      </c>
      <c r="F144" s="163">
        <v>82</v>
      </c>
      <c r="G144" s="162" t="s">
        <v>625</v>
      </c>
      <c r="H144" s="162">
        <v>100</v>
      </c>
      <c r="I144" s="164">
        <v>100</v>
      </c>
      <c r="J144" s="165" t="s">
        <v>626</v>
      </c>
      <c r="K144" s="166">
        <f t="shared" ref="K144:K196" si="113">H144-F144</f>
        <v>18</v>
      </c>
      <c r="L144" s="167">
        <f t="shared" ref="L144:L196" si="114">K144/F144</f>
        <v>0.21951219512195122</v>
      </c>
      <c r="M144" s="162" t="s">
        <v>595</v>
      </c>
      <c r="N144" s="168">
        <v>42657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9">
        <v>2</v>
      </c>
      <c r="B145" s="160">
        <v>41794</v>
      </c>
      <c r="C145" s="160"/>
      <c r="D145" s="161" t="s">
        <v>627</v>
      </c>
      <c r="E145" s="162" t="s">
        <v>604</v>
      </c>
      <c r="F145" s="163">
        <v>257</v>
      </c>
      <c r="G145" s="162" t="s">
        <v>625</v>
      </c>
      <c r="H145" s="162">
        <v>300</v>
      </c>
      <c r="I145" s="164">
        <v>300</v>
      </c>
      <c r="J145" s="165" t="s">
        <v>626</v>
      </c>
      <c r="K145" s="166">
        <f t="shared" si="113"/>
        <v>43</v>
      </c>
      <c r="L145" s="167">
        <f t="shared" si="114"/>
        <v>0.16731517509727625</v>
      </c>
      <c r="M145" s="162" t="s">
        <v>595</v>
      </c>
      <c r="N145" s="168">
        <v>41822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3</v>
      </c>
      <c r="B146" s="160">
        <v>41828</v>
      </c>
      <c r="C146" s="160"/>
      <c r="D146" s="161" t="s">
        <v>628</v>
      </c>
      <c r="E146" s="162" t="s">
        <v>604</v>
      </c>
      <c r="F146" s="163">
        <v>393</v>
      </c>
      <c r="G146" s="162" t="s">
        <v>625</v>
      </c>
      <c r="H146" s="162">
        <v>468</v>
      </c>
      <c r="I146" s="164">
        <v>468</v>
      </c>
      <c r="J146" s="165" t="s">
        <v>626</v>
      </c>
      <c r="K146" s="166">
        <f t="shared" si="113"/>
        <v>75</v>
      </c>
      <c r="L146" s="167">
        <f t="shared" si="114"/>
        <v>0.19083969465648856</v>
      </c>
      <c r="M146" s="162" t="s">
        <v>595</v>
      </c>
      <c r="N146" s="168">
        <v>41863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4</v>
      </c>
      <c r="B147" s="160">
        <v>41857</v>
      </c>
      <c r="C147" s="160"/>
      <c r="D147" s="161" t="s">
        <v>629</v>
      </c>
      <c r="E147" s="162" t="s">
        <v>604</v>
      </c>
      <c r="F147" s="163">
        <v>205</v>
      </c>
      <c r="G147" s="162" t="s">
        <v>625</v>
      </c>
      <c r="H147" s="162">
        <v>275</v>
      </c>
      <c r="I147" s="164">
        <v>250</v>
      </c>
      <c r="J147" s="165" t="s">
        <v>626</v>
      </c>
      <c r="K147" s="166">
        <f t="shared" si="113"/>
        <v>70</v>
      </c>
      <c r="L147" s="167">
        <f t="shared" si="114"/>
        <v>0.34146341463414637</v>
      </c>
      <c r="M147" s="162" t="s">
        <v>595</v>
      </c>
      <c r="N147" s="168">
        <v>41962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5</v>
      </c>
      <c r="B148" s="160">
        <v>41886</v>
      </c>
      <c r="C148" s="160"/>
      <c r="D148" s="161" t="s">
        <v>630</v>
      </c>
      <c r="E148" s="162" t="s">
        <v>604</v>
      </c>
      <c r="F148" s="163">
        <v>162</v>
      </c>
      <c r="G148" s="162" t="s">
        <v>625</v>
      </c>
      <c r="H148" s="162">
        <v>190</v>
      </c>
      <c r="I148" s="164">
        <v>190</v>
      </c>
      <c r="J148" s="165" t="s">
        <v>626</v>
      </c>
      <c r="K148" s="166">
        <f t="shared" si="113"/>
        <v>28</v>
      </c>
      <c r="L148" s="167">
        <f t="shared" si="114"/>
        <v>0.1728395061728395</v>
      </c>
      <c r="M148" s="162" t="s">
        <v>595</v>
      </c>
      <c r="N148" s="168">
        <v>42006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6</v>
      </c>
      <c r="B149" s="160">
        <v>41886</v>
      </c>
      <c r="C149" s="160"/>
      <c r="D149" s="161" t="s">
        <v>631</v>
      </c>
      <c r="E149" s="162" t="s">
        <v>604</v>
      </c>
      <c r="F149" s="163">
        <v>75</v>
      </c>
      <c r="G149" s="162" t="s">
        <v>625</v>
      </c>
      <c r="H149" s="162">
        <v>91.5</v>
      </c>
      <c r="I149" s="164" t="s">
        <v>618</v>
      </c>
      <c r="J149" s="165" t="s">
        <v>632</v>
      </c>
      <c r="K149" s="166">
        <f t="shared" si="113"/>
        <v>16.5</v>
      </c>
      <c r="L149" s="167">
        <f t="shared" si="114"/>
        <v>0.22</v>
      </c>
      <c r="M149" s="162" t="s">
        <v>595</v>
      </c>
      <c r="N149" s="168">
        <v>41954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9">
        <v>7</v>
      </c>
      <c r="B150" s="160">
        <v>41913</v>
      </c>
      <c r="C150" s="160"/>
      <c r="D150" s="161" t="s">
        <v>633</v>
      </c>
      <c r="E150" s="162" t="s">
        <v>604</v>
      </c>
      <c r="F150" s="163">
        <v>850</v>
      </c>
      <c r="G150" s="162" t="s">
        <v>625</v>
      </c>
      <c r="H150" s="162">
        <v>982.5</v>
      </c>
      <c r="I150" s="164">
        <v>1050</v>
      </c>
      <c r="J150" s="165" t="s">
        <v>634</v>
      </c>
      <c r="K150" s="166">
        <f t="shared" si="113"/>
        <v>132.5</v>
      </c>
      <c r="L150" s="167">
        <f t="shared" si="114"/>
        <v>0.15588235294117647</v>
      </c>
      <c r="M150" s="162" t="s">
        <v>595</v>
      </c>
      <c r="N150" s="168">
        <v>42039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8</v>
      </c>
      <c r="B151" s="160">
        <v>41913</v>
      </c>
      <c r="C151" s="160"/>
      <c r="D151" s="161" t="s">
        <v>635</v>
      </c>
      <c r="E151" s="162" t="s">
        <v>604</v>
      </c>
      <c r="F151" s="163">
        <v>475</v>
      </c>
      <c r="G151" s="162" t="s">
        <v>625</v>
      </c>
      <c r="H151" s="162">
        <v>515</v>
      </c>
      <c r="I151" s="164">
        <v>600</v>
      </c>
      <c r="J151" s="165" t="s">
        <v>636</v>
      </c>
      <c r="K151" s="166">
        <f t="shared" si="113"/>
        <v>40</v>
      </c>
      <c r="L151" s="167">
        <f t="shared" si="114"/>
        <v>8.4210526315789472E-2</v>
      </c>
      <c r="M151" s="162" t="s">
        <v>595</v>
      </c>
      <c r="N151" s="168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9">
        <v>9</v>
      </c>
      <c r="B152" s="160">
        <v>41913</v>
      </c>
      <c r="C152" s="160"/>
      <c r="D152" s="161" t="s">
        <v>637</v>
      </c>
      <c r="E152" s="162" t="s">
        <v>604</v>
      </c>
      <c r="F152" s="163">
        <v>86</v>
      </c>
      <c r="G152" s="162" t="s">
        <v>625</v>
      </c>
      <c r="H152" s="162">
        <v>99</v>
      </c>
      <c r="I152" s="164">
        <v>140</v>
      </c>
      <c r="J152" s="165" t="s">
        <v>638</v>
      </c>
      <c r="K152" s="166">
        <f t="shared" si="113"/>
        <v>13</v>
      </c>
      <c r="L152" s="167">
        <f t="shared" si="114"/>
        <v>0.15116279069767441</v>
      </c>
      <c r="M152" s="162" t="s">
        <v>595</v>
      </c>
      <c r="N152" s="168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10</v>
      </c>
      <c r="B153" s="160">
        <v>41926</v>
      </c>
      <c r="C153" s="160"/>
      <c r="D153" s="161" t="s">
        <v>639</v>
      </c>
      <c r="E153" s="162" t="s">
        <v>604</v>
      </c>
      <c r="F153" s="163">
        <v>496.6</v>
      </c>
      <c r="G153" s="162" t="s">
        <v>625</v>
      </c>
      <c r="H153" s="162">
        <v>621</v>
      </c>
      <c r="I153" s="164">
        <v>580</v>
      </c>
      <c r="J153" s="165" t="s">
        <v>626</v>
      </c>
      <c r="K153" s="166">
        <f t="shared" si="113"/>
        <v>124.39999999999998</v>
      </c>
      <c r="L153" s="167">
        <f t="shared" si="114"/>
        <v>0.25050342327829234</v>
      </c>
      <c r="M153" s="162" t="s">
        <v>595</v>
      </c>
      <c r="N153" s="168">
        <v>42605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11</v>
      </c>
      <c r="B154" s="160">
        <v>41926</v>
      </c>
      <c r="C154" s="160"/>
      <c r="D154" s="161" t="s">
        <v>640</v>
      </c>
      <c r="E154" s="162" t="s">
        <v>604</v>
      </c>
      <c r="F154" s="163">
        <v>2481.9</v>
      </c>
      <c r="G154" s="162" t="s">
        <v>625</v>
      </c>
      <c r="H154" s="162">
        <v>2840</v>
      </c>
      <c r="I154" s="164">
        <v>2870</v>
      </c>
      <c r="J154" s="165" t="s">
        <v>641</v>
      </c>
      <c r="K154" s="166">
        <f t="shared" si="113"/>
        <v>358.09999999999991</v>
      </c>
      <c r="L154" s="167">
        <f t="shared" si="114"/>
        <v>0.14428462065353154</v>
      </c>
      <c r="M154" s="162" t="s">
        <v>595</v>
      </c>
      <c r="N154" s="168">
        <v>42017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12</v>
      </c>
      <c r="B155" s="160">
        <v>41928</v>
      </c>
      <c r="C155" s="160"/>
      <c r="D155" s="161" t="s">
        <v>642</v>
      </c>
      <c r="E155" s="162" t="s">
        <v>604</v>
      </c>
      <c r="F155" s="163">
        <v>84.5</v>
      </c>
      <c r="G155" s="162" t="s">
        <v>625</v>
      </c>
      <c r="H155" s="162">
        <v>93</v>
      </c>
      <c r="I155" s="164">
        <v>110</v>
      </c>
      <c r="J155" s="165" t="s">
        <v>643</v>
      </c>
      <c r="K155" s="166">
        <f t="shared" si="113"/>
        <v>8.5</v>
      </c>
      <c r="L155" s="167">
        <f t="shared" si="114"/>
        <v>0.10059171597633136</v>
      </c>
      <c r="M155" s="162" t="s">
        <v>595</v>
      </c>
      <c r="N155" s="168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13</v>
      </c>
      <c r="B156" s="160">
        <v>41928</v>
      </c>
      <c r="C156" s="160"/>
      <c r="D156" s="161" t="s">
        <v>644</v>
      </c>
      <c r="E156" s="162" t="s">
        <v>604</v>
      </c>
      <c r="F156" s="163">
        <v>401</v>
      </c>
      <c r="G156" s="162" t="s">
        <v>625</v>
      </c>
      <c r="H156" s="162">
        <v>428</v>
      </c>
      <c r="I156" s="164">
        <v>450</v>
      </c>
      <c r="J156" s="165" t="s">
        <v>645</v>
      </c>
      <c r="K156" s="166">
        <f t="shared" si="113"/>
        <v>27</v>
      </c>
      <c r="L156" s="167">
        <f t="shared" si="114"/>
        <v>6.7331670822942641E-2</v>
      </c>
      <c r="M156" s="162" t="s">
        <v>595</v>
      </c>
      <c r="N156" s="168">
        <v>42020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14</v>
      </c>
      <c r="B157" s="160">
        <v>41928</v>
      </c>
      <c r="C157" s="160"/>
      <c r="D157" s="161" t="s">
        <v>646</v>
      </c>
      <c r="E157" s="162" t="s">
        <v>604</v>
      </c>
      <c r="F157" s="163">
        <v>101</v>
      </c>
      <c r="G157" s="162" t="s">
        <v>625</v>
      </c>
      <c r="H157" s="162">
        <v>112</v>
      </c>
      <c r="I157" s="164">
        <v>120</v>
      </c>
      <c r="J157" s="165" t="s">
        <v>647</v>
      </c>
      <c r="K157" s="166">
        <f t="shared" si="113"/>
        <v>11</v>
      </c>
      <c r="L157" s="167">
        <f t="shared" si="114"/>
        <v>0.10891089108910891</v>
      </c>
      <c r="M157" s="162" t="s">
        <v>595</v>
      </c>
      <c r="N157" s="168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15</v>
      </c>
      <c r="B158" s="160">
        <v>41954</v>
      </c>
      <c r="C158" s="160"/>
      <c r="D158" s="161" t="s">
        <v>648</v>
      </c>
      <c r="E158" s="162" t="s">
        <v>604</v>
      </c>
      <c r="F158" s="163">
        <v>59</v>
      </c>
      <c r="G158" s="162" t="s">
        <v>625</v>
      </c>
      <c r="H158" s="162">
        <v>76</v>
      </c>
      <c r="I158" s="164">
        <v>76</v>
      </c>
      <c r="J158" s="165" t="s">
        <v>626</v>
      </c>
      <c r="K158" s="166">
        <f t="shared" si="113"/>
        <v>17</v>
      </c>
      <c r="L158" s="167">
        <f t="shared" si="114"/>
        <v>0.28813559322033899</v>
      </c>
      <c r="M158" s="162" t="s">
        <v>595</v>
      </c>
      <c r="N158" s="168">
        <v>43032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16</v>
      </c>
      <c r="B159" s="160">
        <v>41954</v>
      </c>
      <c r="C159" s="160"/>
      <c r="D159" s="161" t="s">
        <v>637</v>
      </c>
      <c r="E159" s="162" t="s">
        <v>604</v>
      </c>
      <c r="F159" s="163">
        <v>99</v>
      </c>
      <c r="G159" s="162" t="s">
        <v>625</v>
      </c>
      <c r="H159" s="162">
        <v>120</v>
      </c>
      <c r="I159" s="164">
        <v>120</v>
      </c>
      <c r="J159" s="165" t="s">
        <v>614</v>
      </c>
      <c r="K159" s="166">
        <f t="shared" si="113"/>
        <v>21</v>
      </c>
      <c r="L159" s="167">
        <f t="shared" si="114"/>
        <v>0.21212121212121213</v>
      </c>
      <c r="M159" s="162" t="s">
        <v>595</v>
      </c>
      <c r="N159" s="168">
        <v>41960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17</v>
      </c>
      <c r="B160" s="160">
        <v>41956</v>
      </c>
      <c r="C160" s="160"/>
      <c r="D160" s="161" t="s">
        <v>649</v>
      </c>
      <c r="E160" s="162" t="s">
        <v>604</v>
      </c>
      <c r="F160" s="163">
        <v>22</v>
      </c>
      <c r="G160" s="162" t="s">
        <v>625</v>
      </c>
      <c r="H160" s="162">
        <v>33.549999999999997</v>
      </c>
      <c r="I160" s="164">
        <v>32</v>
      </c>
      <c r="J160" s="165" t="s">
        <v>650</v>
      </c>
      <c r="K160" s="166">
        <f t="shared" si="113"/>
        <v>11.549999999999997</v>
      </c>
      <c r="L160" s="167">
        <f t="shared" si="114"/>
        <v>0.52499999999999991</v>
      </c>
      <c r="M160" s="162" t="s">
        <v>595</v>
      </c>
      <c r="N160" s="168">
        <v>42188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18</v>
      </c>
      <c r="B161" s="160">
        <v>41976</v>
      </c>
      <c r="C161" s="160"/>
      <c r="D161" s="161" t="s">
        <v>651</v>
      </c>
      <c r="E161" s="162" t="s">
        <v>604</v>
      </c>
      <c r="F161" s="163">
        <v>440</v>
      </c>
      <c r="G161" s="162" t="s">
        <v>625</v>
      </c>
      <c r="H161" s="162">
        <v>520</v>
      </c>
      <c r="I161" s="164">
        <v>520</v>
      </c>
      <c r="J161" s="165" t="s">
        <v>652</v>
      </c>
      <c r="K161" s="166">
        <f t="shared" si="113"/>
        <v>80</v>
      </c>
      <c r="L161" s="167">
        <f t="shared" si="114"/>
        <v>0.18181818181818182</v>
      </c>
      <c r="M161" s="162" t="s">
        <v>595</v>
      </c>
      <c r="N161" s="168">
        <v>42208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19</v>
      </c>
      <c r="B162" s="160">
        <v>41976</v>
      </c>
      <c r="C162" s="160"/>
      <c r="D162" s="161" t="s">
        <v>653</v>
      </c>
      <c r="E162" s="162" t="s">
        <v>604</v>
      </c>
      <c r="F162" s="163">
        <v>360</v>
      </c>
      <c r="G162" s="162" t="s">
        <v>625</v>
      </c>
      <c r="H162" s="162">
        <v>427</v>
      </c>
      <c r="I162" s="164">
        <v>425</v>
      </c>
      <c r="J162" s="165" t="s">
        <v>654</v>
      </c>
      <c r="K162" s="166">
        <f t="shared" si="113"/>
        <v>67</v>
      </c>
      <c r="L162" s="167">
        <f t="shared" si="114"/>
        <v>0.18611111111111112</v>
      </c>
      <c r="M162" s="162" t="s">
        <v>595</v>
      </c>
      <c r="N162" s="168">
        <v>42058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20</v>
      </c>
      <c r="B163" s="160">
        <v>42012</v>
      </c>
      <c r="C163" s="160"/>
      <c r="D163" s="161" t="s">
        <v>655</v>
      </c>
      <c r="E163" s="162" t="s">
        <v>604</v>
      </c>
      <c r="F163" s="163">
        <v>360</v>
      </c>
      <c r="G163" s="162" t="s">
        <v>625</v>
      </c>
      <c r="H163" s="162">
        <v>455</v>
      </c>
      <c r="I163" s="164">
        <v>420</v>
      </c>
      <c r="J163" s="165" t="s">
        <v>656</v>
      </c>
      <c r="K163" s="166">
        <f t="shared" si="113"/>
        <v>95</v>
      </c>
      <c r="L163" s="167">
        <f t="shared" si="114"/>
        <v>0.2638888888888889</v>
      </c>
      <c r="M163" s="162" t="s">
        <v>595</v>
      </c>
      <c r="N163" s="168">
        <v>42024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21</v>
      </c>
      <c r="B164" s="160">
        <v>42012</v>
      </c>
      <c r="C164" s="160"/>
      <c r="D164" s="161" t="s">
        <v>657</v>
      </c>
      <c r="E164" s="162" t="s">
        <v>604</v>
      </c>
      <c r="F164" s="163">
        <v>130</v>
      </c>
      <c r="G164" s="162"/>
      <c r="H164" s="162">
        <v>175.5</v>
      </c>
      <c r="I164" s="164">
        <v>165</v>
      </c>
      <c r="J164" s="165" t="s">
        <v>658</v>
      </c>
      <c r="K164" s="166">
        <f t="shared" si="113"/>
        <v>45.5</v>
      </c>
      <c r="L164" s="167">
        <f t="shared" si="114"/>
        <v>0.35</v>
      </c>
      <c r="M164" s="162" t="s">
        <v>595</v>
      </c>
      <c r="N164" s="168">
        <v>43088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22</v>
      </c>
      <c r="B165" s="160">
        <v>42040</v>
      </c>
      <c r="C165" s="160"/>
      <c r="D165" s="161" t="s">
        <v>404</v>
      </c>
      <c r="E165" s="162" t="s">
        <v>592</v>
      </c>
      <c r="F165" s="163">
        <v>98</v>
      </c>
      <c r="G165" s="162"/>
      <c r="H165" s="162">
        <v>120</v>
      </c>
      <c r="I165" s="164">
        <v>120</v>
      </c>
      <c r="J165" s="165" t="s">
        <v>626</v>
      </c>
      <c r="K165" s="166">
        <f t="shared" si="113"/>
        <v>22</v>
      </c>
      <c r="L165" s="167">
        <f t="shared" si="114"/>
        <v>0.22448979591836735</v>
      </c>
      <c r="M165" s="162" t="s">
        <v>595</v>
      </c>
      <c r="N165" s="168">
        <v>42753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23</v>
      </c>
      <c r="B166" s="160">
        <v>42040</v>
      </c>
      <c r="C166" s="160"/>
      <c r="D166" s="161" t="s">
        <v>659</v>
      </c>
      <c r="E166" s="162" t="s">
        <v>592</v>
      </c>
      <c r="F166" s="163">
        <v>196</v>
      </c>
      <c r="G166" s="162"/>
      <c r="H166" s="162">
        <v>262</v>
      </c>
      <c r="I166" s="164">
        <v>255</v>
      </c>
      <c r="J166" s="165" t="s">
        <v>626</v>
      </c>
      <c r="K166" s="166">
        <f t="shared" si="113"/>
        <v>66</v>
      </c>
      <c r="L166" s="167">
        <f t="shared" si="114"/>
        <v>0.33673469387755101</v>
      </c>
      <c r="M166" s="162" t="s">
        <v>595</v>
      </c>
      <c r="N166" s="168">
        <v>42599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9">
        <v>24</v>
      </c>
      <c r="B167" s="170">
        <v>42067</v>
      </c>
      <c r="C167" s="170"/>
      <c r="D167" s="171" t="s">
        <v>403</v>
      </c>
      <c r="E167" s="172" t="s">
        <v>592</v>
      </c>
      <c r="F167" s="173">
        <v>235</v>
      </c>
      <c r="G167" s="173"/>
      <c r="H167" s="174">
        <v>77</v>
      </c>
      <c r="I167" s="174" t="s">
        <v>660</v>
      </c>
      <c r="J167" s="175" t="s">
        <v>661</v>
      </c>
      <c r="K167" s="176">
        <f t="shared" si="113"/>
        <v>-158</v>
      </c>
      <c r="L167" s="177">
        <f t="shared" si="114"/>
        <v>-0.67234042553191486</v>
      </c>
      <c r="M167" s="173" t="s">
        <v>605</v>
      </c>
      <c r="N167" s="170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25</v>
      </c>
      <c r="B168" s="160">
        <v>42067</v>
      </c>
      <c r="C168" s="160"/>
      <c r="D168" s="161" t="s">
        <v>662</v>
      </c>
      <c r="E168" s="162" t="s">
        <v>592</v>
      </c>
      <c r="F168" s="163">
        <v>185</v>
      </c>
      <c r="G168" s="162"/>
      <c r="H168" s="162">
        <v>224</v>
      </c>
      <c r="I168" s="164" t="s">
        <v>663</v>
      </c>
      <c r="J168" s="165" t="s">
        <v>626</v>
      </c>
      <c r="K168" s="166">
        <f t="shared" si="113"/>
        <v>39</v>
      </c>
      <c r="L168" s="167">
        <f t="shared" si="114"/>
        <v>0.21081081081081082</v>
      </c>
      <c r="M168" s="162" t="s">
        <v>595</v>
      </c>
      <c r="N168" s="168">
        <v>42647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9">
        <v>26</v>
      </c>
      <c r="B169" s="170">
        <v>42090</v>
      </c>
      <c r="C169" s="170"/>
      <c r="D169" s="178" t="s">
        <v>664</v>
      </c>
      <c r="E169" s="173" t="s">
        <v>592</v>
      </c>
      <c r="F169" s="173">
        <v>49.5</v>
      </c>
      <c r="G169" s="174"/>
      <c r="H169" s="174">
        <v>15.85</v>
      </c>
      <c r="I169" s="174">
        <v>67</v>
      </c>
      <c r="J169" s="175" t="s">
        <v>665</v>
      </c>
      <c r="K169" s="174">
        <f t="shared" si="113"/>
        <v>-33.65</v>
      </c>
      <c r="L169" s="179">
        <f t="shared" si="114"/>
        <v>-0.67979797979797973</v>
      </c>
      <c r="M169" s="173" t="s">
        <v>605</v>
      </c>
      <c r="N169" s="18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27</v>
      </c>
      <c r="B170" s="160">
        <v>42093</v>
      </c>
      <c r="C170" s="160"/>
      <c r="D170" s="161" t="s">
        <v>666</v>
      </c>
      <c r="E170" s="162" t="s">
        <v>592</v>
      </c>
      <c r="F170" s="163">
        <v>183.5</v>
      </c>
      <c r="G170" s="162"/>
      <c r="H170" s="162">
        <v>219</v>
      </c>
      <c r="I170" s="164">
        <v>218</v>
      </c>
      <c r="J170" s="165" t="s">
        <v>667</v>
      </c>
      <c r="K170" s="166">
        <f t="shared" si="113"/>
        <v>35.5</v>
      </c>
      <c r="L170" s="167">
        <f t="shared" si="114"/>
        <v>0.19346049046321526</v>
      </c>
      <c r="M170" s="162" t="s">
        <v>595</v>
      </c>
      <c r="N170" s="168">
        <v>42103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28</v>
      </c>
      <c r="B171" s="160">
        <v>42114</v>
      </c>
      <c r="C171" s="160"/>
      <c r="D171" s="161" t="s">
        <v>668</v>
      </c>
      <c r="E171" s="162" t="s">
        <v>592</v>
      </c>
      <c r="F171" s="163">
        <f>(227+237)/2</f>
        <v>232</v>
      </c>
      <c r="G171" s="162"/>
      <c r="H171" s="162">
        <v>298</v>
      </c>
      <c r="I171" s="164">
        <v>298</v>
      </c>
      <c r="J171" s="165" t="s">
        <v>626</v>
      </c>
      <c r="K171" s="166">
        <f t="shared" si="113"/>
        <v>66</v>
      </c>
      <c r="L171" s="167">
        <f t="shared" si="114"/>
        <v>0.28448275862068967</v>
      </c>
      <c r="M171" s="162" t="s">
        <v>595</v>
      </c>
      <c r="N171" s="168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29</v>
      </c>
      <c r="B172" s="160">
        <v>42128</v>
      </c>
      <c r="C172" s="160"/>
      <c r="D172" s="161" t="s">
        <v>669</v>
      </c>
      <c r="E172" s="162" t="s">
        <v>604</v>
      </c>
      <c r="F172" s="163">
        <v>385</v>
      </c>
      <c r="G172" s="162"/>
      <c r="H172" s="162">
        <f>212.5+331</f>
        <v>543.5</v>
      </c>
      <c r="I172" s="164">
        <v>510</v>
      </c>
      <c r="J172" s="165" t="s">
        <v>670</v>
      </c>
      <c r="K172" s="166">
        <f t="shared" si="113"/>
        <v>158.5</v>
      </c>
      <c r="L172" s="167">
        <f t="shared" si="114"/>
        <v>0.41168831168831171</v>
      </c>
      <c r="M172" s="162" t="s">
        <v>595</v>
      </c>
      <c r="N172" s="168">
        <v>42235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30</v>
      </c>
      <c r="B173" s="160">
        <v>42128</v>
      </c>
      <c r="C173" s="160"/>
      <c r="D173" s="161" t="s">
        <v>671</v>
      </c>
      <c r="E173" s="162" t="s">
        <v>604</v>
      </c>
      <c r="F173" s="163">
        <v>115.5</v>
      </c>
      <c r="G173" s="162"/>
      <c r="H173" s="162">
        <v>146</v>
      </c>
      <c r="I173" s="164">
        <v>142</v>
      </c>
      <c r="J173" s="165" t="s">
        <v>672</v>
      </c>
      <c r="K173" s="166">
        <f t="shared" si="113"/>
        <v>30.5</v>
      </c>
      <c r="L173" s="167">
        <f t="shared" si="114"/>
        <v>0.26406926406926406</v>
      </c>
      <c r="M173" s="162" t="s">
        <v>595</v>
      </c>
      <c r="N173" s="168">
        <v>42202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31</v>
      </c>
      <c r="B174" s="160">
        <v>42151</v>
      </c>
      <c r="C174" s="160"/>
      <c r="D174" s="161" t="s">
        <v>541</v>
      </c>
      <c r="E174" s="162" t="s">
        <v>604</v>
      </c>
      <c r="F174" s="163">
        <v>237.5</v>
      </c>
      <c r="G174" s="162"/>
      <c r="H174" s="162">
        <v>279.5</v>
      </c>
      <c r="I174" s="164">
        <v>278</v>
      </c>
      <c r="J174" s="165" t="s">
        <v>626</v>
      </c>
      <c r="K174" s="166">
        <f t="shared" si="113"/>
        <v>42</v>
      </c>
      <c r="L174" s="167">
        <f t="shared" si="114"/>
        <v>0.17684210526315788</v>
      </c>
      <c r="M174" s="162" t="s">
        <v>595</v>
      </c>
      <c r="N174" s="168">
        <v>42222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32</v>
      </c>
      <c r="B175" s="160">
        <v>42174</v>
      </c>
      <c r="C175" s="160"/>
      <c r="D175" s="161" t="s">
        <v>644</v>
      </c>
      <c r="E175" s="162" t="s">
        <v>592</v>
      </c>
      <c r="F175" s="163">
        <v>340</v>
      </c>
      <c r="G175" s="162"/>
      <c r="H175" s="162">
        <v>448</v>
      </c>
      <c r="I175" s="164">
        <v>448</v>
      </c>
      <c r="J175" s="165" t="s">
        <v>626</v>
      </c>
      <c r="K175" s="166">
        <f t="shared" si="113"/>
        <v>108</v>
      </c>
      <c r="L175" s="167">
        <f t="shared" si="114"/>
        <v>0.31764705882352939</v>
      </c>
      <c r="M175" s="162" t="s">
        <v>595</v>
      </c>
      <c r="N175" s="168">
        <v>43018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33</v>
      </c>
      <c r="B176" s="160">
        <v>42191</v>
      </c>
      <c r="C176" s="160"/>
      <c r="D176" s="161" t="s">
        <v>673</v>
      </c>
      <c r="E176" s="162" t="s">
        <v>592</v>
      </c>
      <c r="F176" s="163">
        <v>390</v>
      </c>
      <c r="G176" s="162"/>
      <c r="H176" s="162">
        <v>460</v>
      </c>
      <c r="I176" s="164">
        <v>460</v>
      </c>
      <c r="J176" s="165" t="s">
        <v>626</v>
      </c>
      <c r="K176" s="166">
        <f t="shared" si="113"/>
        <v>70</v>
      </c>
      <c r="L176" s="167">
        <f t="shared" si="114"/>
        <v>0.17948717948717949</v>
      </c>
      <c r="M176" s="162" t="s">
        <v>595</v>
      </c>
      <c r="N176" s="168">
        <v>42478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9">
        <v>34</v>
      </c>
      <c r="B177" s="170">
        <v>42195</v>
      </c>
      <c r="C177" s="170"/>
      <c r="D177" s="171" t="s">
        <v>674</v>
      </c>
      <c r="E177" s="172" t="s">
        <v>592</v>
      </c>
      <c r="F177" s="173">
        <v>122.5</v>
      </c>
      <c r="G177" s="173"/>
      <c r="H177" s="174">
        <v>61</v>
      </c>
      <c r="I177" s="174">
        <v>172</v>
      </c>
      <c r="J177" s="175" t="s">
        <v>675</v>
      </c>
      <c r="K177" s="176">
        <f t="shared" si="113"/>
        <v>-61.5</v>
      </c>
      <c r="L177" s="177">
        <f t="shared" si="114"/>
        <v>-0.50204081632653064</v>
      </c>
      <c r="M177" s="173" t="s">
        <v>605</v>
      </c>
      <c r="N177" s="170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35</v>
      </c>
      <c r="B178" s="160">
        <v>42219</v>
      </c>
      <c r="C178" s="160"/>
      <c r="D178" s="161" t="s">
        <v>676</v>
      </c>
      <c r="E178" s="162" t="s">
        <v>592</v>
      </c>
      <c r="F178" s="163">
        <v>297.5</v>
      </c>
      <c r="G178" s="162"/>
      <c r="H178" s="162">
        <v>350</v>
      </c>
      <c r="I178" s="164">
        <v>360</v>
      </c>
      <c r="J178" s="165" t="s">
        <v>677</v>
      </c>
      <c r="K178" s="166">
        <f t="shared" si="113"/>
        <v>52.5</v>
      </c>
      <c r="L178" s="167">
        <f t="shared" si="114"/>
        <v>0.17647058823529413</v>
      </c>
      <c r="M178" s="162" t="s">
        <v>595</v>
      </c>
      <c r="N178" s="168">
        <v>42232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36</v>
      </c>
      <c r="B179" s="160">
        <v>42219</v>
      </c>
      <c r="C179" s="160"/>
      <c r="D179" s="161" t="s">
        <v>678</v>
      </c>
      <c r="E179" s="162" t="s">
        <v>592</v>
      </c>
      <c r="F179" s="163">
        <v>115.5</v>
      </c>
      <c r="G179" s="162"/>
      <c r="H179" s="162">
        <v>149</v>
      </c>
      <c r="I179" s="164">
        <v>140</v>
      </c>
      <c r="J179" s="165" t="s">
        <v>679</v>
      </c>
      <c r="K179" s="166">
        <f t="shared" si="113"/>
        <v>33.5</v>
      </c>
      <c r="L179" s="167">
        <f t="shared" si="114"/>
        <v>0.29004329004329005</v>
      </c>
      <c r="M179" s="162" t="s">
        <v>595</v>
      </c>
      <c r="N179" s="168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37</v>
      </c>
      <c r="B180" s="160">
        <v>42251</v>
      </c>
      <c r="C180" s="160"/>
      <c r="D180" s="161" t="s">
        <v>541</v>
      </c>
      <c r="E180" s="162" t="s">
        <v>592</v>
      </c>
      <c r="F180" s="163">
        <v>226</v>
      </c>
      <c r="G180" s="162"/>
      <c r="H180" s="162">
        <v>292</v>
      </c>
      <c r="I180" s="164">
        <v>292</v>
      </c>
      <c r="J180" s="165" t="s">
        <v>680</v>
      </c>
      <c r="K180" s="166">
        <f t="shared" si="113"/>
        <v>66</v>
      </c>
      <c r="L180" s="167">
        <f t="shared" si="114"/>
        <v>0.29203539823008851</v>
      </c>
      <c r="M180" s="162" t="s">
        <v>595</v>
      </c>
      <c r="N180" s="168">
        <v>42286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38</v>
      </c>
      <c r="B181" s="160">
        <v>42254</v>
      </c>
      <c r="C181" s="160"/>
      <c r="D181" s="161" t="s">
        <v>668</v>
      </c>
      <c r="E181" s="162" t="s">
        <v>592</v>
      </c>
      <c r="F181" s="163">
        <v>232.5</v>
      </c>
      <c r="G181" s="162"/>
      <c r="H181" s="162">
        <v>312.5</v>
      </c>
      <c r="I181" s="164">
        <v>310</v>
      </c>
      <c r="J181" s="165" t="s">
        <v>626</v>
      </c>
      <c r="K181" s="166">
        <f t="shared" si="113"/>
        <v>80</v>
      </c>
      <c r="L181" s="167">
        <f t="shared" si="114"/>
        <v>0.34408602150537637</v>
      </c>
      <c r="M181" s="162" t="s">
        <v>595</v>
      </c>
      <c r="N181" s="168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39</v>
      </c>
      <c r="B182" s="160">
        <v>42268</v>
      </c>
      <c r="C182" s="160"/>
      <c r="D182" s="161" t="s">
        <v>681</v>
      </c>
      <c r="E182" s="162" t="s">
        <v>592</v>
      </c>
      <c r="F182" s="163">
        <v>196.5</v>
      </c>
      <c r="G182" s="162"/>
      <c r="H182" s="162">
        <v>238</v>
      </c>
      <c r="I182" s="164">
        <v>238</v>
      </c>
      <c r="J182" s="165" t="s">
        <v>680</v>
      </c>
      <c r="K182" s="166">
        <f t="shared" si="113"/>
        <v>41.5</v>
      </c>
      <c r="L182" s="167">
        <f t="shared" si="114"/>
        <v>0.21119592875318066</v>
      </c>
      <c r="M182" s="162" t="s">
        <v>595</v>
      </c>
      <c r="N182" s="168">
        <v>42291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40</v>
      </c>
      <c r="B183" s="160">
        <v>42271</v>
      </c>
      <c r="C183" s="160"/>
      <c r="D183" s="161" t="s">
        <v>624</v>
      </c>
      <c r="E183" s="162" t="s">
        <v>592</v>
      </c>
      <c r="F183" s="163">
        <v>65</v>
      </c>
      <c r="G183" s="162"/>
      <c r="H183" s="162">
        <v>82</v>
      </c>
      <c r="I183" s="164">
        <v>82</v>
      </c>
      <c r="J183" s="165" t="s">
        <v>680</v>
      </c>
      <c r="K183" s="166">
        <f t="shared" si="113"/>
        <v>17</v>
      </c>
      <c r="L183" s="167">
        <f t="shared" si="114"/>
        <v>0.26153846153846155</v>
      </c>
      <c r="M183" s="162" t="s">
        <v>595</v>
      </c>
      <c r="N183" s="168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41</v>
      </c>
      <c r="B184" s="160">
        <v>42291</v>
      </c>
      <c r="C184" s="160"/>
      <c r="D184" s="161" t="s">
        <v>682</v>
      </c>
      <c r="E184" s="162" t="s">
        <v>592</v>
      </c>
      <c r="F184" s="163">
        <v>144</v>
      </c>
      <c r="G184" s="162"/>
      <c r="H184" s="162">
        <v>182.5</v>
      </c>
      <c r="I184" s="164">
        <v>181</v>
      </c>
      <c r="J184" s="165" t="s">
        <v>680</v>
      </c>
      <c r="K184" s="166">
        <f t="shared" si="113"/>
        <v>38.5</v>
      </c>
      <c r="L184" s="167">
        <f t="shared" si="114"/>
        <v>0.2673611111111111</v>
      </c>
      <c r="M184" s="162" t="s">
        <v>595</v>
      </c>
      <c r="N184" s="168">
        <v>42817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42</v>
      </c>
      <c r="B185" s="160">
        <v>42291</v>
      </c>
      <c r="C185" s="160"/>
      <c r="D185" s="161" t="s">
        <v>683</v>
      </c>
      <c r="E185" s="162" t="s">
        <v>592</v>
      </c>
      <c r="F185" s="163">
        <v>264</v>
      </c>
      <c r="G185" s="162"/>
      <c r="H185" s="162">
        <v>311</v>
      </c>
      <c r="I185" s="164">
        <v>311</v>
      </c>
      <c r="J185" s="165" t="s">
        <v>680</v>
      </c>
      <c r="K185" s="166">
        <f t="shared" si="113"/>
        <v>47</v>
      </c>
      <c r="L185" s="167">
        <f t="shared" si="114"/>
        <v>0.17803030303030304</v>
      </c>
      <c r="M185" s="162" t="s">
        <v>595</v>
      </c>
      <c r="N185" s="168">
        <v>42604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43</v>
      </c>
      <c r="B186" s="160">
        <v>42318</v>
      </c>
      <c r="C186" s="160"/>
      <c r="D186" s="161" t="s">
        <v>684</v>
      </c>
      <c r="E186" s="162" t="s">
        <v>604</v>
      </c>
      <c r="F186" s="163">
        <v>549.5</v>
      </c>
      <c r="G186" s="162"/>
      <c r="H186" s="162">
        <v>630</v>
      </c>
      <c r="I186" s="164">
        <v>630</v>
      </c>
      <c r="J186" s="165" t="s">
        <v>680</v>
      </c>
      <c r="K186" s="166">
        <f t="shared" si="113"/>
        <v>80.5</v>
      </c>
      <c r="L186" s="167">
        <f t="shared" si="114"/>
        <v>0.1464968152866242</v>
      </c>
      <c r="M186" s="162" t="s">
        <v>595</v>
      </c>
      <c r="N186" s="168">
        <v>42419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44</v>
      </c>
      <c r="B187" s="160">
        <v>42342</v>
      </c>
      <c r="C187" s="160"/>
      <c r="D187" s="161" t="s">
        <v>685</v>
      </c>
      <c r="E187" s="162" t="s">
        <v>592</v>
      </c>
      <c r="F187" s="163">
        <v>1027.5</v>
      </c>
      <c r="G187" s="162"/>
      <c r="H187" s="162">
        <v>1315</v>
      </c>
      <c r="I187" s="164">
        <v>1250</v>
      </c>
      <c r="J187" s="165" t="s">
        <v>680</v>
      </c>
      <c r="K187" s="166">
        <f t="shared" si="113"/>
        <v>287.5</v>
      </c>
      <c r="L187" s="167">
        <f t="shared" si="114"/>
        <v>0.27980535279805352</v>
      </c>
      <c r="M187" s="162" t="s">
        <v>595</v>
      </c>
      <c r="N187" s="168">
        <v>43244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45</v>
      </c>
      <c r="B188" s="160">
        <v>42367</v>
      </c>
      <c r="C188" s="160"/>
      <c r="D188" s="161" t="s">
        <v>686</v>
      </c>
      <c r="E188" s="162" t="s">
        <v>592</v>
      </c>
      <c r="F188" s="163">
        <v>465</v>
      </c>
      <c r="G188" s="162"/>
      <c r="H188" s="162">
        <v>540</v>
      </c>
      <c r="I188" s="164">
        <v>540</v>
      </c>
      <c r="J188" s="165" t="s">
        <v>680</v>
      </c>
      <c r="K188" s="166">
        <f t="shared" si="113"/>
        <v>75</v>
      </c>
      <c r="L188" s="167">
        <f t="shared" si="114"/>
        <v>0.16129032258064516</v>
      </c>
      <c r="M188" s="162" t="s">
        <v>595</v>
      </c>
      <c r="N188" s="168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9">
        <v>46</v>
      </c>
      <c r="B189" s="160">
        <v>42380</v>
      </c>
      <c r="C189" s="160"/>
      <c r="D189" s="161" t="s">
        <v>404</v>
      </c>
      <c r="E189" s="162" t="s">
        <v>604</v>
      </c>
      <c r="F189" s="163">
        <v>81</v>
      </c>
      <c r="G189" s="162"/>
      <c r="H189" s="162">
        <v>110</v>
      </c>
      <c r="I189" s="164">
        <v>110</v>
      </c>
      <c r="J189" s="165" t="s">
        <v>680</v>
      </c>
      <c r="K189" s="166">
        <f t="shared" si="113"/>
        <v>29</v>
      </c>
      <c r="L189" s="167">
        <f t="shared" si="114"/>
        <v>0.35802469135802467</v>
      </c>
      <c r="M189" s="162" t="s">
        <v>595</v>
      </c>
      <c r="N189" s="168">
        <v>42745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47</v>
      </c>
      <c r="B190" s="160">
        <v>42382</v>
      </c>
      <c r="C190" s="160"/>
      <c r="D190" s="161" t="s">
        <v>687</v>
      </c>
      <c r="E190" s="162" t="s">
        <v>604</v>
      </c>
      <c r="F190" s="163">
        <v>417.5</v>
      </c>
      <c r="G190" s="162"/>
      <c r="H190" s="162">
        <v>547</v>
      </c>
      <c r="I190" s="164">
        <v>535</v>
      </c>
      <c r="J190" s="165" t="s">
        <v>680</v>
      </c>
      <c r="K190" s="166">
        <f t="shared" si="113"/>
        <v>129.5</v>
      </c>
      <c r="L190" s="167">
        <f t="shared" si="114"/>
        <v>0.31017964071856285</v>
      </c>
      <c r="M190" s="162" t="s">
        <v>595</v>
      </c>
      <c r="N190" s="168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9">
        <v>48</v>
      </c>
      <c r="B191" s="160">
        <v>42408</v>
      </c>
      <c r="C191" s="160"/>
      <c r="D191" s="161" t="s">
        <v>688</v>
      </c>
      <c r="E191" s="162" t="s">
        <v>592</v>
      </c>
      <c r="F191" s="163">
        <v>650</v>
      </c>
      <c r="G191" s="162"/>
      <c r="H191" s="162">
        <v>800</v>
      </c>
      <c r="I191" s="164">
        <v>800</v>
      </c>
      <c r="J191" s="165" t="s">
        <v>680</v>
      </c>
      <c r="K191" s="166">
        <f t="shared" si="113"/>
        <v>150</v>
      </c>
      <c r="L191" s="167">
        <f t="shared" si="114"/>
        <v>0.23076923076923078</v>
      </c>
      <c r="M191" s="162" t="s">
        <v>595</v>
      </c>
      <c r="N191" s="168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49</v>
      </c>
      <c r="B192" s="160">
        <v>42433</v>
      </c>
      <c r="C192" s="160"/>
      <c r="D192" s="161" t="s">
        <v>237</v>
      </c>
      <c r="E192" s="162" t="s">
        <v>592</v>
      </c>
      <c r="F192" s="163">
        <v>437.5</v>
      </c>
      <c r="G192" s="162"/>
      <c r="H192" s="162">
        <v>504.5</v>
      </c>
      <c r="I192" s="164">
        <v>522</v>
      </c>
      <c r="J192" s="165" t="s">
        <v>689</v>
      </c>
      <c r="K192" s="166">
        <f t="shared" si="113"/>
        <v>67</v>
      </c>
      <c r="L192" s="167">
        <f t="shared" si="114"/>
        <v>0.15314285714285714</v>
      </c>
      <c r="M192" s="162" t="s">
        <v>595</v>
      </c>
      <c r="N192" s="168">
        <v>42480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50</v>
      </c>
      <c r="B193" s="160">
        <v>42438</v>
      </c>
      <c r="C193" s="160"/>
      <c r="D193" s="161" t="s">
        <v>690</v>
      </c>
      <c r="E193" s="162" t="s">
        <v>592</v>
      </c>
      <c r="F193" s="163">
        <v>189.5</v>
      </c>
      <c r="G193" s="162"/>
      <c r="H193" s="162">
        <v>218</v>
      </c>
      <c r="I193" s="164">
        <v>218</v>
      </c>
      <c r="J193" s="165" t="s">
        <v>680</v>
      </c>
      <c r="K193" s="166">
        <f t="shared" si="113"/>
        <v>28.5</v>
      </c>
      <c r="L193" s="167">
        <f t="shared" si="114"/>
        <v>0.15039577836411611</v>
      </c>
      <c r="M193" s="162" t="s">
        <v>595</v>
      </c>
      <c r="N193" s="168">
        <v>43034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9">
        <v>51</v>
      </c>
      <c r="B194" s="170">
        <v>42471</v>
      </c>
      <c r="C194" s="170"/>
      <c r="D194" s="178" t="s">
        <v>691</v>
      </c>
      <c r="E194" s="173" t="s">
        <v>592</v>
      </c>
      <c r="F194" s="173">
        <v>36.5</v>
      </c>
      <c r="G194" s="174"/>
      <c r="H194" s="174">
        <v>15.85</v>
      </c>
      <c r="I194" s="174">
        <v>60</v>
      </c>
      <c r="J194" s="175" t="s">
        <v>692</v>
      </c>
      <c r="K194" s="176">
        <f t="shared" si="113"/>
        <v>-20.65</v>
      </c>
      <c r="L194" s="177">
        <f t="shared" si="114"/>
        <v>-0.5657534246575342</v>
      </c>
      <c r="M194" s="173" t="s">
        <v>605</v>
      </c>
      <c r="N194" s="181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52</v>
      </c>
      <c r="B195" s="160">
        <v>42472</v>
      </c>
      <c r="C195" s="160"/>
      <c r="D195" s="161" t="s">
        <v>693</v>
      </c>
      <c r="E195" s="162" t="s">
        <v>592</v>
      </c>
      <c r="F195" s="163">
        <v>93</v>
      </c>
      <c r="G195" s="162"/>
      <c r="H195" s="162">
        <v>149</v>
      </c>
      <c r="I195" s="164">
        <v>140</v>
      </c>
      <c r="J195" s="165" t="s">
        <v>694</v>
      </c>
      <c r="K195" s="166">
        <f t="shared" si="113"/>
        <v>56</v>
      </c>
      <c r="L195" s="167">
        <f t="shared" si="114"/>
        <v>0.60215053763440862</v>
      </c>
      <c r="M195" s="162" t="s">
        <v>595</v>
      </c>
      <c r="N195" s="168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53</v>
      </c>
      <c r="B196" s="160">
        <v>42472</v>
      </c>
      <c r="C196" s="160"/>
      <c r="D196" s="161" t="s">
        <v>695</v>
      </c>
      <c r="E196" s="162" t="s">
        <v>592</v>
      </c>
      <c r="F196" s="163">
        <v>130</v>
      </c>
      <c r="G196" s="162"/>
      <c r="H196" s="162">
        <v>150</v>
      </c>
      <c r="I196" s="164" t="s">
        <v>696</v>
      </c>
      <c r="J196" s="165" t="s">
        <v>680</v>
      </c>
      <c r="K196" s="166">
        <f t="shared" si="113"/>
        <v>20</v>
      </c>
      <c r="L196" s="167">
        <f t="shared" si="114"/>
        <v>0.15384615384615385</v>
      </c>
      <c r="M196" s="162" t="s">
        <v>595</v>
      </c>
      <c r="N196" s="168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54</v>
      </c>
      <c r="B197" s="160">
        <v>42473</v>
      </c>
      <c r="C197" s="160"/>
      <c r="D197" s="161" t="s">
        <v>697</v>
      </c>
      <c r="E197" s="162" t="s">
        <v>592</v>
      </c>
      <c r="F197" s="163">
        <v>196</v>
      </c>
      <c r="G197" s="162"/>
      <c r="H197" s="162">
        <v>299</v>
      </c>
      <c r="I197" s="164">
        <v>299</v>
      </c>
      <c r="J197" s="165" t="s">
        <v>680</v>
      </c>
      <c r="K197" s="166">
        <v>103</v>
      </c>
      <c r="L197" s="167">
        <v>0.52551020408163296</v>
      </c>
      <c r="M197" s="162" t="s">
        <v>595</v>
      </c>
      <c r="N197" s="168">
        <v>42620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55</v>
      </c>
      <c r="B198" s="160">
        <v>42473</v>
      </c>
      <c r="C198" s="160"/>
      <c r="D198" s="161" t="s">
        <v>698</v>
      </c>
      <c r="E198" s="162" t="s">
        <v>592</v>
      </c>
      <c r="F198" s="163">
        <v>88</v>
      </c>
      <c r="G198" s="162"/>
      <c r="H198" s="162">
        <v>103</v>
      </c>
      <c r="I198" s="164">
        <v>103</v>
      </c>
      <c r="J198" s="165" t="s">
        <v>680</v>
      </c>
      <c r="K198" s="166">
        <v>15</v>
      </c>
      <c r="L198" s="167">
        <v>0.170454545454545</v>
      </c>
      <c r="M198" s="162" t="s">
        <v>595</v>
      </c>
      <c r="N198" s="168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56</v>
      </c>
      <c r="B199" s="160">
        <v>42492</v>
      </c>
      <c r="C199" s="160"/>
      <c r="D199" s="161" t="s">
        <v>699</v>
      </c>
      <c r="E199" s="162" t="s">
        <v>592</v>
      </c>
      <c r="F199" s="163">
        <v>127.5</v>
      </c>
      <c r="G199" s="162"/>
      <c r="H199" s="162">
        <v>148</v>
      </c>
      <c r="I199" s="164" t="s">
        <v>700</v>
      </c>
      <c r="J199" s="165" t="s">
        <v>680</v>
      </c>
      <c r="K199" s="166">
        <f t="shared" ref="K199:K203" si="115">H199-F199</f>
        <v>20.5</v>
      </c>
      <c r="L199" s="167">
        <f t="shared" ref="L199:L203" si="116">K199/F199</f>
        <v>0.16078431372549021</v>
      </c>
      <c r="M199" s="162" t="s">
        <v>595</v>
      </c>
      <c r="N199" s="168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57</v>
      </c>
      <c r="B200" s="160">
        <v>42493</v>
      </c>
      <c r="C200" s="160"/>
      <c r="D200" s="161" t="s">
        <v>701</v>
      </c>
      <c r="E200" s="162" t="s">
        <v>592</v>
      </c>
      <c r="F200" s="163">
        <v>675</v>
      </c>
      <c r="G200" s="162"/>
      <c r="H200" s="162">
        <v>815</v>
      </c>
      <c r="I200" s="164" t="s">
        <v>702</v>
      </c>
      <c r="J200" s="165" t="s">
        <v>680</v>
      </c>
      <c r="K200" s="166">
        <f t="shared" si="115"/>
        <v>140</v>
      </c>
      <c r="L200" s="167">
        <f t="shared" si="116"/>
        <v>0.2074074074074074</v>
      </c>
      <c r="M200" s="162" t="s">
        <v>595</v>
      </c>
      <c r="N200" s="168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9">
        <v>58</v>
      </c>
      <c r="B201" s="170">
        <v>42522</v>
      </c>
      <c r="C201" s="170"/>
      <c r="D201" s="171" t="s">
        <v>703</v>
      </c>
      <c r="E201" s="172" t="s">
        <v>592</v>
      </c>
      <c r="F201" s="173">
        <v>500</v>
      </c>
      <c r="G201" s="173"/>
      <c r="H201" s="174">
        <v>232.5</v>
      </c>
      <c r="I201" s="174" t="s">
        <v>704</v>
      </c>
      <c r="J201" s="175" t="s">
        <v>705</v>
      </c>
      <c r="K201" s="176">
        <f t="shared" si="115"/>
        <v>-267.5</v>
      </c>
      <c r="L201" s="177">
        <f t="shared" si="116"/>
        <v>-0.53500000000000003</v>
      </c>
      <c r="M201" s="173" t="s">
        <v>605</v>
      </c>
      <c r="N201" s="170">
        <v>43735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59</v>
      </c>
      <c r="B202" s="160">
        <v>42527</v>
      </c>
      <c r="C202" s="160"/>
      <c r="D202" s="161" t="s">
        <v>543</v>
      </c>
      <c r="E202" s="162" t="s">
        <v>592</v>
      </c>
      <c r="F202" s="163">
        <v>110</v>
      </c>
      <c r="G202" s="162"/>
      <c r="H202" s="162">
        <v>126.5</v>
      </c>
      <c r="I202" s="164">
        <v>125</v>
      </c>
      <c r="J202" s="165" t="s">
        <v>632</v>
      </c>
      <c r="K202" s="166">
        <f t="shared" si="115"/>
        <v>16.5</v>
      </c>
      <c r="L202" s="167">
        <f t="shared" si="116"/>
        <v>0.15</v>
      </c>
      <c r="M202" s="162" t="s">
        <v>595</v>
      </c>
      <c r="N202" s="168">
        <v>42552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9">
        <v>60</v>
      </c>
      <c r="B203" s="160">
        <v>42538</v>
      </c>
      <c r="C203" s="160"/>
      <c r="D203" s="161" t="s">
        <v>706</v>
      </c>
      <c r="E203" s="162" t="s">
        <v>592</v>
      </c>
      <c r="F203" s="163">
        <v>44</v>
      </c>
      <c r="G203" s="162"/>
      <c r="H203" s="162">
        <v>69.5</v>
      </c>
      <c r="I203" s="164">
        <v>69.5</v>
      </c>
      <c r="J203" s="165" t="s">
        <v>707</v>
      </c>
      <c r="K203" s="166">
        <f t="shared" si="115"/>
        <v>25.5</v>
      </c>
      <c r="L203" s="167">
        <f t="shared" si="116"/>
        <v>0.57954545454545459</v>
      </c>
      <c r="M203" s="162" t="s">
        <v>595</v>
      </c>
      <c r="N203" s="168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61</v>
      </c>
      <c r="B204" s="160">
        <v>42549</v>
      </c>
      <c r="C204" s="160"/>
      <c r="D204" s="161" t="s">
        <v>708</v>
      </c>
      <c r="E204" s="162" t="s">
        <v>592</v>
      </c>
      <c r="F204" s="163">
        <v>262.5</v>
      </c>
      <c r="G204" s="162"/>
      <c r="H204" s="162">
        <v>340</v>
      </c>
      <c r="I204" s="164">
        <v>333</v>
      </c>
      <c r="J204" s="165" t="s">
        <v>709</v>
      </c>
      <c r="K204" s="166">
        <v>77.5</v>
      </c>
      <c r="L204" s="167">
        <v>0.29523809523809502</v>
      </c>
      <c r="M204" s="162" t="s">
        <v>595</v>
      </c>
      <c r="N204" s="168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62</v>
      </c>
      <c r="B205" s="160">
        <v>42549</v>
      </c>
      <c r="C205" s="160"/>
      <c r="D205" s="161" t="s">
        <v>710</v>
      </c>
      <c r="E205" s="162" t="s">
        <v>592</v>
      </c>
      <c r="F205" s="163">
        <v>840</v>
      </c>
      <c r="G205" s="162"/>
      <c r="H205" s="162">
        <v>1230</v>
      </c>
      <c r="I205" s="164">
        <v>1230</v>
      </c>
      <c r="J205" s="165" t="s">
        <v>680</v>
      </c>
      <c r="K205" s="166">
        <v>390</v>
      </c>
      <c r="L205" s="167">
        <v>0.46428571428571402</v>
      </c>
      <c r="M205" s="162" t="s">
        <v>595</v>
      </c>
      <c r="N205" s="168">
        <v>42649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2">
        <v>63</v>
      </c>
      <c r="B206" s="183">
        <v>42556</v>
      </c>
      <c r="C206" s="183"/>
      <c r="D206" s="184" t="s">
        <v>711</v>
      </c>
      <c r="E206" s="185" t="s">
        <v>592</v>
      </c>
      <c r="F206" s="185">
        <v>395</v>
      </c>
      <c r="G206" s="186"/>
      <c r="H206" s="186">
        <f>(468.5+342.5)/2</f>
        <v>405.5</v>
      </c>
      <c r="I206" s="186">
        <v>510</v>
      </c>
      <c r="J206" s="187" t="s">
        <v>712</v>
      </c>
      <c r="K206" s="188">
        <f t="shared" ref="K206:K212" si="117">H206-F206</f>
        <v>10.5</v>
      </c>
      <c r="L206" s="189">
        <f t="shared" ref="L206:L212" si="118">K206/F206</f>
        <v>2.6582278481012658E-2</v>
      </c>
      <c r="M206" s="185" t="s">
        <v>613</v>
      </c>
      <c r="N206" s="183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9">
        <v>64</v>
      </c>
      <c r="B207" s="170">
        <v>42584</v>
      </c>
      <c r="C207" s="170"/>
      <c r="D207" s="171" t="s">
        <v>713</v>
      </c>
      <c r="E207" s="172" t="s">
        <v>604</v>
      </c>
      <c r="F207" s="173">
        <f>169.5-12.8</f>
        <v>156.69999999999999</v>
      </c>
      <c r="G207" s="173"/>
      <c r="H207" s="174">
        <v>77</v>
      </c>
      <c r="I207" s="174" t="s">
        <v>714</v>
      </c>
      <c r="J207" s="175" t="s">
        <v>715</v>
      </c>
      <c r="K207" s="176">
        <f t="shared" si="117"/>
        <v>-79.699999999999989</v>
      </c>
      <c r="L207" s="177">
        <f t="shared" si="118"/>
        <v>-0.50861518825781749</v>
      </c>
      <c r="M207" s="173" t="s">
        <v>605</v>
      </c>
      <c r="N207" s="170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9">
        <v>65</v>
      </c>
      <c r="B208" s="170">
        <v>42586</v>
      </c>
      <c r="C208" s="170"/>
      <c r="D208" s="171" t="s">
        <v>716</v>
      </c>
      <c r="E208" s="172" t="s">
        <v>592</v>
      </c>
      <c r="F208" s="173">
        <v>400</v>
      </c>
      <c r="G208" s="173"/>
      <c r="H208" s="174">
        <v>305</v>
      </c>
      <c r="I208" s="174">
        <v>475</v>
      </c>
      <c r="J208" s="175" t="s">
        <v>717</v>
      </c>
      <c r="K208" s="176">
        <f t="shared" si="117"/>
        <v>-95</v>
      </c>
      <c r="L208" s="177">
        <f t="shared" si="118"/>
        <v>-0.23749999999999999</v>
      </c>
      <c r="M208" s="173" t="s">
        <v>605</v>
      </c>
      <c r="N208" s="170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66</v>
      </c>
      <c r="B209" s="160">
        <v>42593</v>
      </c>
      <c r="C209" s="160"/>
      <c r="D209" s="161" t="s">
        <v>718</v>
      </c>
      <c r="E209" s="162" t="s">
        <v>592</v>
      </c>
      <c r="F209" s="163">
        <v>86.5</v>
      </c>
      <c r="G209" s="162"/>
      <c r="H209" s="162">
        <v>130</v>
      </c>
      <c r="I209" s="164">
        <v>130</v>
      </c>
      <c r="J209" s="165" t="s">
        <v>719</v>
      </c>
      <c r="K209" s="166">
        <f t="shared" si="117"/>
        <v>43.5</v>
      </c>
      <c r="L209" s="167">
        <f t="shared" si="118"/>
        <v>0.50289017341040465</v>
      </c>
      <c r="M209" s="162" t="s">
        <v>595</v>
      </c>
      <c r="N209" s="168">
        <v>43091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9">
        <v>67</v>
      </c>
      <c r="B210" s="170">
        <v>42600</v>
      </c>
      <c r="C210" s="170"/>
      <c r="D210" s="171" t="s">
        <v>122</v>
      </c>
      <c r="E210" s="172" t="s">
        <v>592</v>
      </c>
      <c r="F210" s="173">
        <v>133.5</v>
      </c>
      <c r="G210" s="173"/>
      <c r="H210" s="174">
        <v>126.5</v>
      </c>
      <c r="I210" s="174">
        <v>178</v>
      </c>
      <c r="J210" s="175" t="s">
        <v>720</v>
      </c>
      <c r="K210" s="176">
        <f t="shared" si="117"/>
        <v>-7</v>
      </c>
      <c r="L210" s="177">
        <f t="shared" si="118"/>
        <v>-5.2434456928838954E-2</v>
      </c>
      <c r="M210" s="173" t="s">
        <v>605</v>
      </c>
      <c r="N210" s="170">
        <v>42615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68</v>
      </c>
      <c r="B211" s="160">
        <v>42613</v>
      </c>
      <c r="C211" s="160"/>
      <c r="D211" s="161" t="s">
        <v>721</v>
      </c>
      <c r="E211" s="162" t="s">
        <v>592</v>
      </c>
      <c r="F211" s="163">
        <v>560</v>
      </c>
      <c r="G211" s="162"/>
      <c r="H211" s="162">
        <v>725</v>
      </c>
      <c r="I211" s="164">
        <v>725</v>
      </c>
      <c r="J211" s="165" t="s">
        <v>626</v>
      </c>
      <c r="K211" s="166">
        <f t="shared" si="117"/>
        <v>165</v>
      </c>
      <c r="L211" s="167">
        <f t="shared" si="118"/>
        <v>0.29464285714285715</v>
      </c>
      <c r="M211" s="162" t="s">
        <v>595</v>
      </c>
      <c r="N211" s="168">
        <v>42456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69</v>
      </c>
      <c r="B212" s="160">
        <v>42614</v>
      </c>
      <c r="C212" s="160"/>
      <c r="D212" s="161" t="s">
        <v>722</v>
      </c>
      <c r="E212" s="162" t="s">
        <v>592</v>
      </c>
      <c r="F212" s="163">
        <v>160.5</v>
      </c>
      <c r="G212" s="162"/>
      <c r="H212" s="162">
        <v>210</v>
      </c>
      <c r="I212" s="164">
        <v>210</v>
      </c>
      <c r="J212" s="165" t="s">
        <v>626</v>
      </c>
      <c r="K212" s="166">
        <f t="shared" si="117"/>
        <v>49.5</v>
      </c>
      <c r="L212" s="167">
        <f t="shared" si="118"/>
        <v>0.30841121495327101</v>
      </c>
      <c r="M212" s="162" t="s">
        <v>595</v>
      </c>
      <c r="N212" s="168">
        <v>42871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9">
        <v>70</v>
      </c>
      <c r="B213" s="160">
        <v>42646</v>
      </c>
      <c r="C213" s="160"/>
      <c r="D213" s="161" t="s">
        <v>416</v>
      </c>
      <c r="E213" s="162" t="s">
        <v>592</v>
      </c>
      <c r="F213" s="163">
        <v>430</v>
      </c>
      <c r="G213" s="162"/>
      <c r="H213" s="162">
        <v>596</v>
      </c>
      <c r="I213" s="164">
        <v>575</v>
      </c>
      <c r="J213" s="165" t="s">
        <v>723</v>
      </c>
      <c r="K213" s="166">
        <v>166</v>
      </c>
      <c r="L213" s="167">
        <v>0.38604651162790699</v>
      </c>
      <c r="M213" s="162" t="s">
        <v>595</v>
      </c>
      <c r="N213" s="168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71</v>
      </c>
      <c r="B214" s="160">
        <v>42657</v>
      </c>
      <c r="C214" s="160"/>
      <c r="D214" s="161" t="s">
        <v>724</v>
      </c>
      <c r="E214" s="162" t="s">
        <v>592</v>
      </c>
      <c r="F214" s="163">
        <v>280</v>
      </c>
      <c r="G214" s="162"/>
      <c r="H214" s="162">
        <v>345</v>
      </c>
      <c r="I214" s="164">
        <v>345</v>
      </c>
      <c r="J214" s="165" t="s">
        <v>626</v>
      </c>
      <c r="K214" s="166">
        <f t="shared" ref="K214:K219" si="119">H214-F214</f>
        <v>65</v>
      </c>
      <c r="L214" s="167">
        <f t="shared" ref="L214:L215" si="120">K214/F214</f>
        <v>0.23214285714285715</v>
      </c>
      <c r="M214" s="162" t="s">
        <v>595</v>
      </c>
      <c r="N214" s="168">
        <v>42814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72</v>
      </c>
      <c r="B215" s="160">
        <v>42657</v>
      </c>
      <c r="C215" s="160"/>
      <c r="D215" s="161" t="s">
        <v>725</v>
      </c>
      <c r="E215" s="162" t="s">
        <v>592</v>
      </c>
      <c r="F215" s="163">
        <v>245</v>
      </c>
      <c r="G215" s="162"/>
      <c r="H215" s="162">
        <v>325.5</v>
      </c>
      <c r="I215" s="164">
        <v>330</v>
      </c>
      <c r="J215" s="165" t="s">
        <v>726</v>
      </c>
      <c r="K215" s="166">
        <f t="shared" si="119"/>
        <v>80.5</v>
      </c>
      <c r="L215" s="167">
        <f t="shared" si="120"/>
        <v>0.32857142857142857</v>
      </c>
      <c r="M215" s="162" t="s">
        <v>595</v>
      </c>
      <c r="N215" s="168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73</v>
      </c>
      <c r="B216" s="160">
        <v>42660</v>
      </c>
      <c r="C216" s="160"/>
      <c r="D216" s="161" t="s">
        <v>727</v>
      </c>
      <c r="E216" s="162" t="s">
        <v>592</v>
      </c>
      <c r="F216" s="163">
        <v>125</v>
      </c>
      <c r="G216" s="162"/>
      <c r="H216" s="162">
        <v>160</v>
      </c>
      <c r="I216" s="164">
        <v>160</v>
      </c>
      <c r="J216" s="165" t="s">
        <v>680</v>
      </c>
      <c r="K216" s="166">
        <f t="shared" si="119"/>
        <v>35</v>
      </c>
      <c r="L216" s="167">
        <v>0.28000000000000003</v>
      </c>
      <c r="M216" s="162" t="s">
        <v>595</v>
      </c>
      <c r="N216" s="168">
        <v>42803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74</v>
      </c>
      <c r="B217" s="160">
        <v>42660</v>
      </c>
      <c r="C217" s="160"/>
      <c r="D217" s="161" t="s">
        <v>728</v>
      </c>
      <c r="E217" s="162" t="s">
        <v>592</v>
      </c>
      <c r="F217" s="163">
        <v>114</v>
      </c>
      <c r="G217" s="162"/>
      <c r="H217" s="162">
        <v>145</v>
      </c>
      <c r="I217" s="164">
        <v>145</v>
      </c>
      <c r="J217" s="165" t="s">
        <v>680</v>
      </c>
      <c r="K217" s="166">
        <f t="shared" si="119"/>
        <v>31</v>
      </c>
      <c r="L217" s="167">
        <f t="shared" ref="L217:L219" si="121">K217/F217</f>
        <v>0.27192982456140352</v>
      </c>
      <c r="M217" s="162" t="s">
        <v>595</v>
      </c>
      <c r="N217" s="168">
        <v>42859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9">
        <v>75</v>
      </c>
      <c r="B218" s="160">
        <v>42660</v>
      </c>
      <c r="C218" s="160"/>
      <c r="D218" s="161" t="s">
        <v>729</v>
      </c>
      <c r="E218" s="162" t="s">
        <v>592</v>
      </c>
      <c r="F218" s="163">
        <v>212</v>
      </c>
      <c r="G218" s="162"/>
      <c r="H218" s="162">
        <v>280</v>
      </c>
      <c r="I218" s="164">
        <v>276</v>
      </c>
      <c r="J218" s="165" t="s">
        <v>730</v>
      </c>
      <c r="K218" s="166">
        <f t="shared" si="119"/>
        <v>68</v>
      </c>
      <c r="L218" s="167">
        <f t="shared" si="121"/>
        <v>0.32075471698113206</v>
      </c>
      <c r="M218" s="162" t="s">
        <v>595</v>
      </c>
      <c r="N218" s="168">
        <v>42858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9">
        <v>76</v>
      </c>
      <c r="B219" s="160">
        <v>42678</v>
      </c>
      <c r="C219" s="160"/>
      <c r="D219" s="161" t="s">
        <v>465</v>
      </c>
      <c r="E219" s="162" t="s">
        <v>592</v>
      </c>
      <c r="F219" s="163">
        <v>155</v>
      </c>
      <c r="G219" s="162"/>
      <c r="H219" s="162">
        <v>210</v>
      </c>
      <c r="I219" s="164">
        <v>210</v>
      </c>
      <c r="J219" s="165" t="s">
        <v>731</v>
      </c>
      <c r="K219" s="166">
        <f t="shared" si="119"/>
        <v>55</v>
      </c>
      <c r="L219" s="167">
        <f t="shared" si="121"/>
        <v>0.35483870967741937</v>
      </c>
      <c r="M219" s="162" t="s">
        <v>595</v>
      </c>
      <c r="N219" s="168">
        <v>42944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9">
        <v>77</v>
      </c>
      <c r="B220" s="170">
        <v>42710</v>
      </c>
      <c r="C220" s="170"/>
      <c r="D220" s="171" t="s">
        <v>732</v>
      </c>
      <c r="E220" s="172" t="s">
        <v>592</v>
      </c>
      <c r="F220" s="173">
        <v>150.5</v>
      </c>
      <c r="G220" s="173"/>
      <c r="H220" s="174">
        <v>72.5</v>
      </c>
      <c r="I220" s="174">
        <v>174</v>
      </c>
      <c r="J220" s="175" t="s">
        <v>733</v>
      </c>
      <c r="K220" s="176">
        <v>-78</v>
      </c>
      <c r="L220" s="177">
        <v>-0.51827242524916906</v>
      </c>
      <c r="M220" s="173" t="s">
        <v>605</v>
      </c>
      <c r="N220" s="170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78</v>
      </c>
      <c r="B221" s="160">
        <v>42712</v>
      </c>
      <c r="C221" s="160"/>
      <c r="D221" s="161" t="s">
        <v>734</v>
      </c>
      <c r="E221" s="162" t="s">
        <v>592</v>
      </c>
      <c r="F221" s="163">
        <v>380</v>
      </c>
      <c r="G221" s="162"/>
      <c r="H221" s="162">
        <v>478</v>
      </c>
      <c r="I221" s="164">
        <v>468</v>
      </c>
      <c r="J221" s="165" t="s">
        <v>680</v>
      </c>
      <c r="K221" s="166">
        <f t="shared" ref="K221:K223" si="122">H221-F221</f>
        <v>98</v>
      </c>
      <c r="L221" s="167">
        <f t="shared" ref="L221:L223" si="123">K221/F221</f>
        <v>0.25789473684210529</v>
      </c>
      <c r="M221" s="162" t="s">
        <v>595</v>
      </c>
      <c r="N221" s="168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79</v>
      </c>
      <c r="B222" s="160">
        <v>42734</v>
      </c>
      <c r="C222" s="160"/>
      <c r="D222" s="161" t="s">
        <v>121</v>
      </c>
      <c r="E222" s="162" t="s">
        <v>592</v>
      </c>
      <c r="F222" s="163">
        <v>305</v>
      </c>
      <c r="G222" s="162"/>
      <c r="H222" s="162">
        <v>375</v>
      </c>
      <c r="I222" s="164">
        <v>375</v>
      </c>
      <c r="J222" s="165" t="s">
        <v>680</v>
      </c>
      <c r="K222" s="166">
        <f t="shared" si="122"/>
        <v>70</v>
      </c>
      <c r="L222" s="167">
        <f t="shared" si="123"/>
        <v>0.22950819672131148</v>
      </c>
      <c r="M222" s="162" t="s">
        <v>595</v>
      </c>
      <c r="N222" s="168">
        <v>42768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80</v>
      </c>
      <c r="B223" s="160">
        <v>42739</v>
      </c>
      <c r="C223" s="160"/>
      <c r="D223" s="161" t="s">
        <v>104</v>
      </c>
      <c r="E223" s="162" t="s">
        <v>592</v>
      </c>
      <c r="F223" s="163">
        <v>99.5</v>
      </c>
      <c r="G223" s="162"/>
      <c r="H223" s="162">
        <v>158</v>
      </c>
      <c r="I223" s="164">
        <v>158</v>
      </c>
      <c r="J223" s="165" t="s">
        <v>680</v>
      </c>
      <c r="K223" s="166">
        <f t="shared" si="122"/>
        <v>58.5</v>
      </c>
      <c r="L223" s="167">
        <f t="shared" si="123"/>
        <v>0.5879396984924623</v>
      </c>
      <c r="M223" s="162" t="s">
        <v>595</v>
      </c>
      <c r="N223" s="168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81</v>
      </c>
      <c r="B224" s="160">
        <v>42739</v>
      </c>
      <c r="C224" s="160"/>
      <c r="D224" s="161" t="s">
        <v>104</v>
      </c>
      <c r="E224" s="162" t="s">
        <v>592</v>
      </c>
      <c r="F224" s="163">
        <v>99.5</v>
      </c>
      <c r="G224" s="162"/>
      <c r="H224" s="162">
        <v>158</v>
      </c>
      <c r="I224" s="164">
        <v>158</v>
      </c>
      <c r="J224" s="165" t="s">
        <v>680</v>
      </c>
      <c r="K224" s="166">
        <v>58.5</v>
      </c>
      <c r="L224" s="167">
        <v>0.58793969849246197</v>
      </c>
      <c r="M224" s="162" t="s">
        <v>595</v>
      </c>
      <c r="N224" s="168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9">
        <v>82</v>
      </c>
      <c r="B225" s="160">
        <v>42786</v>
      </c>
      <c r="C225" s="160"/>
      <c r="D225" s="161" t="s">
        <v>210</v>
      </c>
      <c r="E225" s="162" t="s">
        <v>592</v>
      </c>
      <c r="F225" s="163">
        <v>140.5</v>
      </c>
      <c r="G225" s="162"/>
      <c r="H225" s="162">
        <v>220</v>
      </c>
      <c r="I225" s="164">
        <v>220</v>
      </c>
      <c r="J225" s="165" t="s">
        <v>680</v>
      </c>
      <c r="K225" s="166">
        <f>H225-F225</f>
        <v>79.5</v>
      </c>
      <c r="L225" s="167">
        <f>K225/F225</f>
        <v>0.5658362989323843</v>
      </c>
      <c r="M225" s="162" t="s">
        <v>595</v>
      </c>
      <c r="N225" s="168">
        <v>42864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9">
        <v>83</v>
      </c>
      <c r="B226" s="160">
        <v>42786</v>
      </c>
      <c r="C226" s="160"/>
      <c r="D226" s="161" t="s">
        <v>735</v>
      </c>
      <c r="E226" s="162" t="s">
        <v>592</v>
      </c>
      <c r="F226" s="163">
        <v>202.5</v>
      </c>
      <c r="G226" s="162"/>
      <c r="H226" s="162">
        <v>234</v>
      </c>
      <c r="I226" s="164">
        <v>234</v>
      </c>
      <c r="J226" s="165" t="s">
        <v>680</v>
      </c>
      <c r="K226" s="166">
        <v>31.5</v>
      </c>
      <c r="L226" s="167">
        <v>0.155555555555556</v>
      </c>
      <c r="M226" s="162" t="s">
        <v>595</v>
      </c>
      <c r="N226" s="168">
        <v>42836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9">
        <v>84</v>
      </c>
      <c r="B227" s="160">
        <v>42818</v>
      </c>
      <c r="C227" s="160"/>
      <c r="D227" s="161" t="s">
        <v>736</v>
      </c>
      <c r="E227" s="162" t="s">
        <v>592</v>
      </c>
      <c r="F227" s="163">
        <v>300.5</v>
      </c>
      <c r="G227" s="162"/>
      <c r="H227" s="162">
        <v>417.5</v>
      </c>
      <c r="I227" s="164">
        <v>420</v>
      </c>
      <c r="J227" s="165" t="s">
        <v>737</v>
      </c>
      <c r="K227" s="166">
        <f>H227-F227</f>
        <v>117</v>
      </c>
      <c r="L227" s="167">
        <f>K227/F227</f>
        <v>0.38935108153078202</v>
      </c>
      <c r="M227" s="162" t="s">
        <v>595</v>
      </c>
      <c r="N227" s="168">
        <v>43070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85</v>
      </c>
      <c r="B228" s="160">
        <v>42818</v>
      </c>
      <c r="C228" s="160"/>
      <c r="D228" s="161" t="s">
        <v>710</v>
      </c>
      <c r="E228" s="162" t="s">
        <v>592</v>
      </c>
      <c r="F228" s="163">
        <v>850</v>
      </c>
      <c r="G228" s="162"/>
      <c r="H228" s="162">
        <v>1042.5</v>
      </c>
      <c r="I228" s="164">
        <v>1023</v>
      </c>
      <c r="J228" s="165" t="s">
        <v>738</v>
      </c>
      <c r="K228" s="166">
        <v>192.5</v>
      </c>
      <c r="L228" s="167">
        <v>0.22647058823529401</v>
      </c>
      <c r="M228" s="162" t="s">
        <v>595</v>
      </c>
      <c r="N228" s="168">
        <v>42830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86</v>
      </c>
      <c r="B229" s="160">
        <v>42830</v>
      </c>
      <c r="C229" s="160"/>
      <c r="D229" s="161" t="s">
        <v>496</v>
      </c>
      <c r="E229" s="162" t="s">
        <v>592</v>
      </c>
      <c r="F229" s="163">
        <v>785</v>
      </c>
      <c r="G229" s="162"/>
      <c r="H229" s="162">
        <v>930</v>
      </c>
      <c r="I229" s="164">
        <v>920</v>
      </c>
      <c r="J229" s="165" t="s">
        <v>739</v>
      </c>
      <c r="K229" s="166">
        <f>H229-F229</f>
        <v>145</v>
      </c>
      <c r="L229" s="167">
        <f>K229/F229</f>
        <v>0.18471337579617833</v>
      </c>
      <c r="M229" s="162" t="s">
        <v>595</v>
      </c>
      <c r="N229" s="168">
        <v>42976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9">
        <v>87</v>
      </c>
      <c r="B230" s="170">
        <v>42831</v>
      </c>
      <c r="C230" s="170"/>
      <c r="D230" s="171" t="s">
        <v>740</v>
      </c>
      <c r="E230" s="172" t="s">
        <v>592</v>
      </c>
      <c r="F230" s="173">
        <v>40</v>
      </c>
      <c r="G230" s="173"/>
      <c r="H230" s="174">
        <v>13.1</v>
      </c>
      <c r="I230" s="174">
        <v>60</v>
      </c>
      <c r="J230" s="175" t="s">
        <v>741</v>
      </c>
      <c r="K230" s="176">
        <v>-26.9</v>
      </c>
      <c r="L230" s="177">
        <v>-0.67249999999999999</v>
      </c>
      <c r="M230" s="173" t="s">
        <v>605</v>
      </c>
      <c r="N230" s="170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9">
        <v>88</v>
      </c>
      <c r="B231" s="160">
        <v>42837</v>
      </c>
      <c r="C231" s="160"/>
      <c r="D231" s="161" t="s">
        <v>102</v>
      </c>
      <c r="E231" s="162" t="s">
        <v>592</v>
      </c>
      <c r="F231" s="163">
        <v>289.5</v>
      </c>
      <c r="G231" s="162"/>
      <c r="H231" s="162">
        <v>354</v>
      </c>
      <c r="I231" s="164">
        <v>360</v>
      </c>
      <c r="J231" s="165" t="s">
        <v>742</v>
      </c>
      <c r="K231" s="166">
        <f t="shared" ref="K231:K239" si="124">H231-F231</f>
        <v>64.5</v>
      </c>
      <c r="L231" s="167">
        <f t="shared" ref="L231:L239" si="125">K231/F231</f>
        <v>0.22279792746113988</v>
      </c>
      <c r="M231" s="162" t="s">
        <v>595</v>
      </c>
      <c r="N231" s="168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9">
        <v>89</v>
      </c>
      <c r="B232" s="160">
        <v>42845</v>
      </c>
      <c r="C232" s="160"/>
      <c r="D232" s="161" t="s">
        <v>436</v>
      </c>
      <c r="E232" s="162" t="s">
        <v>592</v>
      </c>
      <c r="F232" s="163">
        <v>700</v>
      </c>
      <c r="G232" s="162"/>
      <c r="H232" s="162">
        <v>840</v>
      </c>
      <c r="I232" s="164">
        <v>840</v>
      </c>
      <c r="J232" s="165" t="s">
        <v>743</v>
      </c>
      <c r="K232" s="166">
        <f t="shared" si="124"/>
        <v>140</v>
      </c>
      <c r="L232" s="167">
        <f t="shared" si="125"/>
        <v>0.2</v>
      </c>
      <c r="M232" s="162" t="s">
        <v>595</v>
      </c>
      <c r="N232" s="168">
        <v>42893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90</v>
      </c>
      <c r="B233" s="160">
        <v>42887</v>
      </c>
      <c r="C233" s="160"/>
      <c r="D233" s="161" t="s">
        <v>744</v>
      </c>
      <c r="E233" s="162" t="s">
        <v>592</v>
      </c>
      <c r="F233" s="163">
        <v>130</v>
      </c>
      <c r="G233" s="162"/>
      <c r="H233" s="162">
        <v>144.25</v>
      </c>
      <c r="I233" s="164">
        <v>170</v>
      </c>
      <c r="J233" s="165" t="s">
        <v>745</v>
      </c>
      <c r="K233" s="166">
        <f t="shared" si="124"/>
        <v>14.25</v>
      </c>
      <c r="L233" s="167">
        <f t="shared" si="125"/>
        <v>0.10961538461538461</v>
      </c>
      <c r="M233" s="162" t="s">
        <v>595</v>
      </c>
      <c r="N233" s="168">
        <v>43675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91</v>
      </c>
      <c r="B234" s="160">
        <v>42901</v>
      </c>
      <c r="C234" s="160"/>
      <c r="D234" s="161" t="s">
        <v>746</v>
      </c>
      <c r="E234" s="162" t="s">
        <v>592</v>
      </c>
      <c r="F234" s="163">
        <v>214.5</v>
      </c>
      <c r="G234" s="162"/>
      <c r="H234" s="162">
        <v>262</v>
      </c>
      <c r="I234" s="164">
        <v>262</v>
      </c>
      <c r="J234" s="165" t="s">
        <v>615</v>
      </c>
      <c r="K234" s="166">
        <f t="shared" si="124"/>
        <v>47.5</v>
      </c>
      <c r="L234" s="167">
        <f t="shared" si="125"/>
        <v>0.22144522144522144</v>
      </c>
      <c r="M234" s="162" t="s">
        <v>595</v>
      </c>
      <c r="N234" s="168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0">
        <v>92</v>
      </c>
      <c r="B235" s="191">
        <v>42933</v>
      </c>
      <c r="C235" s="191"/>
      <c r="D235" s="192" t="s">
        <v>747</v>
      </c>
      <c r="E235" s="193" t="s">
        <v>592</v>
      </c>
      <c r="F235" s="194">
        <v>370</v>
      </c>
      <c r="G235" s="193"/>
      <c r="H235" s="193">
        <v>447.5</v>
      </c>
      <c r="I235" s="195">
        <v>450</v>
      </c>
      <c r="J235" s="196" t="s">
        <v>680</v>
      </c>
      <c r="K235" s="166">
        <f t="shared" si="124"/>
        <v>77.5</v>
      </c>
      <c r="L235" s="197">
        <f t="shared" si="125"/>
        <v>0.20945945945945946</v>
      </c>
      <c r="M235" s="193" t="s">
        <v>595</v>
      </c>
      <c r="N235" s="198">
        <v>43035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0">
        <v>93</v>
      </c>
      <c r="B236" s="191">
        <v>42943</v>
      </c>
      <c r="C236" s="191"/>
      <c r="D236" s="192" t="s">
        <v>208</v>
      </c>
      <c r="E236" s="193" t="s">
        <v>592</v>
      </c>
      <c r="F236" s="194">
        <v>657.5</v>
      </c>
      <c r="G236" s="193"/>
      <c r="H236" s="193">
        <v>825</v>
      </c>
      <c r="I236" s="195">
        <v>820</v>
      </c>
      <c r="J236" s="196" t="s">
        <v>680</v>
      </c>
      <c r="K236" s="166">
        <f t="shared" si="124"/>
        <v>167.5</v>
      </c>
      <c r="L236" s="197">
        <f t="shared" si="125"/>
        <v>0.25475285171102663</v>
      </c>
      <c r="M236" s="193" t="s">
        <v>595</v>
      </c>
      <c r="N236" s="198">
        <v>43090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9">
        <v>94</v>
      </c>
      <c r="B237" s="160">
        <v>42964</v>
      </c>
      <c r="C237" s="160"/>
      <c r="D237" s="161" t="s">
        <v>384</v>
      </c>
      <c r="E237" s="162" t="s">
        <v>592</v>
      </c>
      <c r="F237" s="163">
        <v>605</v>
      </c>
      <c r="G237" s="162"/>
      <c r="H237" s="162">
        <v>750</v>
      </c>
      <c r="I237" s="164">
        <v>750</v>
      </c>
      <c r="J237" s="165" t="s">
        <v>739</v>
      </c>
      <c r="K237" s="166">
        <f t="shared" si="124"/>
        <v>145</v>
      </c>
      <c r="L237" s="167">
        <f t="shared" si="125"/>
        <v>0.23966942148760331</v>
      </c>
      <c r="M237" s="162" t="s">
        <v>595</v>
      </c>
      <c r="N237" s="168">
        <v>43027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9">
        <v>95</v>
      </c>
      <c r="B238" s="170">
        <v>42979</v>
      </c>
      <c r="C238" s="170"/>
      <c r="D238" s="178" t="s">
        <v>748</v>
      </c>
      <c r="E238" s="173" t="s">
        <v>592</v>
      </c>
      <c r="F238" s="173">
        <v>255</v>
      </c>
      <c r="G238" s="174"/>
      <c r="H238" s="174">
        <v>217.25</v>
      </c>
      <c r="I238" s="174">
        <v>320</v>
      </c>
      <c r="J238" s="175" t="s">
        <v>749</v>
      </c>
      <c r="K238" s="176">
        <f t="shared" si="124"/>
        <v>-37.75</v>
      </c>
      <c r="L238" s="179">
        <f t="shared" si="125"/>
        <v>-0.14803921568627451</v>
      </c>
      <c r="M238" s="173" t="s">
        <v>605</v>
      </c>
      <c r="N238" s="170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9">
        <v>96</v>
      </c>
      <c r="B239" s="160">
        <v>42997</v>
      </c>
      <c r="C239" s="160"/>
      <c r="D239" s="161" t="s">
        <v>750</v>
      </c>
      <c r="E239" s="162" t="s">
        <v>592</v>
      </c>
      <c r="F239" s="163">
        <v>215</v>
      </c>
      <c r="G239" s="162"/>
      <c r="H239" s="162">
        <v>258</v>
      </c>
      <c r="I239" s="164">
        <v>258</v>
      </c>
      <c r="J239" s="165" t="s">
        <v>680</v>
      </c>
      <c r="K239" s="166">
        <f t="shared" si="124"/>
        <v>43</v>
      </c>
      <c r="L239" s="167">
        <f t="shared" si="125"/>
        <v>0.2</v>
      </c>
      <c r="M239" s="162" t="s">
        <v>595</v>
      </c>
      <c r="N239" s="168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9">
        <v>97</v>
      </c>
      <c r="B240" s="160">
        <v>42997</v>
      </c>
      <c r="C240" s="160"/>
      <c r="D240" s="161" t="s">
        <v>750</v>
      </c>
      <c r="E240" s="162" t="s">
        <v>592</v>
      </c>
      <c r="F240" s="163">
        <v>215</v>
      </c>
      <c r="G240" s="162"/>
      <c r="H240" s="162">
        <v>258</v>
      </c>
      <c r="I240" s="164">
        <v>258</v>
      </c>
      <c r="J240" s="196" t="s">
        <v>680</v>
      </c>
      <c r="K240" s="166">
        <v>43</v>
      </c>
      <c r="L240" s="167">
        <v>0.2</v>
      </c>
      <c r="M240" s="162" t="s">
        <v>595</v>
      </c>
      <c r="N240" s="168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0">
        <v>98</v>
      </c>
      <c r="B241" s="191">
        <v>42998</v>
      </c>
      <c r="C241" s="191"/>
      <c r="D241" s="192" t="s">
        <v>751</v>
      </c>
      <c r="E241" s="193" t="s">
        <v>592</v>
      </c>
      <c r="F241" s="163">
        <v>75</v>
      </c>
      <c r="G241" s="193"/>
      <c r="H241" s="193">
        <v>90</v>
      </c>
      <c r="I241" s="195">
        <v>90</v>
      </c>
      <c r="J241" s="165" t="s">
        <v>752</v>
      </c>
      <c r="K241" s="166">
        <f t="shared" ref="K241:K246" si="126">H241-F241</f>
        <v>15</v>
      </c>
      <c r="L241" s="167">
        <f t="shared" ref="L241:L246" si="127">K241/F241</f>
        <v>0.2</v>
      </c>
      <c r="M241" s="162" t="s">
        <v>595</v>
      </c>
      <c r="N241" s="168">
        <v>43019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0">
        <v>99</v>
      </c>
      <c r="B242" s="191">
        <v>43011</v>
      </c>
      <c r="C242" s="191"/>
      <c r="D242" s="192" t="s">
        <v>753</v>
      </c>
      <c r="E242" s="193" t="s">
        <v>592</v>
      </c>
      <c r="F242" s="194">
        <v>315</v>
      </c>
      <c r="G242" s="193"/>
      <c r="H242" s="193">
        <v>392</v>
      </c>
      <c r="I242" s="195">
        <v>384</v>
      </c>
      <c r="J242" s="196" t="s">
        <v>754</v>
      </c>
      <c r="K242" s="166">
        <f t="shared" si="126"/>
        <v>77</v>
      </c>
      <c r="L242" s="197">
        <f t="shared" si="127"/>
        <v>0.24444444444444444</v>
      </c>
      <c r="M242" s="193" t="s">
        <v>595</v>
      </c>
      <c r="N242" s="198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0">
        <v>100</v>
      </c>
      <c r="B243" s="191">
        <v>43013</v>
      </c>
      <c r="C243" s="191"/>
      <c r="D243" s="192" t="s">
        <v>469</v>
      </c>
      <c r="E243" s="193" t="s">
        <v>592</v>
      </c>
      <c r="F243" s="194">
        <v>145</v>
      </c>
      <c r="G243" s="193"/>
      <c r="H243" s="193">
        <v>179</v>
      </c>
      <c r="I243" s="195">
        <v>180</v>
      </c>
      <c r="J243" s="196" t="s">
        <v>755</v>
      </c>
      <c r="K243" s="166">
        <f t="shared" si="126"/>
        <v>34</v>
      </c>
      <c r="L243" s="197">
        <f t="shared" si="127"/>
        <v>0.23448275862068965</v>
      </c>
      <c r="M243" s="193" t="s">
        <v>595</v>
      </c>
      <c r="N243" s="198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0">
        <v>101</v>
      </c>
      <c r="B244" s="191">
        <v>43014</v>
      </c>
      <c r="C244" s="191"/>
      <c r="D244" s="192" t="s">
        <v>359</v>
      </c>
      <c r="E244" s="193" t="s">
        <v>592</v>
      </c>
      <c r="F244" s="194">
        <v>256</v>
      </c>
      <c r="G244" s="193"/>
      <c r="H244" s="193">
        <v>323</v>
      </c>
      <c r="I244" s="195">
        <v>320</v>
      </c>
      <c r="J244" s="196" t="s">
        <v>680</v>
      </c>
      <c r="K244" s="166">
        <f t="shared" si="126"/>
        <v>67</v>
      </c>
      <c r="L244" s="197">
        <f t="shared" si="127"/>
        <v>0.26171875</v>
      </c>
      <c r="M244" s="193" t="s">
        <v>595</v>
      </c>
      <c r="N244" s="198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0">
        <v>102</v>
      </c>
      <c r="B245" s="191">
        <v>43017</v>
      </c>
      <c r="C245" s="191"/>
      <c r="D245" s="192" t="s">
        <v>373</v>
      </c>
      <c r="E245" s="193" t="s">
        <v>592</v>
      </c>
      <c r="F245" s="194">
        <v>137.5</v>
      </c>
      <c r="G245" s="193"/>
      <c r="H245" s="193">
        <v>184</v>
      </c>
      <c r="I245" s="195">
        <v>183</v>
      </c>
      <c r="J245" s="196" t="s">
        <v>756</v>
      </c>
      <c r="K245" s="166">
        <f t="shared" si="126"/>
        <v>46.5</v>
      </c>
      <c r="L245" s="197">
        <f t="shared" si="127"/>
        <v>0.33818181818181819</v>
      </c>
      <c r="M245" s="193" t="s">
        <v>595</v>
      </c>
      <c r="N245" s="198">
        <v>43108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0">
        <v>103</v>
      </c>
      <c r="B246" s="191">
        <v>43018</v>
      </c>
      <c r="C246" s="191"/>
      <c r="D246" s="192" t="s">
        <v>757</v>
      </c>
      <c r="E246" s="193" t="s">
        <v>592</v>
      </c>
      <c r="F246" s="194">
        <v>125.5</v>
      </c>
      <c r="G246" s="193"/>
      <c r="H246" s="193">
        <v>158</v>
      </c>
      <c r="I246" s="195">
        <v>155</v>
      </c>
      <c r="J246" s="196" t="s">
        <v>758</v>
      </c>
      <c r="K246" s="166">
        <f t="shared" si="126"/>
        <v>32.5</v>
      </c>
      <c r="L246" s="197">
        <f t="shared" si="127"/>
        <v>0.25896414342629481</v>
      </c>
      <c r="M246" s="193" t="s">
        <v>595</v>
      </c>
      <c r="N246" s="198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104</v>
      </c>
      <c r="B247" s="191">
        <v>43018</v>
      </c>
      <c r="C247" s="191"/>
      <c r="D247" s="192" t="s">
        <v>759</v>
      </c>
      <c r="E247" s="193" t="s">
        <v>592</v>
      </c>
      <c r="F247" s="194">
        <v>895</v>
      </c>
      <c r="G247" s="193"/>
      <c r="H247" s="193">
        <v>1122.5</v>
      </c>
      <c r="I247" s="195">
        <v>1078</v>
      </c>
      <c r="J247" s="196" t="s">
        <v>760</v>
      </c>
      <c r="K247" s="166">
        <v>227.5</v>
      </c>
      <c r="L247" s="197">
        <v>0.25418994413407803</v>
      </c>
      <c r="M247" s="193" t="s">
        <v>595</v>
      </c>
      <c r="N247" s="198">
        <v>43117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105</v>
      </c>
      <c r="B248" s="191">
        <v>43020</v>
      </c>
      <c r="C248" s="191"/>
      <c r="D248" s="192" t="s">
        <v>368</v>
      </c>
      <c r="E248" s="193" t="s">
        <v>592</v>
      </c>
      <c r="F248" s="194">
        <v>525</v>
      </c>
      <c r="G248" s="193"/>
      <c r="H248" s="193">
        <v>629</v>
      </c>
      <c r="I248" s="195">
        <v>629</v>
      </c>
      <c r="J248" s="196" t="s">
        <v>680</v>
      </c>
      <c r="K248" s="166">
        <v>104</v>
      </c>
      <c r="L248" s="197">
        <v>0.19809523809523799</v>
      </c>
      <c r="M248" s="193" t="s">
        <v>595</v>
      </c>
      <c r="N248" s="198">
        <v>43119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0">
        <v>106</v>
      </c>
      <c r="B249" s="191">
        <v>43046</v>
      </c>
      <c r="C249" s="191"/>
      <c r="D249" s="192" t="s">
        <v>409</v>
      </c>
      <c r="E249" s="193" t="s">
        <v>592</v>
      </c>
      <c r="F249" s="194">
        <v>740</v>
      </c>
      <c r="G249" s="193"/>
      <c r="H249" s="193">
        <v>892.5</v>
      </c>
      <c r="I249" s="195">
        <v>900</v>
      </c>
      <c r="J249" s="196" t="s">
        <v>761</v>
      </c>
      <c r="K249" s="166">
        <f t="shared" ref="K249:K251" si="128">H249-F249</f>
        <v>152.5</v>
      </c>
      <c r="L249" s="197">
        <f t="shared" ref="L249:L251" si="129">K249/F249</f>
        <v>0.20608108108108109</v>
      </c>
      <c r="M249" s="193" t="s">
        <v>595</v>
      </c>
      <c r="N249" s="198">
        <v>43052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9">
        <v>107</v>
      </c>
      <c r="B250" s="160">
        <v>43073</v>
      </c>
      <c r="C250" s="160"/>
      <c r="D250" s="161" t="s">
        <v>762</v>
      </c>
      <c r="E250" s="162" t="s">
        <v>592</v>
      </c>
      <c r="F250" s="163">
        <v>118.5</v>
      </c>
      <c r="G250" s="162"/>
      <c r="H250" s="162">
        <v>143.5</v>
      </c>
      <c r="I250" s="164">
        <v>145</v>
      </c>
      <c r="J250" s="165" t="s">
        <v>763</v>
      </c>
      <c r="K250" s="166">
        <f t="shared" si="128"/>
        <v>25</v>
      </c>
      <c r="L250" s="167">
        <f t="shared" si="129"/>
        <v>0.2109704641350211</v>
      </c>
      <c r="M250" s="162" t="s">
        <v>595</v>
      </c>
      <c r="N250" s="168">
        <v>43097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9">
        <v>108</v>
      </c>
      <c r="B251" s="170">
        <v>43090</v>
      </c>
      <c r="C251" s="170"/>
      <c r="D251" s="171" t="s">
        <v>441</v>
      </c>
      <c r="E251" s="172" t="s">
        <v>592</v>
      </c>
      <c r="F251" s="173">
        <v>715</v>
      </c>
      <c r="G251" s="173"/>
      <c r="H251" s="174">
        <v>500</v>
      </c>
      <c r="I251" s="174">
        <v>872</v>
      </c>
      <c r="J251" s="175" t="s">
        <v>764</v>
      </c>
      <c r="K251" s="176">
        <f t="shared" si="128"/>
        <v>-215</v>
      </c>
      <c r="L251" s="177">
        <f t="shared" si="129"/>
        <v>-0.30069930069930068</v>
      </c>
      <c r="M251" s="173" t="s">
        <v>605</v>
      </c>
      <c r="N251" s="170">
        <v>43670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9">
        <v>109</v>
      </c>
      <c r="B252" s="160">
        <v>43098</v>
      </c>
      <c r="C252" s="160"/>
      <c r="D252" s="161" t="s">
        <v>753</v>
      </c>
      <c r="E252" s="162" t="s">
        <v>592</v>
      </c>
      <c r="F252" s="163">
        <v>435</v>
      </c>
      <c r="G252" s="162"/>
      <c r="H252" s="162">
        <v>542.5</v>
      </c>
      <c r="I252" s="164">
        <v>539</v>
      </c>
      <c r="J252" s="165" t="s">
        <v>680</v>
      </c>
      <c r="K252" s="166">
        <v>107.5</v>
      </c>
      <c r="L252" s="167">
        <v>0.247126436781609</v>
      </c>
      <c r="M252" s="162" t="s">
        <v>595</v>
      </c>
      <c r="N252" s="168">
        <v>43206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9">
        <v>110</v>
      </c>
      <c r="B253" s="160">
        <v>43098</v>
      </c>
      <c r="C253" s="160"/>
      <c r="D253" s="161" t="s">
        <v>561</v>
      </c>
      <c r="E253" s="162" t="s">
        <v>592</v>
      </c>
      <c r="F253" s="163">
        <v>885</v>
      </c>
      <c r="G253" s="162"/>
      <c r="H253" s="162">
        <v>1090</v>
      </c>
      <c r="I253" s="164">
        <v>1084</v>
      </c>
      <c r="J253" s="165" t="s">
        <v>680</v>
      </c>
      <c r="K253" s="166">
        <v>205</v>
      </c>
      <c r="L253" s="167">
        <v>0.23163841807909599</v>
      </c>
      <c r="M253" s="162" t="s">
        <v>595</v>
      </c>
      <c r="N253" s="168">
        <v>43213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9">
        <v>111</v>
      </c>
      <c r="B254" s="200">
        <v>43192</v>
      </c>
      <c r="C254" s="200"/>
      <c r="D254" s="178" t="s">
        <v>765</v>
      </c>
      <c r="E254" s="173" t="s">
        <v>592</v>
      </c>
      <c r="F254" s="201">
        <v>478.5</v>
      </c>
      <c r="G254" s="173"/>
      <c r="H254" s="173">
        <v>442</v>
      </c>
      <c r="I254" s="174">
        <v>613</v>
      </c>
      <c r="J254" s="175" t="s">
        <v>766</v>
      </c>
      <c r="K254" s="176">
        <f t="shared" ref="K254:K257" si="130">H254-F254</f>
        <v>-36.5</v>
      </c>
      <c r="L254" s="177">
        <f t="shared" ref="L254:L257" si="131">K254/F254</f>
        <v>-7.6280041797283177E-2</v>
      </c>
      <c r="M254" s="173" t="s">
        <v>605</v>
      </c>
      <c r="N254" s="170">
        <v>43762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9">
        <v>112</v>
      </c>
      <c r="B255" s="170">
        <v>43194</v>
      </c>
      <c r="C255" s="170"/>
      <c r="D255" s="171" t="s">
        <v>767</v>
      </c>
      <c r="E255" s="172" t="s">
        <v>592</v>
      </c>
      <c r="F255" s="173">
        <f>141.5-7.3</f>
        <v>134.19999999999999</v>
      </c>
      <c r="G255" s="173"/>
      <c r="H255" s="174">
        <v>77</v>
      </c>
      <c r="I255" s="174">
        <v>180</v>
      </c>
      <c r="J255" s="175" t="s">
        <v>768</v>
      </c>
      <c r="K255" s="176">
        <f t="shared" si="130"/>
        <v>-57.199999999999989</v>
      </c>
      <c r="L255" s="177">
        <f t="shared" si="131"/>
        <v>-0.42622950819672129</v>
      </c>
      <c r="M255" s="173" t="s">
        <v>605</v>
      </c>
      <c r="N255" s="170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9">
        <v>113</v>
      </c>
      <c r="B256" s="170">
        <v>43209</v>
      </c>
      <c r="C256" s="170"/>
      <c r="D256" s="171" t="s">
        <v>769</v>
      </c>
      <c r="E256" s="172" t="s">
        <v>592</v>
      </c>
      <c r="F256" s="173">
        <v>430</v>
      </c>
      <c r="G256" s="173"/>
      <c r="H256" s="174">
        <v>220</v>
      </c>
      <c r="I256" s="174">
        <v>537</v>
      </c>
      <c r="J256" s="175" t="s">
        <v>770</v>
      </c>
      <c r="K256" s="176">
        <f t="shared" si="130"/>
        <v>-210</v>
      </c>
      <c r="L256" s="177">
        <f t="shared" si="131"/>
        <v>-0.48837209302325579</v>
      </c>
      <c r="M256" s="173" t="s">
        <v>605</v>
      </c>
      <c r="N256" s="170">
        <v>43252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114</v>
      </c>
      <c r="B257" s="191">
        <v>43220</v>
      </c>
      <c r="C257" s="191"/>
      <c r="D257" s="192" t="s">
        <v>771</v>
      </c>
      <c r="E257" s="193" t="s">
        <v>592</v>
      </c>
      <c r="F257" s="193">
        <v>153.5</v>
      </c>
      <c r="G257" s="193"/>
      <c r="H257" s="193">
        <v>196</v>
      </c>
      <c r="I257" s="195">
        <v>196</v>
      </c>
      <c r="J257" s="165" t="s">
        <v>772</v>
      </c>
      <c r="K257" s="166">
        <f t="shared" si="130"/>
        <v>42.5</v>
      </c>
      <c r="L257" s="167">
        <f t="shared" si="131"/>
        <v>0.27687296416938112</v>
      </c>
      <c r="M257" s="162" t="s">
        <v>595</v>
      </c>
      <c r="N257" s="168">
        <v>43605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9">
        <v>115</v>
      </c>
      <c r="B258" s="170">
        <v>43306</v>
      </c>
      <c r="C258" s="170"/>
      <c r="D258" s="171" t="s">
        <v>740</v>
      </c>
      <c r="E258" s="172" t="s">
        <v>592</v>
      </c>
      <c r="F258" s="173">
        <v>27.5</v>
      </c>
      <c r="G258" s="173"/>
      <c r="H258" s="174">
        <v>13.1</v>
      </c>
      <c r="I258" s="174">
        <v>60</v>
      </c>
      <c r="J258" s="175" t="s">
        <v>773</v>
      </c>
      <c r="K258" s="176">
        <v>-14.4</v>
      </c>
      <c r="L258" s="177">
        <v>-0.52363636363636401</v>
      </c>
      <c r="M258" s="173" t="s">
        <v>605</v>
      </c>
      <c r="N258" s="170">
        <v>43138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9">
        <v>116</v>
      </c>
      <c r="B259" s="200">
        <v>43318</v>
      </c>
      <c r="C259" s="200"/>
      <c r="D259" s="178" t="s">
        <v>774</v>
      </c>
      <c r="E259" s="173" t="s">
        <v>592</v>
      </c>
      <c r="F259" s="173">
        <v>148.5</v>
      </c>
      <c r="G259" s="173"/>
      <c r="H259" s="173">
        <v>102</v>
      </c>
      <c r="I259" s="174">
        <v>182</v>
      </c>
      <c r="J259" s="175" t="s">
        <v>775</v>
      </c>
      <c r="K259" s="176">
        <f>H259-F259</f>
        <v>-46.5</v>
      </c>
      <c r="L259" s="177">
        <f>K259/F259</f>
        <v>-0.31313131313131315</v>
      </c>
      <c r="M259" s="173" t="s">
        <v>605</v>
      </c>
      <c r="N259" s="170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9">
        <v>117</v>
      </c>
      <c r="B260" s="160">
        <v>43335</v>
      </c>
      <c r="C260" s="160"/>
      <c r="D260" s="161" t="s">
        <v>776</v>
      </c>
      <c r="E260" s="162" t="s">
        <v>592</v>
      </c>
      <c r="F260" s="193">
        <v>285</v>
      </c>
      <c r="G260" s="162"/>
      <c r="H260" s="162">
        <v>355</v>
      </c>
      <c r="I260" s="164">
        <v>364</v>
      </c>
      <c r="J260" s="165" t="s">
        <v>777</v>
      </c>
      <c r="K260" s="166">
        <v>70</v>
      </c>
      <c r="L260" s="167">
        <v>0.24561403508771901</v>
      </c>
      <c r="M260" s="162" t="s">
        <v>595</v>
      </c>
      <c r="N260" s="168">
        <v>43455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9">
        <v>118</v>
      </c>
      <c r="B261" s="160">
        <v>43341</v>
      </c>
      <c r="C261" s="160"/>
      <c r="D261" s="161" t="s">
        <v>399</v>
      </c>
      <c r="E261" s="162" t="s">
        <v>592</v>
      </c>
      <c r="F261" s="193">
        <v>525</v>
      </c>
      <c r="G261" s="162"/>
      <c r="H261" s="162">
        <v>585</v>
      </c>
      <c r="I261" s="164">
        <v>635</v>
      </c>
      <c r="J261" s="165" t="s">
        <v>778</v>
      </c>
      <c r="K261" s="166">
        <f t="shared" ref="K261:K312" si="132">H261-F261</f>
        <v>60</v>
      </c>
      <c r="L261" s="167">
        <f t="shared" ref="L261:L312" si="133">K261/F261</f>
        <v>0.11428571428571428</v>
      </c>
      <c r="M261" s="162" t="s">
        <v>595</v>
      </c>
      <c r="N261" s="168">
        <v>43662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9">
        <v>119</v>
      </c>
      <c r="B262" s="160">
        <v>43395</v>
      </c>
      <c r="C262" s="160"/>
      <c r="D262" s="161" t="s">
        <v>384</v>
      </c>
      <c r="E262" s="162" t="s">
        <v>592</v>
      </c>
      <c r="F262" s="193">
        <v>475</v>
      </c>
      <c r="G262" s="162"/>
      <c r="H262" s="162">
        <v>574</v>
      </c>
      <c r="I262" s="164">
        <v>570</v>
      </c>
      <c r="J262" s="165" t="s">
        <v>680</v>
      </c>
      <c r="K262" s="166">
        <f t="shared" si="132"/>
        <v>99</v>
      </c>
      <c r="L262" s="167">
        <f t="shared" si="133"/>
        <v>0.20842105263157895</v>
      </c>
      <c r="M262" s="162" t="s">
        <v>595</v>
      </c>
      <c r="N262" s="168">
        <v>43403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120</v>
      </c>
      <c r="B263" s="191">
        <v>43397</v>
      </c>
      <c r="C263" s="191"/>
      <c r="D263" s="192" t="s">
        <v>779</v>
      </c>
      <c r="E263" s="193" t="s">
        <v>592</v>
      </c>
      <c r="F263" s="193">
        <v>707.5</v>
      </c>
      <c r="G263" s="193"/>
      <c r="H263" s="193">
        <v>872</v>
      </c>
      <c r="I263" s="195">
        <v>872</v>
      </c>
      <c r="J263" s="196" t="s">
        <v>680</v>
      </c>
      <c r="K263" s="166">
        <f t="shared" si="132"/>
        <v>164.5</v>
      </c>
      <c r="L263" s="197">
        <f t="shared" si="133"/>
        <v>0.23250883392226149</v>
      </c>
      <c r="M263" s="193" t="s">
        <v>595</v>
      </c>
      <c r="N263" s="198">
        <v>43482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121</v>
      </c>
      <c r="B264" s="191">
        <v>43398</v>
      </c>
      <c r="C264" s="191"/>
      <c r="D264" s="192" t="s">
        <v>780</v>
      </c>
      <c r="E264" s="193" t="s">
        <v>592</v>
      </c>
      <c r="F264" s="193">
        <v>162</v>
      </c>
      <c r="G264" s="193"/>
      <c r="H264" s="193">
        <v>204</v>
      </c>
      <c r="I264" s="195">
        <v>209</v>
      </c>
      <c r="J264" s="196" t="s">
        <v>781</v>
      </c>
      <c r="K264" s="166">
        <f t="shared" si="132"/>
        <v>42</v>
      </c>
      <c r="L264" s="197">
        <f t="shared" si="133"/>
        <v>0.25925925925925924</v>
      </c>
      <c r="M264" s="193" t="s">
        <v>595</v>
      </c>
      <c r="N264" s="198">
        <v>43539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0">
        <v>122</v>
      </c>
      <c r="B265" s="191">
        <v>43399</v>
      </c>
      <c r="C265" s="191"/>
      <c r="D265" s="192" t="s">
        <v>489</v>
      </c>
      <c r="E265" s="193" t="s">
        <v>592</v>
      </c>
      <c r="F265" s="193">
        <v>240</v>
      </c>
      <c r="G265" s="193"/>
      <c r="H265" s="193">
        <v>297</v>
      </c>
      <c r="I265" s="195">
        <v>297</v>
      </c>
      <c r="J265" s="196" t="s">
        <v>680</v>
      </c>
      <c r="K265" s="202">
        <f t="shared" si="132"/>
        <v>57</v>
      </c>
      <c r="L265" s="197">
        <f t="shared" si="133"/>
        <v>0.23749999999999999</v>
      </c>
      <c r="M265" s="193" t="s">
        <v>595</v>
      </c>
      <c r="N265" s="198">
        <v>43417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9">
        <v>123</v>
      </c>
      <c r="B266" s="160">
        <v>43439</v>
      </c>
      <c r="C266" s="160"/>
      <c r="D266" s="161" t="s">
        <v>782</v>
      </c>
      <c r="E266" s="162" t="s">
        <v>592</v>
      </c>
      <c r="F266" s="162">
        <v>202.5</v>
      </c>
      <c r="G266" s="162"/>
      <c r="H266" s="162">
        <v>255</v>
      </c>
      <c r="I266" s="164">
        <v>252</v>
      </c>
      <c r="J266" s="165" t="s">
        <v>680</v>
      </c>
      <c r="K266" s="166">
        <f t="shared" si="132"/>
        <v>52.5</v>
      </c>
      <c r="L266" s="167">
        <f t="shared" si="133"/>
        <v>0.25925925925925924</v>
      </c>
      <c r="M266" s="162" t="s">
        <v>595</v>
      </c>
      <c r="N266" s="168">
        <v>43542</v>
      </c>
      <c r="O266" s="1"/>
      <c r="P266" s="1"/>
      <c r="Q266" s="1"/>
      <c r="R266" s="6" t="s">
        <v>783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124</v>
      </c>
      <c r="B267" s="191">
        <v>43465</v>
      </c>
      <c r="C267" s="160"/>
      <c r="D267" s="192" t="s">
        <v>159</v>
      </c>
      <c r="E267" s="193" t="s">
        <v>592</v>
      </c>
      <c r="F267" s="193">
        <v>710</v>
      </c>
      <c r="G267" s="193"/>
      <c r="H267" s="193">
        <v>866</v>
      </c>
      <c r="I267" s="195">
        <v>866</v>
      </c>
      <c r="J267" s="196" t="s">
        <v>680</v>
      </c>
      <c r="K267" s="166">
        <f t="shared" si="132"/>
        <v>156</v>
      </c>
      <c r="L267" s="167">
        <f t="shared" si="133"/>
        <v>0.21971830985915494</v>
      </c>
      <c r="M267" s="162" t="s">
        <v>595</v>
      </c>
      <c r="N267" s="168">
        <v>43553</v>
      </c>
      <c r="O267" s="1"/>
      <c r="P267" s="1"/>
      <c r="Q267" s="1"/>
      <c r="R267" s="6" t="s">
        <v>783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0">
        <v>125</v>
      </c>
      <c r="B268" s="191">
        <v>43522</v>
      </c>
      <c r="C268" s="191"/>
      <c r="D268" s="192" t="s">
        <v>174</v>
      </c>
      <c r="E268" s="193" t="s">
        <v>592</v>
      </c>
      <c r="F268" s="193">
        <v>337.25</v>
      </c>
      <c r="G268" s="193"/>
      <c r="H268" s="193">
        <v>398.5</v>
      </c>
      <c r="I268" s="195">
        <v>411</v>
      </c>
      <c r="J268" s="165" t="s">
        <v>784</v>
      </c>
      <c r="K268" s="166">
        <f t="shared" si="132"/>
        <v>61.25</v>
      </c>
      <c r="L268" s="167">
        <f t="shared" si="133"/>
        <v>0.1816160118606375</v>
      </c>
      <c r="M268" s="162" t="s">
        <v>595</v>
      </c>
      <c r="N268" s="168">
        <v>43760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3">
        <v>126</v>
      </c>
      <c r="B269" s="204">
        <v>43559</v>
      </c>
      <c r="C269" s="204"/>
      <c r="D269" s="205" t="s">
        <v>785</v>
      </c>
      <c r="E269" s="206" t="s">
        <v>592</v>
      </c>
      <c r="F269" s="206">
        <v>130</v>
      </c>
      <c r="G269" s="206"/>
      <c r="H269" s="206">
        <v>65</v>
      </c>
      <c r="I269" s="207">
        <v>158</v>
      </c>
      <c r="J269" s="175" t="s">
        <v>786</v>
      </c>
      <c r="K269" s="176">
        <f t="shared" si="132"/>
        <v>-65</v>
      </c>
      <c r="L269" s="177">
        <f t="shared" si="133"/>
        <v>-0.5</v>
      </c>
      <c r="M269" s="173" t="s">
        <v>605</v>
      </c>
      <c r="N269" s="170">
        <v>43726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127</v>
      </c>
      <c r="B270" s="191">
        <v>43017</v>
      </c>
      <c r="C270" s="191"/>
      <c r="D270" s="192" t="s">
        <v>210</v>
      </c>
      <c r="E270" s="193" t="s">
        <v>592</v>
      </c>
      <c r="F270" s="193">
        <v>141.5</v>
      </c>
      <c r="G270" s="193"/>
      <c r="H270" s="193">
        <v>183.5</v>
      </c>
      <c r="I270" s="195">
        <v>210</v>
      </c>
      <c r="J270" s="165" t="s">
        <v>781</v>
      </c>
      <c r="K270" s="166">
        <f t="shared" si="132"/>
        <v>42</v>
      </c>
      <c r="L270" s="167">
        <f t="shared" si="133"/>
        <v>0.29681978798586572</v>
      </c>
      <c r="M270" s="162" t="s">
        <v>595</v>
      </c>
      <c r="N270" s="168">
        <v>43042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3">
        <v>128</v>
      </c>
      <c r="B271" s="204">
        <v>43074</v>
      </c>
      <c r="C271" s="204"/>
      <c r="D271" s="205" t="s">
        <v>788</v>
      </c>
      <c r="E271" s="206" t="s">
        <v>592</v>
      </c>
      <c r="F271" s="201">
        <v>172</v>
      </c>
      <c r="G271" s="206"/>
      <c r="H271" s="206">
        <v>155.25</v>
      </c>
      <c r="I271" s="207">
        <v>230</v>
      </c>
      <c r="J271" s="175" t="s">
        <v>789</v>
      </c>
      <c r="K271" s="176">
        <f t="shared" si="132"/>
        <v>-16.75</v>
      </c>
      <c r="L271" s="177">
        <f t="shared" si="133"/>
        <v>-9.7383720930232565E-2</v>
      </c>
      <c r="M271" s="173" t="s">
        <v>605</v>
      </c>
      <c r="N271" s="170">
        <v>43787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0">
        <v>129</v>
      </c>
      <c r="B272" s="191">
        <v>43398</v>
      </c>
      <c r="C272" s="191"/>
      <c r="D272" s="192" t="s">
        <v>120</v>
      </c>
      <c r="E272" s="193" t="s">
        <v>592</v>
      </c>
      <c r="F272" s="193">
        <v>698.5</v>
      </c>
      <c r="G272" s="193"/>
      <c r="H272" s="193">
        <v>890</v>
      </c>
      <c r="I272" s="195">
        <v>890</v>
      </c>
      <c r="J272" s="165" t="s">
        <v>790</v>
      </c>
      <c r="K272" s="166">
        <f t="shared" si="132"/>
        <v>191.5</v>
      </c>
      <c r="L272" s="167">
        <f t="shared" si="133"/>
        <v>0.27415891195418757</v>
      </c>
      <c r="M272" s="162" t="s">
        <v>595</v>
      </c>
      <c r="N272" s="168">
        <v>44328</v>
      </c>
      <c r="O272" s="1"/>
      <c r="P272" s="1"/>
      <c r="Q272" s="1"/>
      <c r="R272" s="6" t="s">
        <v>783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0">
        <v>130</v>
      </c>
      <c r="B273" s="191">
        <v>42877</v>
      </c>
      <c r="C273" s="191"/>
      <c r="D273" s="192" t="s">
        <v>791</v>
      </c>
      <c r="E273" s="193" t="s">
        <v>592</v>
      </c>
      <c r="F273" s="193">
        <v>127.6</v>
      </c>
      <c r="G273" s="193"/>
      <c r="H273" s="193">
        <v>138</v>
      </c>
      <c r="I273" s="195">
        <v>190</v>
      </c>
      <c r="J273" s="165" t="s">
        <v>792</v>
      </c>
      <c r="K273" s="166">
        <f t="shared" si="132"/>
        <v>10.400000000000006</v>
      </c>
      <c r="L273" s="167">
        <f t="shared" si="133"/>
        <v>8.1504702194357417E-2</v>
      </c>
      <c r="M273" s="162" t="s">
        <v>595</v>
      </c>
      <c r="N273" s="168">
        <v>43774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131</v>
      </c>
      <c r="B274" s="191">
        <v>43158</v>
      </c>
      <c r="C274" s="191"/>
      <c r="D274" s="192" t="s">
        <v>793</v>
      </c>
      <c r="E274" s="193" t="s">
        <v>592</v>
      </c>
      <c r="F274" s="193">
        <v>317</v>
      </c>
      <c r="G274" s="193"/>
      <c r="H274" s="193">
        <v>382.5</v>
      </c>
      <c r="I274" s="195">
        <v>398</v>
      </c>
      <c r="J274" s="165" t="s">
        <v>794</v>
      </c>
      <c r="K274" s="166">
        <f t="shared" si="132"/>
        <v>65.5</v>
      </c>
      <c r="L274" s="167">
        <f t="shared" si="133"/>
        <v>0.20662460567823343</v>
      </c>
      <c r="M274" s="162" t="s">
        <v>595</v>
      </c>
      <c r="N274" s="168">
        <v>44238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3">
        <v>132</v>
      </c>
      <c r="B275" s="204">
        <v>43164</v>
      </c>
      <c r="C275" s="204"/>
      <c r="D275" s="205" t="s">
        <v>166</v>
      </c>
      <c r="E275" s="206" t="s">
        <v>592</v>
      </c>
      <c r="F275" s="201">
        <f>510-14.4</f>
        <v>495.6</v>
      </c>
      <c r="G275" s="206"/>
      <c r="H275" s="206">
        <v>350</v>
      </c>
      <c r="I275" s="207">
        <v>672</v>
      </c>
      <c r="J275" s="175" t="s">
        <v>795</v>
      </c>
      <c r="K275" s="176">
        <f t="shared" si="132"/>
        <v>-145.60000000000002</v>
      </c>
      <c r="L275" s="177">
        <f t="shared" si="133"/>
        <v>-0.29378531073446329</v>
      </c>
      <c r="M275" s="173" t="s">
        <v>605</v>
      </c>
      <c r="N275" s="170">
        <v>43887</v>
      </c>
      <c r="O275" s="1"/>
      <c r="P275" s="1"/>
      <c r="Q275" s="1"/>
      <c r="R275" s="6" t="s">
        <v>783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3">
        <v>133</v>
      </c>
      <c r="B276" s="204">
        <v>43237</v>
      </c>
      <c r="C276" s="204"/>
      <c r="D276" s="205" t="s">
        <v>796</v>
      </c>
      <c r="E276" s="206" t="s">
        <v>592</v>
      </c>
      <c r="F276" s="201">
        <v>230.3</v>
      </c>
      <c r="G276" s="206"/>
      <c r="H276" s="206">
        <v>102.5</v>
      </c>
      <c r="I276" s="207">
        <v>348</v>
      </c>
      <c r="J276" s="175" t="s">
        <v>797</v>
      </c>
      <c r="K276" s="176">
        <f t="shared" si="132"/>
        <v>-127.80000000000001</v>
      </c>
      <c r="L276" s="177">
        <f t="shared" si="133"/>
        <v>-0.55492835432045162</v>
      </c>
      <c r="M276" s="173" t="s">
        <v>605</v>
      </c>
      <c r="N276" s="170">
        <v>43896</v>
      </c>
      <c r="O276" s="1"/>
      <c r="P276" s="1"/>
      <c r="Q276" s="1"/>
      <c r="R276" s="6" t="s">
        <v>783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134</v>
      </c>
      <c r="B277" s="191">
        <v>43258</v>
      </c>
      <c r="C277" s="191"/>
      <c r="D277" s="192" t="s">
        <v>445</v>
      </c>
      <c r="E277" s="193" t="s">
        <v>592</v>
      </c>
      <c r="F277" s="193">
        <f>342.5-5.1</f>
        <v>337.4</v>
      </c>
      <c r="G277" s="193"/>
      <c r="H277" s="193">
        <v>412.5</v>
      </c>
      <c r="I277" s="195">
        <v>439</v>
      </c>
      <c r="J277" s="165" t="s">
        <v>798</v>
      </c>
      <c r="K277" s="166">
        <f t="shared" si="132"/>
        <v>75.100000000000023</v>
      </c>
      <c r="L277" s="167">
        <f t="shared" si="133"/>
        <v>0.22258446947243635</v>
      </c>
      <c r="M277" s="162" t="s">
        <v>595</v>
      </c>
      <c r="N277" s="168">
        <v>44230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4">
        <v>135</v>
      </c>
      <c r="B278" s="183">
        <v>43285</v>
      </c>
      <c r="C278" s="183"/>
      <c r="D278" s="184" t="s">
        <v>58</v>
      </c>
      <c r="E278" s="185" t="s">
        <v>592</v>
      </c>
      <c r="F278" s="185">
        <f>127.5-5.53</f>
        <v>121.97</v>
      </c>
      <c r="G278" s="186"/>
      <c r="H278" s="186">
        <v>122.5</v>
      </c>
      <c r="I278" s="186">
        <v>170</v>
      </c>
      <c r="J278" s="187" t="s">
        <v>799</v>
      </c>
      <c r="K278" s="188">
        <f t="shared" si="132"/>
        <v>0.53000000000000114</v>
      </c>
      <c r="L278" s="189">
        <f t="shared" si="133"/>
        <v>4.3453308190538747E-3</v>
      </c>
      <c r="M278" s="185" t="s">
        <v>613</v>
      </c>
      <c r="N278" s="183">
        <v>44431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3">
        <v>136</v>
      </c>
      <c r="B279" s="204">
        <v>43294</v>
      </c>
      <c r="C279" s="204"/>
      <c r="D279" s="205" t="s">
        <v>800</v>
      </c>
      <c r="E279" s="206" t="s">
        <v>592</v>
      </c>
      <c r="F279" s="201">
        <v>46.5</v>
      </c>
      <c r="G279" s="206"/>
      <c r="H279" s="206">
        <v>17</v>
      </c>
      <c r="I279" s="207">
        <v>59</v>
      </c>
      <c r="J279" s="175" t="s">
        <v>801</v>
      </c>
      <c r="K279" s="176">
        <f t="shared" si="132"/>
        <v>-29.5</v>
      </c>
      <c r="L279" s="177">
        <f t="shared" si="133"/>
        <v>-0.63440860215053763</v>
      </c>
      <c r="M279" s="173" t="s">
        <v>605</v>
      </c>
      <c r="N279" s="170">
        <v>43887</v>
      </c>
      <c r="O279" s="1"/>
      <c r="P279" s="1"/>
      <c r="Q279" s="1"/>
      <c r="R279" s="6" t="s">
        <v>783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137</v>
      </c>
      <c r="B280" s="191">
        <v>43396</v>
      </c>
      <c r="C280" s="191"/>
      <c r="D280" s="192" t="s">
        <v>428</v>
      </c>
      <c r="E280" s="193" t="s">
        <v>592</v>
      </c>
      <c r="F280" s="193">
        <v>156.5</v>
      </c>
      <c r="G280" s="193"/>
      <c r="H280" s="193">
        <v>207.5</v>
      </c>
      <c r="I280" s="195">
        <v>191</v>
      </c>
      <c r="J280" s="165" t="s">
        <v>680</v>
      </c>
      <c r="K280" s="166">
        <f t="shared" si="132"/>
        <v>51</v>
      </c>
      <c r="L280" s="167">
        <f t="shared" si="133"/>
        <v>0.32587859424920129</v>
      </c>
      <c r="M280" s="162" t="s">
        <v>595</v>
      </c>
      <c r="N280" s="168">
        <v>44369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0">
        <v>138</v>
      </c>
      <c r="B281" s="191">
        <v>43439</v>
      </c>
      <c r="C281" s="191"/>
      <c r="D281" s="192" t="s">
        <v>347</v>
      </c>
      <c r="E281" s="193" t="s">
        <v>592</v>
      </c>
      <c r="F281" s="193">
        <v>259.5</v>
      </c>
      <c r="G281" s="193"/>
      <c r="H281" s="193">
        <v>320</v>
      </c>
      <c r="I281" s="195">
        <v>320</v>
      </c>
      <c r="J281" s="165" t="s">
        <v>680</v>
      </c>
      <c r="K281" s="166">
        <f t="shared" si="132"/>
        <v>60.5</v>
      </c>
      <c r="L281" s="167">
        <f t="shared" si="133"/>
        <v>0.23314065510597304</v>
      </c>
      <c r="M281" s="162" t="s">
        <v>595</v>
      </c>
      <c r="N281" s="168">
        <v>44323</v>
      </c>
      <c r="O281" s="1"/>
      <c r="P281" s="1"/>
      <c r="Q281" s="1"/>
      <c r="R281" s="6" t="s">
        <v>783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3">
        <v>139</v>
      </c>
      <c r="B282" s="204">
        <v>43439</v>
      </c>
      <c r="C282" s="204"/>
      <c r="D282" s="205" t="s">
        <v>802</v>
      </c>
      <c r="E282" s="206" t="s">
        <v>592</v>
      </c>
      <c r="F282" s="206">
        <v>715</v>
      </c>
      <c r="G282" s="206"/>
      <c r="H282" s="206">
        <v>445</v>
      </c>
      <c r="I282" s="207">
        <v>840</v>
      </c>
      <c r="J282" s="175" t="s">
        <v>803</v>
      </c>
      <c r="K282" s="176">
        <f t="shared" si="132"/>
        <v>-270</v>
      </c>
      <c r="L282" s="177">
        <f t="shared" si="133"/>
        <v>-0.3776223776223776</v>
      </c>
      <c r="M282" s="173" t="s">
        <v>605</v>
      </c>
      <c r="N282" s="170">
        <v>43800</v>
      </c>
      <c r="O282" s="1"/>
      <c r="P282" s="1"/>
      <c r="Q282" s="1"/>
      <c r="R282" s="6" t="s">
        <v>783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140</v>
      </c>
      <c r="B283" s="191">
        <v>43469</v>
      </c>
      <c r="C283" s="191"/>
      <c r="D283" s="192" t="s">
        <v>180</v>
      </c>
      <c r="E283" s="193" t="s">
        <v>592</v>
      </c>
      <c r="F283" s="193">
        <v>875</v>
      </c>
      <c r="G283" s="193"/>
      <c r="H283" s="193">
        <v>1165</v>
      </c>
      <c r="I283" s="195">
        <v>1185</v>
      </c>
      <c r="J283" s="165" t="s">
        <v>804</v>
      </c>
      <c r="K283" s="166">
        <f t="shared" si="132"/>
        <v>290</v>
      </c>
      <c r="L283" s="167">
        <f t="shared" si="133"/>
        <v>0.33142857142857141</v>
      </c>
      <c r="M283" s="162" t="s">
        <v>595</v>
      </c>
      <c r="N283" s="168">
        <v>43847</v>
      </c>
      <c r="O283" s="1"/>
      <c r="P283" s="1"/>
      <c r="Q283" s="1"/>
      <c r="R283" s="6" t="s">
        <v>783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141</v>
      </c>
      <c r="B284" s="191">
        <v>43559</v>
      </c>
      <c r="C284" s="191"/>
      <c r="D284" s="192" t="s">
        <v>365</v>
      </c>
      <c r="E284" s="193" t="s">
        <v>592</v>
      </c>
      <c r="F284" s="193">
        <f>387-14.63</f>
        <v>372.37</v>
      </c>
      <c r="G284" s="193"/>
      <c r="H284" s="193">
        <v>490</v>
      </c>
      <c r="I284" s="195">
        <v>490</v>
      </c>
      <c r="J284" s="165" t="s">
        <v>680</v>
      </c>
      <c r="K284" s="166">
        <f t="shared" si="132"/>
        <v>117.63</v>
      </c>
      <c r="L284" s="167">
        <f t="shared" si="133"/>
        <v>0.31589548030185027</v>
      </c>
      <c r="M284" s="162" t="s">
        <v>595</v>
      </c>
      <c r="N284" s="168">
        <v>43850</v>
      </c>
      <c r="O284" s="1"/>
      <c r="P284" s="1"/>
      <c r="Q284" s="1"/>
      <c r="R284" s="6" t="s">
        <v>783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3">
        <v>142</v>
      </c>
      <c r="B285" s="204">
        <v>43578</v>
      </c>
      <c r="C285" s="204"/>
      <c r="D285" s="205" t="s">
        <v>805</v>
      </c>
      <c r="E285" s="206" t="s">
        <v>604</v>
      </c>
      <c r="F285" s="206">
        <v>220</v>
      </c>
      <c r="G285" s="206"/>
      <c r="H285" s="206">
        <v>127.5</v>
      </c>
      <c r="I285" s="207">
        <v>284</v>
      </c>
      <c r="J285" s="175" t="s">
        <v>806</v>
      </c>
      <c r="K285" s="176">
        <f t="shared" si="132"/>
        <v>-92.5</v>
      </c>
      <c r="L285" s="177">
        <f t="shared" si="133"/>
        <v>-0.42045454545454547</v>
      </c>
      <c r="M285" s="173" t="s">
        <v>605</v>
      </c>
      <c r="N285" s="170">
        <v>43896</v>
      </c>
      <c r="O285" s="1"/>
      <c r="P285" s="1"/>
      <c r="Q285" s="1"/>
      <c r="R285" s="6" t="s">
        <v>783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143</v>
      </c>
      <c r="B286" s="191">
        <v>43622</v>
      </c>
      <c r="C286" s="191"/>
      <c r="D286" s="192" t="s">
        <v>490</v>
      </c>
      <c r="E286" s="193" t="s">
        <v>604</v>
      </c>
      <c r="F286" s="193">
        <v>332.8</v>
      </c>
      <c r="G286" s="193"/>
      <c r="H286" s="193">
        <v>405</v>
      </c>
      <c r="I286" s="195">
        <v>419</v>
      </c>
      <c r="J286" s="165" t="s">
        <v>807</v>
      </c>
      <c r="K286" s="166">
        <f t="shared" si="132"/>
        <v>72.199999999999989</v>
      </c>
      <c r="L286" s="167">
        <f t="shared" si="133"/>
        <v>0.21694711538461534</v>
      </c>
      <c r="M286" s="162" t="s">
        <v>595</v>
      </c>
      <c r="N286" s="168">
        <v>43860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4">
        <v>144</v>
      </c>
      <c r="B287" s="183">
        <v>43641</v>
      </c>
      <c r="C287" s="183"/>
      <c r="D287" s="184" t="s">
        <v>172</v>
      </c>
      <c r="E287" s="185" t="s">
        <v>592</v>
      </c>
      <c r="F287" s="185">
        <v>386</v>
      </c>
      <c r="G287" s="186"/>
      <c r="H287" s="186">
        <v>395</v>
      </c>
      <c r="I287" s="186">
        <v>452</v>
      </c>
      <c r="J287" s="187" t="s">
        <v>808</v>
      </c>
      <c r="K287" s="188">
        <f t="shared" si="132"/>
        <v>9</v>
      </c>
      <c r="L287" s="189">
        <f t="shared" si="133"/>
        <v>2.3316062176165803E-2</v>
      </c>
      <c r="M287" s="185" t="s">
        <v>613</v>
      </c>
      <c r="N287" s="183">
        <v>43868</v>
      </c>
      <c r="O287" s="1"/>
      <c r="P287" s="1"/>
      <c r="Q287" s="1"/>
      <c r="R287" s="6" t="s">
        <v>787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4">
        <v>145</v>
      </c>
      <c r="B288" s="183">
        <v>43707</v>
      </c>
      <c r="C288" s="183"/>
      <c r="D288" s="184" t="s">
        <v>146</v>
      </c>
      <c r="E288" s="185" t="s">
        <v>592</v>
      </c>
      <c r="F288" s="185">
        <v>137.5</v>
      </c>
      <c r="G288" s="186"/>
      <c r="H288" s="186">
        <v>138.5</v>
      </c>
      <c r="I288" s="186">
        <v>190</v>
      </c>
      <c r="J288" s="187" t="s">
        <v>809</v>
      </c>
      <c r="K288" s="188">
        <f t="shared" si="132"/>
        <v>1</v>
      </c>
      <c r="L288" s="189">
        <f t="shared" si="133"/>
        <v>7.2727272727272727E-3</v>
      </c>
      <c r="M288" s="185" t="s">
        <v>613</v>
      </c>
      <c r="N288" s="183">
        <v>44432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146</v>
      </c>
      <c r="B289" s="191">
        <v>43731</v>
      </c>
      <c r="C289" s="191"/>
      <c r="D289" s="192" t="s">
        <v>438</v>
      </c>
      <c r="E289" s="193" t="s">
        <v>592</v>
      </c>
      <c r="F289" s="193">
        <v>235</v>
      </c>
      <c r="G289" s="193"/>
      <c r="H289" s="193">
        <v>295</v>
      </c>
      <c r="I289" s="195">
        <v>296</v>
      </c>
      <c r="J289" s="165" t="s">
        <v>810</v>
      </c>
      <c r="K289" s="166">
        <f t="shared" si="132"/>
        <v>60</v>
      </c>
      <c r="L289" s="167">
        <f t="shared" si="133"/>
        <v>0.25531914893617019</v>
      </c>
      <c r="M289" s="162" t="s">
        <v>595</v>
      </c>
      <c r="N289" s="168">
        <v>43844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147</v>
      </c>
      <c r="B290" s="191">
        <v>43752</v>
      </c>
      <c r="C290" s="191"/>
      <c r="D290" s="192" t="s">
        <v>811</v>
      </c>
      <c r="E290" s="193" t="s">
        <v>592</v>
      </c>
      <c r="F290" s="193">
        <v>277.5</v>
      </c>
      <c r="G290" s="193"/>
      <c r="H290" s="193">
        <v>333</v>
      </c>
      <c r="I290" s="195">
        <v>333</v>
      </c>
      <c r="J290" s="165" t="s">
        <v>812</v>
      </c>
      <c r="K290" s="166">
        <f t="shared" si="132"/>
        <v>55.5</v>
      </c>
      <c r="L290" s="167">
        <f t="shared" si="133"/>
        <v>0.2</v>
      </c>
      <c r="M290" s="162" t="s">
        <v>595</v>
      </c>
      <c r="N290" s="168">
        <v>43846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0">
        <v>148</v>
      </c>
      <c r="B291" s="191">
        <v>43752</v>
      </c>
      <c r="C291" s="191"/>
      <c r="D291" s="192" t="s">
        <v>813</v>
      </c>
      <c r="E291" s="193" t="s">
        <v>592</v>
      </c>
      <c r="F291" s="193">
        <v>930</v>
      </c>
      <c r="G291" s="193"/>
      <c r="H291" s="193">
        <v>1165</v>
      </c>
      <c r="I291" s="195">
        <v>1200</v>
      </c>
      <c r="J291" s="165" t="s">
        <v>814</v>
      </c>
      <c r="K291" s="166">
        <f t="shared" si="132"/>
        <v>235</v>
      </c>
      <c r="L291" s="167">
        <f t="shared" si="133"/>
        <v>0.25268817204301075</v>
      </c>
      <c r="M291" s="162" t="s">
        <v>595</v>
      </c>
      <c r="N291" s="168">
        <v>43847</v>
      </c>
      <c r="O291" s="1"/>
      <c r="P291" s="1"/>
      <c r="Q291" s="1"/>
      <c r="R291" s="6" t="s">
        <v>787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149</v>
      </c>
      <c r="B292" s="191">
        <v>43753</v>
      </c>
      <c r="C292" s="191"/>
      <c r="D292" s="192" t="s">
        <v>815</v>
      </c>
      <c r="E292" s="193" t="s">
        <v>592</v>
      </c>
      <c r="F292" s="163">
        <v>111</v>
      </c>
      <c r="G292" s="193"/>
      <c r="H292" s="193">
        <v>141</v>
      </c>
      <c r="I292" s="195">
        <v>141</v>
      </c>
      <c r="J292" s="165" t="s">
        <v>816</v>
      </c>
      <c r="K292" s="166">
        <f t="shared" si="132"/>
        <v>30</v>
      </c>
      <c r="L292" s="167">
        <f t="shared" si="133"/>
        <v>0.27027027027027029</v>
      </c>
      <c r="M292" s="162" t="s">
        <v>595</v>
      </c>
      <c r="N292" s="168">
        <v>44328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0">
        <v>150</v>
      </c>
      <c r="B293" s="191">
        <v>43753</v>
      </c>
      <c r="C293" s="191"/>
      <c r="D293" s="192" t="s">
        <v>817</v>
      </c>
      <c r="E293" s="193" t="s">
        <v>592</v>
      </c>
      <c r="F293" s="163">
        <v>296</v>
      </c>
      <c r="G293" s="193"/>
      <c r="H293" s="193">
        <v>370</v>
      </c>
      <c r="I293" s="195">
        <v>370</v>
      </c>
      <c r="J293" s="165" t="s">
        <v>680</v>
      </c>
      <c r="K293" s="166">
        <f t="shared" si="132"/>
        <v>74</v>
      </c>
      <c r="L293" s="167">
        <f t="shared" si="133"/>
        <v>0.25</v>
      </c>
      <c r="M293" s="162" t="s">
        <v>595</v>
      </c>
      <c r="N293" s="168">
        <v>43853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0">
        <v>151</v>
      </c>
      <c r="B294" s="191">
        <v>43754</v>
      </c>
      <c r="C294" s="191"/>
      <c r="D294" s="192" t="s">
        <v>818</v>
      </c>
      <c r="E294" s="193" t="s">
        <v>592</v>
      </c>
      <c r="F294" s="163">
        <v>300</v>
      </c>
      <c r="G294" s="193"/>
      <c r="H294" s="193">
        <v>382.5</v>
      </c>
      <c r="I294" s="195">
        <v>344</v>
      </c>
      <c r="J294" s="165" t="s">
        <v>819</v>
      </c>
      <c r="K294" s="166">
        <f t="shared" si="132"/>
        <v>82.5</v>
      </c>
      <c r="L294" s="167">
        <f t="shared" si="133"/>
        <v>0.27500000000000002</v>
      </c>
      <c r="M294" s="162" t="s">
        <v>595</v>
      </c>
      <c r="N294" s="168">
        <v>44238</v>
      </c>
      <c r="O294" s="1"/>
      <c r="P294" s="1"/>
      <c r="Q294" s="1"/>
      <c r="R294" s="6" t="s">
        <v>787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0">
        <v>152</v>
      </c>
      <c r="B295" s="191">
        <v>43832</v>
      </c>
      <c r="C295" s="191"/>
      <c r="D295" s="192" t="s">
        <v>820</v>
      </c>
      <c r="E295" s="193" t="s">
        <v>592</v>
      </c>
      <c r="F295" s="163">
        <v>495</v>
      </c>
      <c r="G295" s="193"/>
      <c r="H295" s="193">
        <v>595</v>
      </c>
      <c r="I295" s="195">
        <v>590</v>
      </c>
      <c r="J295" s="165" t="s">
        <v>616</v>
      </c>
      <c r="K295" s="166">
        <f t="shared" si="132"/>
        <v>100</v>
      </c>
      <c r="L295" s="167">
        <f t="shared" si="133"/>
        <v>0.20202020202020202</v>
      </c>
      <c r="M295" s="162" t="s">
        <v>595</v>
      </c>
      <c r="N295" s="168">
        <v>44589</v>
      </c>
      <c r="O295" s="1"/>
      <c r="P295" s="1"/>
      <c r="Q295" s="1"/>
      <c r="R295" s="6" t="s">
        <v>787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0">
        <v>153</v>
      </c>
      <c r="B296" s="191">
        <v>43966</v>
      </c>
      <c r="C296" s="191"/>
      <c r="D296" s="192" t="s">
        <v>76</v>
      </c>
      <c r="E296" s="193" t="s">
        <v>592</v>
      </c>
      <c r="F296" s="163">
        <v>67.5</v>
      </c>
      <c r="G296" s="193"/>
      <c r="H296" s="193">
        <v>86</v>
      </c>
      <c r="I296" s="195">
        <v>86</v>
      </c>
      <c r="J296" s="165" t="s">
        <v>821</v>
      </c>
      <c r="K296" s="166">
        <f t="shared" si="132"/>
        <v>18.5</v>
      </c>
      <c r="L296" s="167">
        <f t="shared" si="133"/>
        <v>0.27407407407407408</v>
      </c>
      <c r="M296" s="162" t="s">
        <v>595</v>
      </c>
      <c r="N296" s="168">
        <v>44008</v>
      </c>
      <c r="O296" s="1"/>
      <c r="P296" s="1"/>
      <c r="Q296" s="1"/>
      <c r="R296" s="6" t="s">
        <v>787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0">
        <v>154</v>
      </c>
      <c r="B297" s="191">
        <v>44035</v>
      </c>
      <c r="C297" s="191"/>
      <c r="D297" s="192" t="s">
        <v>489</v>
      </c>
      <c r="E297" s="193" t="s">
        <v>592</v>
      </c>
      <c r="F297" s="163">
        <v>231</v>
      </c>
      <c r="G297" s="193"/>
      <c r="H297" s="193">
        <v>281</v>
      </c>
      <c r="I297" s="195">
        <v>281</v>
      </c>
      <c r="J297" s="165" t="s">
        <v>680</v>
      </c>
      <c r="K297" s="166">
        <f t="shared" si="132"/>
        <v>50</v>
      </c>
      <c r="L297" s="167">
        <f t="shared" si="133"/>
        <v>0.21645021645021645</v>
      </c>
      <c r="M297" s="162" t="s">
        <v>595</v>
      </c>
      <c r="N297" s="168">
        <v>44358</v>
      </c>
      <c r="O297" s="1"/>
      <c r="P297" s="1"/>
      <c r="Q297" s="1"/>
      <c r="R297" s="6" t="s">
        <v>787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0">
        <v>155</v>
      </c>
      <c r="B298" s="191">
        <v>44092</v>
      </c>
      <c r="C298" s="191"/>
      <c r="D298" s="192" t="s">
        <v>144</v>
      </c>
      <c r="E298" s="193" t="s">
        <v>592</v>
      </c>
      <c r="F298" s="193">
        <v>206</v>
      </c>
      <c r="G298" s="193"/>
      <c r="H298" s="193">
        <v>248</v>
      </c>
      <c r="I298" s="195">
        <v>248</v>
      </c>
      <c r="J298" s="165" t="s">
        <v>680</v>
      </c>
      <c r="K298" s="166">
        <f t="shared" si="132"/>
        <v>42</v>
      </c>
      <c r="L298" s="167">
        <f t="shared" si="133"/>
        <v>0.20388349514563106</v>
      </c>
      <c r="M298" s="162" t="s">
        <v>595</v>
      </c>
      <c r="N298" s="168">
        <v>44214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0">
        <v>156</v>
      </c>
      <c r="B299" s="191">
        <v>44140</v>
      </c>
      <c r="C299" s="191"/>
      <c r="D299" s="192" t="s">
        <v>144</v>
      </c>
      <c r="E299" s="193" t="s">
        <v>592</v>
      </c>
      <c r="F299" s="193">
        <v>182.5</v>
      </c>
      <c r="G299" s="193"/>
      <c r="H299" s="193">
        <v>248</v>
      </c>
      <c r="I299" s="195">
        <v>248</v>
      </c>
      <c r="J299" s="165" t="s">
        <v>680</v>
      </c>
      <c r="K299" s="166">
        <f t="shared" si="132"/>
        <v>65.5</v>
      </c>
      <c r="L299" s="167">
        <f t="shared" si="133"/>
        <v>0.35890410958904112</v>
      </c>
      <c r="M299" s="162" t="s">
        <v>595</v>
      </c>
      <c r="N299" s="168">
        <v>44214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0">
        <v>157</v>
      </c>
      <c r="B300" s="191">
        <v>44140</v>
      </c>
      <c r="C300" s="191"/>
      <c r="D300" s="192" t="s">
        <v>347</v>
      </c>
      <c r="E300" s="193" t="s">
        <v>592</v>
      </c>
      <c r="F300" s="193">
        <v>247.5</v>
      </c>
      <c r="G300" s="193"/>
      <c r="H300" s="193">
        <v>320</v>
      </c>
      <c r="I300" s="195">
        <v>320</v>
      </c>
      <c r="J300" s="165" t="s">
        <v>680</v>
      </c>
      <c r="K300" s="166">
        <f t="shared" si="132"/>
        <v>72.5</v>
      </c>
      <c r="L300" s="167">
        <f t="shared" si="133"/>
        <v>0.29292929292929293</v>
      </c>
      <c r="M300" s="162" t="s">
        <v>595</v>
      </c>
      <c r="N300" s="168">
        <v>44323</v>
      </c>
      <c r="O300" s="1"/>
      <c r="P300" s="1"/>
      <c r="Q300" s="1"/>
      <c r="R300" s="6" t="s">
        <v>787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0">
        <v>158</v>
      </c>
      <c r="B301" s="191">
        <v>44140</v>
      </c>
      <c r="C301" s="191"/>
      <c r="D301" s="192" t="s">
        <v>203</v>
      </c>
      <c r="E301" s="193" t="s">
        <v>592</v>
      </c>
      <c r="F301" s="163">
        <v>925</v>
      </c>
      <c r="G301" s="193"/>
      <c r="H301" s="193">
        <v>1095</v>
      </c>
      <c r="I301" s="195">
        <v>1093</v>
      </c>
      <c r="J301" s="165" t="s">
        <v>822</v>
      </c>
      <c r="K301" s="166">
        <f t="shared" si="132"/>
        <v>170</v>
      </c>
      <c r="L301" s="167">
        <f t="shared" si="133"/>
        <v>0.18378378378378379</v>
      </c>
      <c r="M301" s="162" t="s">
        <v>595</v>
      </c>
      <c r="N301" s="168">
        <v>44201</v>
      </c>
      <c r="O301" s="1"/>
      <c r="P301" s="1"/>
      <c r="Q301" s="1"/>
      <c r="R301" s="6" t="s">
        <v>787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0">
        <v>159</v>
      </c>
      <c r="B302" s="191">
        <v>44140</v>
      </c>
      <c r="C302" s="191"/>
      <c r="D302" s="192" t="s">
        <v>365</v>
      </c>
      <c r="E302" s="193" t="s">
        <v>592</v>
      </c>
      <c r="F302" s="163">
        <v>332.5</v>
      </c>
      <c r="G302" s="193"/>
      <c r="H302" s="193">
        <v>393</v>
      </c>
      <c r="I302" s="195">
        <v>406</v>
      </c>
      <c r="J302" s="165" t="s">
        <v>823</v>
      </c>
      <c r="K302" s="166">
        <f t="shared" si="132"/>
        <v>60.5</v>
      </c>
      <c r="L302" s="167">
        <f t="shared" si="133"/>
        <v>0.18195488721804512</v>
      </c>
      <c r="M302" s="162" t="s">
        <v>595</v>
      </c>
      <c r="N302" s="168">
        <v>44256</v>
      </c>
      <c r="O302" s="1"/>
      <c r="P302" s="1"/>
      <c r="Q302" s="1"/>
      <c r="R302" s="6" t="s">
        <v>787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0">
        <v>160</v>
      </c>
      <c r="B303" s="191">
        <v>44141</v>
      </c>
      <c r="C303" s="191"/>
      <c r="D303" s="192" t="s">
        <v>489</v>
      </c>
      <c r="E303" s="193" t="s">
        <v>592</v>
      </c>
      <c r="F303" s="163">
        <v>231</v>
      </c>
      <c r="G303" s="193"/>
      <c r="H303" s="193">
        <v>281</v>
      </c>
      <c r="I303" s="195">
        <v>281</v>
      </c>
      <c r="J303" s="165" t="s">
        <v>680</v>
      </c>
      <c r="K303" s="166">
        <f t="shared" si="132"/>
        <v>50</v>
      </c>
      <c r="L303" s="167">
        <f t="shared" si="133"/>
        <v>0.21645021645021645</v>
      </c>
      <c r="M303" s="162" t="s">
        <v>595</v>
      </c>
      <c r="N303" s="168">
        <v>44358</v>
      </c>
      <c r="O303" s="1"/>
      <c r="P303" s="1"/>
      <c r="Q303" s="1"/>
      <c r="R303" s="6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0">
        <v>161</v>
      </c>
      <c r="B304" s="191">
        <v>44187</v>
      </c>
      <c r="C304" s="191"/>
      <c r="D304" s="192" t="s">
        <v>824</v>
      </c>
      <c r="E304" s="193" t="s">
        <v>592</v>
      </c>
      <c r="F304" s="163">
        <v>190</v>
      </c>
      <c r="G304" s="193"/>
      <c r="H304" s="193">
        <v>239</v>
      </c>
      <c r="I304" s="195">
        <v>239</v>
      </c>
      <c r="J304" s="165" t="s">
        <v>825</v>
      </c>
      <c r="K304" s="166">
        <f t="shared" si="132"/>
        <v>49</v>
      </c>
      <c r="L304" s="167">
        <f t="shared" si="133"/>
        <v>0.25789473684210529</v>
      </c>
      <c r="M304" s="162" t="s">
        <v>595</v>
      </c>
      <c r="N304" s="168">
        <v>44844</v>
      </c>
      <c r="O304" s="1"/>
      <c r="P304" s="1"/>
      <c r="Q304" s="1"/>
      <c r="R304" s="6" t="s">
        <v>787</v>
      </c>
    </row>
    <row r="305" spans="1:26" ht="12.75" customHeight="1">
      <c r="A305" s="190">
        <v>162</v>
      </c>
      <c r="B305" s="191">
        <v>44258</v>
      </c>
      <c r="C305" s="191"/>
      <c r="D305" s="192" t="s">
        <v>820</v>
      </c>
      <c r="E305" s="193" t="s">
        <v>592</v>
      </c>
      <c r="F305" s="163">
        <v>495</v>
      </c>
      <c r="G305" s="193"/>
      <c r="H305" s="193">
        <v>595</v>
      </c>
      <c r="I305" s="195">
        <v>590</v>
      </c>
      <c r="J305" s="165" t="s">
        <v>616</v>
      </c>
      <c r="K305" s="166">
        <f t="shared" si="132"/>
        <v>100</v>
      </c>
      <c r="L305" s="167">
        <f t="shared" si="133"/>
        <v>0.20202020202020202</v>
      </c>
      <c r="M305" s="162" t="s">
        <v>595</v>
      </c>
      <c r="N305" s="168">
        <v>44589</v>
      </c>
      <c r="O305" s="1"/>
      <c r="P305" s="1"/>
      <c r="R305" s="6" t="s">
        <v>787</v>
      </c>
    </row>
    <row r="306" spans="1:26" ht="12.75" customHeight="1">
      <c r="A306" s="190">
        <v>163</v>
      </c>
      <c r="B306" s="191">
        <v>44274</v>
      </c>
      <c r="C306" s="191"/>
      <c r="D306" s="192" t="s">
        <v>365</v>
      </c>
      <c r="E306" s="193" t="s">
        <v>592</v>
      </c>
      <c r="F306" s="163">
        <v>355</v>
      </c>
      <c r="G306" s="193"/>
      <c r="H306" s="193">
        <v>422.5</v>
      </c>
      <c r="I306" s="195">
        <v>420</v>
      </c>
      <c r="J306" s="165" t="s">
        <v>826</v>
      </c>
      <c r="K306" s="166">
        <f t="shared" si="132"/>
        <v>67.5</v>
      </c>
      <c r="L306" s="167">
        <f t="shared" si="133"/>
        <v>0.19014084507042253</v>
      </c>
      <c r="M306" s="162" t="s">
        <v>595</v>
      </c>
      <c r="N306" s="168">
        <v>44361</v>
      </c>
      <c r="O306" s="1"/>
      <c r="R306" s="208" t="s">
        <v>787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0">
        <v>164</v>
      </c>
      <c r="B307" s="191">
        <v>44295</v>
      </c>
      <c r="C307" s="191"/>
      <c r="D307" s="192" t="s">
        <v>327</v>
      </c>
      <c r="E307" s="193" t="s">
        <v>592</v>
      </c>
      <c r="F307" s="163">
        <v>555</v>
      </c>
      <c r="G307" s="193"/>
      <c r="H307" s="193">
        <v>663</v>
      </c>
      <c r="I307" s="195">
        <v>663</v>
      </c>
      <c r="J307" s="165" t="s">
        <v>827</v>
      </c>
      <c r="K307" s="166">
        <f t="shared" si="132"/>
        <v>108</v>
      </c>
      <c r="L307" s="167">
        <f t="shared" si="133"/>
        <v>0.19459459459459461</v>
      </c>
      <c r="M307" s="162" t="s">
        <v>595</v>
      </c>
      <c r="N307" s="168">
        <v>44321</v>
      </c>
      <c r="O307" s="1"/>
      <c r="P307" s="1"/>
      <c r="Q307" s="1"/>
      <c r="R307" s="208" t="s">
        <v>787</v>
      </c>
    </row>
    <row r="308" spans="1:26" ht="12.75" customHeight="1">
      <c r="A308" s="190">
        <v>165</v>
      </c>
      <c r="B308" s="191">
        <v>44308</v>
      </c>
      <c r="C308" s="191"/>
      <c r="D308" s="192" t="s">
        <v>791</v>
      </c>
      <c r="E308" s="193" t="s">
        <v>592</v>
      </c>
      <c r="F308" s="163">
        <v>126.5</v>
      </c>
      <c r="G308" s="193"/>
      <c r="H308" s="193">
        <v>155</v>
      </c>
      <c r="I308" s="195">
        <v>155</v>
      </c>
      <c r="J308" s="165" t="s">
        <v>680</v>
      </c>
      <c r="K308" s="166">
        <f t="shared" si="132"/>
        <v>28.5</v>
      </c>
      <c r="L308" s="167">
        <f t="shared" si="133"/>
        <v>0.22529644268774704</v>
      </c>
      <c r="M308" s="162" t="s">
        <v>595</v>
      </c>
      <c r="N308" s="168">
        <v>44362</v>
      </c>
      <c r="O308" s="1"/>
      <c r="R308" s="208" t="s">
        <v>787</v>
      </c>
    </row>
    <row r="309" spans="1:26" ht="12.75" customHeight="1">
      <c r="A309" s="169">
        <v>166</v>
      </c>
      <c r="B309" s="200">
        <v>44368</v>
      </c>
      <c r="C309" s="200"/>
      <c r="D309" s="171" t="s">
        <v>828</v>
      </c>
      <c r="E309" s="173" t="s">
        <v>592</v>
      </c>
      <c r="F309" s="201">
        <v>287.5</v>
      </c>
      <c r="G309" s="173"/>
      <c r="H309" s="173">
        <v>245</v>
      </c>
      <c r="I309" s="174">
        <v>344</v>
      </c>
      <c r="J309" s="175" t="s">
        <v>829</v>
      </c>
      <c r="K309" s="176">
        <f t="shared" si="132"/>
        <v>-42.5</v>
      </c>
      <c r="L309" s="177">
        <f t="shared" si="133"/>
        <v>-0.14782608695652175</v>
      </c>
      <c r="M309" s="173" t="s">
        <v>605</v>
      </c>
      <c r="N309" s="170">
        <v>44508</v>
      </c>
      <c r="O309" s="1"/>
      <c r="R309" s="208" t="s">
        <v>787</v>
      </c>
    </row>
    <row r="310" spans="1:26" ht="12.75" customHeight="1">
      <c r="A310" s="190">
        <v>167</v>
      </c>
      <c r="B310" s="191">
        <v>44368</v>
      </c>
      <c r="C310" s="191"/>
      <c r="D310" s="192" t="s">
        <v>489</v>
      </c>
      <c r="E310" s="193" t="s">
        <v>592</v>
      </c>
      <c r="F310" s="163">
        <v>241</v>
      </c>
      <c r="G310" s="193"/>
      <c r="H310" s="193">
        <v>298</v>
      </c>
      <c r="I310" s="195">
        <v>320</v>
      </c>
      <c r="J310" s="165" t="s">
        <v>680</v>
      </c>
      <c r="K310" s="166">
        <f t="shared" si="132"/>
        <v>57</v>
      </c>
      <c r="L310" s="167">
        <f t="shared" si="133"/>
        <v>0.23651452282157676</v>
      </c>
      <c r="M310" s="162" t="s">
        <v>595</v>
      </c>
      <c r="N310" s="168">
        <v>44802</v>
      </c>
      <c r="O310" s="37"/>
      <c r="R310" s="208" t="s">
        <v>787</v>
      </c>
    </row>
    <row r="311" spans="1:26" ht="12.75" customHeight="1">
      <c r="A311" s="190">
        <v>168</v>
      </c>
      <c r="B311" s="191">
        <v>44406</v>
      </c>
      <c r="C311" s="191"/>
      <c r="D311" s="192" t="s">
        <v>791</v>
      </c>
      <c r="E311" s="193" t="s">
        <v>592</v>
      </c>
      <c r="F311" s="163">
        <v>162.5</v>
      </c>
      <c r="G311" s="193"/>
      <c r="H311" s="193">
        <v>200</v>
      </c>
      <c r="I311" s="195">
        <v>200</v>
      </c>
      <c r="J311" s="165" t="s">
        <v>680</v>
      </c>
      <c r="K311" s="166">
        <f t="shared" si="132"/>
        <v>37.5</v>
      </c>
      <c r="L311" s="167">
        <f t="shared" si="133"/>
        <v>0.23076923076923078</v>
      </c>
      <c r="M311" s="162" t="s">
        <v>595</v>
      </c>
      <c r="N311" s="168">
        <v>44802</v>
      </c>
      <c r="O311" s="1"/>
      <c r="R311" s="208" t="s">
        <v>787</v>
      </c>
    </row>
    <row r="312" spans="1:26" ht="12.75" customHeight="1">
      <c r="A312" s="190">
        <v>169</v>
      </c>
      <c r="B312" s="191">
        <v>44462</v>
      </c>
      <c r="C312" s="191"/>
      <c r="D312" s="192" t="s">
        <v>446</v>
      </c>
      <c r="E312" s="193" t="s">
        <v>592</v>
      </c>
      <c r="F312" s="163">
        <v>1235</v>
      </c>
      <c r="G312" s="193"/>
      <c r="H312" s="193">
        <v>1505</v>
      </c>
      <c r="I312" s="195">
        <v>1500</v>
      </c>
      <c r="J312" s="165" t="s">
        <v>680</v>
      </c>
      <c r="K312" s="166">
        <f t="shared" si="132"/>
        <v>270</v>
      </c>
      <c r="L312" s="167">
        <f t="shared" si="133"/>
        <v>0.21862348178137653</v>
      </c>
      <c r="M312" s="162" t="s">
        <v>595</v>
      </c>
      <c r="N312" s="168">
        <v>44564</v>
      </c>
      <c r="O312" s="1"/>
      <c r="R312" s="208" t="s">
        <v>787</v>
      </c>
    </row>
    <row r="313" spans="1:26" ht="12.75" customHeight="1">
      <c r="A313" s="209">
        <v>170</v>
      </c>
      <c r="B313" s="210">
        <v>44480</v>
      </c>
      <c r="C313" s="210"/>
      <c r="D313" s="211" t="s">
        <v>830</v>
      </c>
      <c r="E313" s="212" t="s">
        <v>592</v>
      </c>
      <c r="F313" s="55">
        <v>58.75</v>
      </c>
      <c r="G313" s="212"/>
      <c r="H313" s="213"/>
      <c r="I313" s="51"/>
      <c r="J313" s="214" t="s">
        <v>593</v>
      </c>
      <c r="K313" s="209"/>
      <c r="L313" s="210"/>
      <c r="M313" s="210"/>
      <c r="N313" s="211"/>
      <c r="O313" s="37"/>
      <c r="R313" s="208" t="s">
        <v>787</v>
      </c>
    </row>
    <row r="314" spans="1:26" ht="12.75" customHeight="1">
      <c r="A314" s="215">
        <v>171</v>
      </c>
      <c r="B314" s="216">
        <v>44481</v>
      </c>
      <c r="C314" s="216"/>
      <c r="D314" s="217" t="s">
        <v>278</v>
      </c>
      <c r="E314" s="51" t="s">
        <v>592</v>
      </c>
      <c r="F314" s="218" t="s">
        <v>831</v>
      </c>
      <c r="G314" s="51"/>
      <c r="H314" s="51"/>
      <c r="I314" s="51">
        <v>380</v>
      </c>
      <c r="J314" s="219" t="s">
        <v>593</v>
      </c>
      <c r="K314" s="215"/>
      <c r="L314" s="216"/>
      <c r="M314" s="216"/>
      <c r="N314" s="217"/>
      <c r="O314" s="37"/>
      <c r="R314" s="208" t="s">
        <v>787</v>
      </c>
    </row>
    <row r="315" spans="1:26" ht="12.75" customHeight="1">
      <c r="A315" s="190">
        <v>172</v>
      </c>
      <c r="B315" s="191">
        <v>44481</v>
      </c>
      <c r="C315" s="191"/>
      <c r="D315" s="192" t="s">
        <v>832</v>
      </c>
      <c r="E315" s="193" t="s">
        <v>592</v>
      </c>
      <c r="F315" s="163">
        <v>45.5</v>
      </c>
      <c r="G315" s="193"/>
      <c r="H315" s="193">
        <v>56.5</v>
      </c>
      <c r="I315" s="195">
        <v>56</v>
      </c>
      <c r="J315" s="165" t="s">
        <v>680</v>
      </c>
      <c r="K315" s="166">
        <f t="shared" ref="K315:K316" si="134">H315-F315</f>
        <v>11</v>
      </c>
      <c r="L315" s="167">
        <f t="shared" ref="L315:L316" si="135">K315/F315</f>
        <v>0.24175824175824176</v>
      </c>
      <c r="M315" s="162" t="s">
        <v>595</v>
      </c>
      <c r="N315" s="168">
        <v>44881</v>
      </c>
      <c r="O315" s="37"/>
      <c r="R315" s="208"/>
    </row>
    <row r="316" spans="1:26" ht="12.75" customHeight="1">
      <c r="A316" s="190">
        <v>173</v>
      </c>
      <c r="B316" s="191">
        <v>44551</v>
      </c>
      <c r="C316" s="191"/>
      <c r="D316" s="192" t="s">
        <v>131</v>
      </c>
      <c r="E316" s="193" t="s">
        <v>592</v>
      </c>
      <c r="F316" s="163">
        <v>2300</v>
      </c>
      <c r="G316" s="193"/>
      <c r="H316" s="193">
        <f>(2820+2200)/2</f>
        <v>2510</v>
      </c>
      <c r="I316" s="195">
        <v>3000</v>
      </c>
      <c r="J316" s="165" t="s">
        <v>833</v>
      </c>
      <c r="K316" s="166">
        <f t="shared" si="134"/>
        <v>210</v>
      </c>
      <c r="L316" s="167">
        <f t="shared" si="135"/>
        <v>9.1304347826086957E-2</v>
      </c>
      <c r="M316" s="162" t="s">
        <v>595</v>
      </c>
      <c r="N316" s="168">
        <v>44649</v>
      </c>
      <c r="O316" s="1"/>
      <c r="R316" s="208"/>
    </row>
    <row r="317" spans="1:26" ht="12.75" customHeight="1">
      <c r="A317" s="190">
        <v>174</v>
      </c>
      <c r="B317" s="191">
        <v>44606</v>
      </c>
      <c r="C317" s="191"/>
      <c r="D317" s="192" t="s">
        <v>436</v>
      </c>
      <c r="E317" s="193" t="s">
        <v>592</v>
      </c>
      <c r="F317" s="163">
        <v>635</v>
      </c>
      <c r="G317" s="193"/>
      <c r="H317" s="193">
        <v>700</v>
      </c>
      <c r="I317" s="195">
        <v>764</v>
      </c>
      <c r="J317" s="165" t="s">
        <v>874</v>
      </c>
      <c r="K317" s="166">
        <f t="shared" ref="K317" si="136">H317-F317</f>
        <v>65</v>
      </c>
      <c r="L317" s="167">
        <f t="shared" ref="L317" si="137">K317/F317</f>
        <v>0.10236220472440945</v>
      </c>
      <c r="M317" s="162" t="s">
        <v>595</v>
      </c>
      <c r="N317" s="168">
        <v>45159</v>
      </c>
      <c r="O317" s="37"/>
      <c r="R317" s="208"/>
    </row>
    <row r="318" spans="1:26" ht="12.75" customHeight="1">
      <c r="A318" s="190">
        <v>175</v>
      </c>
      <c r="B318" s="191">
        <v>44613</v>
      </c>
      <c r="C318" s="191"/>
      <c r="D318" s="192" t="s">
        <v>446</v>
      </c>
      <c r="E318" s="193" t="s">
        <v>592</v>
      </c>
      <c r="F318" s="163">
        <v>1255</v>
      </c>
      <c r="G318" s="193"/>
      <c r="H318" s="193">
        <v>1515</v>
      </c>
      <c r="I318" s="195">
        <v>1510</v>
      </c>
      <c r="J318" s="165" t="s">
        <v>680</v>
      </c>
      <c r="K318" s="166">
        <f>H318-F318</f>
        <v>260</v>
      </c>
      <c r="L318" s="167">
        <f>K318/F318</f>
        <v>0.20717131474103587</v>
      </c>
      <c r="M318" s="162" t="s">
        <v>595</v>
      </c>
      <c r="N318" s="168">
        <v>44834</v>
      </c>
      <c r="O318" s="37"/>
      <c r="R318" s="208"/>
    </row>
    <row r="319" spans="1:26" ht="12.75" customHeight="1">
      <c r="A319">
        <v>176</v>
      </c>
      <c r="B319" s="216">
        <v>44670</v>
      </c>
      <c r="C319" s="216"/>
      <c r="D319" s="53" t="s">
        <v>552</v>
      </c>
      <c r="E319" s="220" t="s">
        <v>592</v>
      </c>
      <c r="F319" s="51" t="s">
        <v>834</v>
      </c>
      <c r="G319" s="51"/>
      <c r="H319" s="51"/>
      <c r="I319" s="51">
        <v>553</v>
      </c>
      <c r="J319" s="51" t="s">
        <v>593</v>
      </c>
      <c r="K319" s="51"/>
      <c r="L319" s="51"/>
      <c r="M319" s="51"/>
      <c r="N319" s="51"/>
      <c r="O319" s="37"/>
      <c r="R319" s="208"/>
    </row>
    <row r="320" spans="1:26" ht="12.75" customHeight="1">
      <c r="A320" s="190">
        <v>177</v>
      </c>
      <c r="B320" s="191">
        <v>44746</v>
      </c>
      <c r="C320" s="191"/>
      <c r="D320" s="192" t="s">
        <v>835</v>
      </c>
      <c r="E320" s="193" t="s">
        <v>592</v>
      </c>
      <c r="F320" s="163">
        <v>207.5</v>
      </c>
      <c r="G320" s="193"/>
      <c r="H320" s="193">
        <v>254</v>
      </c>
      <c r="I320" s="195">
        <v>254</v>
      </c>
      <c r="J320" s="165" t="s">
        <v>680</v>
      </c>
      <c r="K320" s="166">
        <f t="shared" ref="K320:K322" si="138">H320-F320</f>
        <v>46.5</v>
      </c>
      <c r="L320" s="167">
        <f t="shared" ref="L320:L322" si="139">K320/F320</f>
        <v>0.22409638554216868</v>
      </c>
      <c r="M320" s="162" t="s">
        <v>595</v>
      </c>
      <c r="N320" s="168">
        <v>44792</v>
      </c>
      <c r="O320" s="1"/>
      <c r="R320" s="208"/>
    </row>
    <row r="321" spans="1:38" ht="12.75" customHeight="1">
      <c r="A321" s="190">
        <v>178</v>
      </c>
      <c r="B321" s="191">
        <v>44775</v>
      </c>
      <c r="C321" s="191"/>
      <c r="D321" s="192" t="s">
        <v>491</v>
      </c>
      <c r="E321" s="193" t="s">
        <v>592</v>
      </c>
      <c r="F321" s="163">
        <v>31.25</v>
      </c>
      <c r="G321" s="193"/>
      <c r="H321" s="193">
        <v>38.75</v>
      </c>
      <c r="I321" s="195">
        <v>38</v>
      </c>
      <c r="J321" s="165" t="s">
        <v>680</v>
      </c>
      <c r="K321" s="166">
        <f t="shared" si="138"/>
        <v>7.5</v>
      </c>
      <c r="L321" s="167">
        <f t="shared" si="139"/>
        <v>0.24</v>
      </c>
      <c r="M321" s="162" t="s">
        <v>595</v>
      </c>
      <c r="N321" s="168">
        <v>44844</v>
      </c>
      <c r="O321" s="37"/>
      <c r="R321" s="55"/>
    </row>
    <row r="322" spans="1:38" ht="12.75" customHeight="1">
      <c r="A322" s="190">
        <v>179</v>
      </c>
      <c r="B322" s="191">
        <v>44841</v>
      </c>
      <c r="C322" s="191"/>
      <c r="D322" s="192" t="s">
        <v>836</v>
      </c>
      <c r="E322" s="193" t="s">
        <v>592</v>
      </c>
      <c r="F322" s="163">
        <v>665</v>
      </c>
      <c r="G322" s="193"/>
      <c r="H322" s="193">
        <v>807.5</v>
      </c>
      <c r="I322" s="195">
        <v>840</v>
      </c>
      <c r="J322" s="165" t="s">
        <v>833</v>
      </c>
      <c r="K322" s="166">
        <f t="shared" si="138"/>
        <v>142.5</v>
      </c>
      <c r="L322" s="167">
        <f t="shared" si="139"/>
        <v>0.21428571428571427</v>
      </c>
      <c r="M322" s="162" t="s">
        <v>595</v>
      </c>
      <c r="N322" s="168">
        <v>45097</v>
      </c>
      <c r="O322" s="37"/>
      <c r="R322" s="55"/>
    </row>
    <row r="323" spans="1:38" ht="12.75" customHeight="1">
      <c r="A323" s="190">
        <v>180</v>
      </c>
      <c r="B323" s="191">
        <v>44844</v>
      </c>
      <c r="C323" s="191"/>
      <c r="D323" s="192" t="s">
        <v>438</v>
      </c>
      <c r="E323" s="193" t="s">
        <v>592</v>
      </c>
      <c r="F323" s="163">
        <v>227.5</v>
      </c>
      <c r="G323" s="193"/>
      <c r="H323" s="193">
        <v>270</v>
      </c>
      <c r="I323" s="195">
        <v>291</v>
      </c>
      <c r="J323" s="165" t="s">
        <v>876</v>
      </c>
      <c r="K323" s="166">
        <f t="shared" ref="K323" si="140">H323-F323</f>
        <v>42.5</v>
      </c>
      <c r="L323" s="167">
        <f t="shared" ref="L323" si="141">K323/F323</f>
        <v>0.18681318681318682</v>
      </c>
      <c r="M323" s="162" t="s">
        <v>595</v>
      </c>
      <c r="N323" s="168">
        <v>45160</v>
      </c>
      <c r="O323" s="37"/>
      <c r="Q323" s="37"/>
      <c r="R323" s="55"/>
    </row>
    <row r="324" spans="1:38" ht="12.75" customHeight="1">
      <c r="A324" s="190">
        <v>181</v>
      </c>
      <c r="B324" s="191">
        <v>44845</v>
      </c>
      <c r="C324" s="191"/>
      <c r="D324" s="192" t="s">
        <v>436</v>
      </c>
      <c r="E324" s="193" t="s">
        <v>592</v>
      </c>
      <c r="F324" s="163">
        <v>555</v>
      </c>
      <c r="G324" s="193"/>
      <c r="H324" s="193">
        <v>700</v>
      </c>
      <c r="I324" s="195">
        <v>765</v>
      </c>
      <c r="J324" s="165" t="s">
        <v>875</v>
      </c>
      <c r="K324" s="166">
        <f t="shared" ref="K324" si="142">H324-F324</f>
        <v>145</v>
      </c>
      <c r="L324" s="167">
        <f t="shared" ref="L324" si="143">K324/F324</f>
        <v>0.26126126126126126</v>
      </c>
      <c r="M324" s="162" t="s">
        <v>595</v>
      </c>
      <c r="N324" s="168">
        <v>45159</v>
      </c>
      <c r="O324" s="37"/>
      <c r="Q324" s="37"/>
      <c r="R324" s="55"/>
    </row>
    <row r="325" spans="1:38" ht="12.75" customHeight="1">
      <c r="A325" s="190">
        <v>182</v>
      </c>
      <c r="B325" s="191">
        <v>44981</v>
      </c>
      <c r="C325" s="191"/>
      <c r="D325" s="192" t="s">
        <v>453</v>
      </c>
      <c r="E325" s="193" t="s">
        <v>592</v>
      </c>
      <c r="F325" s="163">
        <v>1675</v>
      </c>
      <c r="G325" s="193"/>
      <c r="H325" s="193">
        <v>2080</v>
      </c>
      <c r="I325" s="195">
        <v>2080</v>
      </c>
      <c r="J325" s="165" t="s">
        <v>680</v>
      </c>
      <c r="K325" s="166">
        <f>H325-F325</f>
        <v>405</v>
      </c>
      <c r="L325" s="167">
        <f>K325/F325</f>
        <v>0.2417910447761194</v>
      </c>
      <c r="M325" s="162" t="s">
        <v>595</v>
      </c>
      <c r="N325" s="168">
        <v>45119</v>
      </c>
      <c r="O325" s="37"/>
      <c r="R325" s="55" t="s">
        <v>869</v>
      </c>
    </row>
    <row r="326" spans="1:38" ht="12.75" customHeight="1">
      <c r="A326" s="190">
        <v>183</v>
      </c>
      <c r="B326" s="191">
        <v>44986</v>
      </c>
      <c r="C326" s="191"/>
      <c r="D326" s="192" t="s">
        <v>491</v>
      </c>
      <c r="E326" s="193" t="s">
        <v>592</v>
      </c>
      <c r="F326" s="163">
        <v>57.5</v>
      </c>
      <c r="G326" s="193"/>
      <c r="H326" s="193">
        <v>120</v>
      </c>
      <c r="I326" s="195">
        <v>120</v>
      </c>
      <c r="J326" s="165" t="s">
        <v>680</v>
      </c>
      <c r="K326" s="166">
        <f>H326-F326</f>
        <v>62.5</v>
      </c>
      <c r="L326" s="167">
        <f>K326/F326</f>
        <v>1.0869565217391304</v>
      </c>
      <c r="M326" s="162" t="s">
        <v>595</v>
      </c>
      <c r="N326" s="168">
        <v>45049</v>
      </c>
      <c r="O326" s="37"/>
      <c r="R326" s="55" t="s">
        <v>869</v>
      </c>
    </row>
    <row r="327" spans="1:38" ht="12.75" customHeight="1">
      <c r="A327" s="190">
        <v>184</v>
      </c>
      <c r="B327" s="191">
        <v>45008</v>
      </c>
      <c r="C327" s="191"/>
      <c r="D327" s="192" t="s">
        <v>508</v>
      </c>
      <c r="E327" s="193" t="s">
        <v>592</v>
      </c>
      <c r="F327" s="163">
        <v>2765</v>
      </c>
      <c r="G327" s="193"/>
      <c r="H327" s="193">
        <v>3547.5</v>
      </c>
      <c r="I327" s="195">
        <v>3523</v>
      </c>
      <c r="J327" s="165" t="s">
        <v>680</v>
      </c>
      <c r="K327" s="166">
        <f>H327-F327</f>
        <v>782.5</v>
      </c>
      <c r="L327" s="167">
        <f>K327/F327</f>
        <v>0.28300180831826399</v>
      </c>
      <c r="M327" s="162" t="s">
        <v>595</v>
      </c>
      <c r="N327" s="168">
        <v>45177</v>
      </c>
      <c r="O327" s="37"/>
      <c r="R327" s="55" t="s">
        <v>869</v>
      </c>
    </row>
    <row r="328" spans="1:38" ht="12.75" customHeight="1">
      <c r="A328" s="190">
        <v>185</v>
      </c>
      <c r="B328" s="191">
        <v>45027</v>
      </c>
      <c r="C328" s="191"/>
      <c r="D328" s="192" t="s">
        <v>837</v>
      </c>
      <c r="E328" s="193" t="s">
        <v>592</v>
      </c>
      <c r="F328" s="163">
        <v>460</v>
      </c>
      <c r="G328" s="193"/>
      <c r="H328" s="193">
        <v>825</v>
      </c>
      <c r="I328" s="195">
        <v>810</v>
      </c>
      <c r="J328" s="165" t="s">
        <v>680</v>
      </c>
      <c r="K328" s="166">
        <f>H328-F328</f>
        <v>365</v>
      </c>
      <c r="L328" s="167">
        <f>K328/F328</f>
        <v>0.79347826086956519</v>
      </c>
      <c r="M328" s="162" t="s">
        <v>595</v>
      </c>
      <c r="N328" s="168">
        <v>45155</v>
      </c>
      <c r="O328" s="37"/>
      <c r="R328" s="55" t="s">
        <v>869</v>
      </c>
    </row>
    <row r="329" spans="1:38" ht="12.75" customHeight="1">
      <c r="A329" s="215">
        <v>186</v>
      </c>
      <c r="B329" s="216">
        <v>45050</v>
      </c>
      <c r="C329" s="53"/>
      <c r="D329" s="53" t="s">
        <v>42</v>
      </c>
      <c r="E329" s="220" t="s">
        <v>592</v>
      </c>
      <c r="F329" s="51" t="s">
        <v>838</v>
      </c>
      <c r="G329" s="51"/>
      <c r="H329" s="51"/>
      <c r="I329" s="51">
        <v>5040</v>
      </c>
      <c r="J329" s="51" t="s">
        <v>593</v>
      </c>
      <c r="K329" s="51"/>
      <c r="L329" s="51"/>
      <c r="M329" s="51"/>
      <c r="N329" s="51"/>
      <c r="O329" s="37"/>
      <c r="R329" s="55" t="s">
        <v>869</v>
      </c>
    </row>
    <row r="330" spans="1:38" ht="12.75" customHeight="1">
      <c r="A330" s="190">
        <v>187</v>
      </c>
      <c r="B330" s="191">
        <v>45075</v>
      </c>
      <c r="C330" s="191"/>
      <c r="D330" s="192" t="s">
        <v>839</v>
      </c>
      <c r="E330" s="193" t="s">
        <v>592</v>
      </c>
      <c r="F330" s="163">
        <v>585</v>
      </c>
      <c r="G330" s="193"/>
      <c r="H330" s="193">
        <v>732</v>
      </c>
      <c r="I330" s="195">
        <v>732</v>
      </c>
      <c r="J330" s="165" t="s">
        <v>680</v>
      </c>
      <c r="K330" s="166">
        <f>H330-F330</f>
        <v>147</v>
      </c>
      <c r="L330" s="167">
        <f>K330/F330</f>
        <v>0.25128205128205128</v>
      </c>
      <c r="M330" s="162" t="s">
        <v>595</v>
      </c>
      <c r="N330" s="168">
        <v>45152</v>
      </c>
      <c r="O330" s="37"/>
      <c r="Q330" s="37"/>
      <c r="R330" s="55" t="s">
        <v>869</v>
      </c>
      <c r="T330" s="37"/>
      <c r="V330" s="37"/>
      <c r="W330" s="55"/>
      <c r="Y330" s="37"/>
      <c r="AA330" s="37"/>
      <c r="AB330" s="55"/>
      <c r="AD330" s="37"/>
      <c r="AF330" s="37"/>
      <c r="AG330" s="55"/>
      <c r="AI330" s="37"/>
      <c r="AK330" s="37"/>
      <c r="AL330" s="55"/>
    </row>
    <row r="331" spans="1:38" ht="12.75" customHeight="1">
      <c r="A331" s="215">
        <v>188</v>
      </c>
      <c r="B331" s="216">
        <v>45078</v>
      </c>
      <c r="C331" s="53"/>
      <c r="D331" s="53" t="s">
        <v>540</v>
      </c>
      <c r="E331" s="220" t="s">
        <v>592</v>
      </c>
      <c r="F331" s="51" t="s">
        <v>840</v>
      </c>
      <c r="G331" s="51"/>
      <c r="H331" s="51"/>
      <c r="I331" s="51">
        <v>4300</v>
      </c>
      <c r="J331" s="51" t="s">
        <v>593</v>
      </c>
      <c r="K331" s="51"/>
      <c r="L331" s="51"/>
      <c r="M331" s="51"/>
      <c r="N331" s="51"/>
      <c r="O331" s="37"/>
      <c r="Q331" s="37"/>
      <c r="R331" s="55" t="s">
        <v>869</v>
      </c>
      <c r="T331" s="37"/>
      <c r="V331" s="37"/>
      <c r="W331" s="55"/>
      <c r="Y331" s="37"/>
      <c r="AA331" s="37"/>
      <c r="AB331" s="55"/>
      <c r="AD331" s="37"/>
      <c r="AF331" s="37"/>
      <c r="AG331" s="55"/>
      <c r="AI331" s="37"/>
      <c r="AK331" s="37"/>
      <c r="AL331" s="55"/>
    </row>
    <row r="332" spans="1:38" ht="12.75" customHeight="1">
      <c r="A332" s="215">
        <v>189</v>
      </c>
      <c r="B332" s="216">
        <v>45103</v>
      </c>
      <c r="C332" s="53"/>
      <c r="D332" s="53" t="s">
        <v>864</v>
      </c>
      <c r="E332" s="220" t="s">
        <v>592</v>
      </c>
      <c r="F332" s="51" t="s">
        <v>660</v>
      </c>
      <c r="G332" s="51"/>
      <c r="H332" s="51"/>
      <c r="I332" s="51">
        <v>383</v>
      </c>
      <c r="J332" s="51" t="s">
        <v>593</v>
      </c>
      <c r="K332" s="51"/>
      <c r="L332" s="51"/>
      <c r="M332" s="51"/>
      <c r="N332" s="51"/>
      <c r="O332" s="37"/>
      <c r="Q332" s="37"/>
      <c r="R332" s="55" t="s">
        <v>869</v>
      </c>
      <c r="T332" s="37"/>
      <c r="V332" s="37"/>
      <c r="W332" s="55"/>
      <c r="Y332" s="37"/>
      <c r="AA332" s="37"/>
      <c r="AB332" s="55"/>
      <c r="AD332" s="37"/>
      <c r="AF332" s="37"/>
      <c r="AG332" s="55"/>
      <c r="AI332" s="37"/>
      <c r="AK332" s="37"/>
      <c r="AL332" s="55"/>
    </row>
    <row r="333" spans="1:38" ht="12.75" customHeight="1">
      <c r="A333" s="190">
        <v>190</v>
      </c>
      <c r="B333" s="191">
        <v>45120</v>
      </c>
      <c r="C333" s="191"/>
      <c r="D333" s="192" t="s">
        <v>539</v>
      </c>
      <c r="E333" s="193" t="s">
        <v>592</v>
      </c>
      <c r="F333" s="163">
        <v>2312.5</v>
      </c>
      <c r="G333" s="193"/>
      <c r="H333" s="193">
        <v>2935</v>
      </c>
      <c r="I333" s="195">
        <v>2935</v>
      </c>
      <c r="J333" s="165" t="s">
        <v>680</v>
      </c>
      <c r="K333" s="166">
        <f>H333-F333</f>
        <v>622.5</v>
      </c>
      <c r="L333" s="167">
        <f>K333/F333</f>
        <v>0.26918918918918922</v>
      </c>
      <c r="M333" s="162" t="s">
        <v>595</v>
      </c>
      <c r="N333" s="168">
        <v>45177</v>
      </c>
      <c r="O333" s="37"/>
      <c r="Q333" s="37"/>
      <c r="R333" s="55" t="s">
        <v>869</v>
      </c>
      <c r="T333" s="37"/>
      <c r="V333" s="37"/>
      <c r="W333" s="55"/>
      <c r="Y333" s="37"/>
      <c r="AA333" s="37"/>
      <c r="AB333" s="55"/>
      <c r="AD333" s="37"/>
      <c r="AF333" s="37"/>
      <c r="AG333" s="55"/>
      <c r="AI333" s="37"/>
      <c r="AK333" s="37"/>
      <c r="AL333" s="55"/>
    </row>
    <row r="334" spans="1:38" ht="12.75" customHeight="1">
      <c r="A334" s="190">
        <v>191</v>
      </c>
      <c r="B334" s="191">
        <v>45125</v>
      </c>
      <c r="C334" s="191"/>
      <c r="D334" s="192" t="s">
        <v>203</v>
      </c>
      <c r="E334" s="193" t="s">
        <v>592</v>
      </c>
      <c r="F334" s="163">
        <v>3980</v>
      </c>
      <c r="G334" s="193"/>
      <c r="H334" s="193">
        <v>4895</v>
      </c>
      <c r="I334" s="195">
        <v>4895</v>
      </c>
      <c r="J334" s="165" t="s">
        <v>680</v>
      </c>
      <c r="K334" s="166">
        <f>H334-F334</f>
        <v>915</v>
      </c>
      <c r="L334" s="167">
        <f>K334/F334</f>
        <v>0.22989949748743718</v>
      </c>
      <c r="M334" s="162" t="s">
        <v>595</v>
      </c>
      <c r="N334" s="168">
        <v>45155</v>
      </c>
      <c r="O334" s="37"/>
      <c r="R334" s="55" t="s">
        <v>869</v>
      </c>
      <c r="T334" s="37"/>
      <c r="W334" s="55"/>
      <c r="Y334" s="37"/>
      <c r="AB334" s="55"/>
      <c r="AD334" s="37"/>
      <c r="AG334" s="55"/>
      <c r="AI334" s="37"/>
      <c r="AL334" s="55"/>
    </row>
    <row r="335" spans="1:38" ht="12.75" customHeight="1">
      <c r="A335" s="190">
        <v>192</v>
      </c>
      <c r="B335" s="191">
        <v>45145</v>
      </c>
      <c r="C335" s="191"/>
      <c r="D335" s="192" t="s">
        <v>870</v>
      </c>
      <c r="E335" s="193" t="s">
        <v>592</v>
      </c>
      <c r="F335" s="163">
        <v>565</v>
      </c>
      <c r="G335" s="193"/>
      <c r="H335" s="193">
        <v>725</v>
      </c>
      <c r="I335" s="195">
        <v>725</v>
      </c>
      <c r="J335" s="165" t="s">
        <v>680</v>
      </c>
      <c r="K335" s="166">
        <f>H335-F335</f>
        <v>160</v>
      </c>
      <c r="L335" s="167">
        <f>K335/F335</f>
        <v>0.2831858407079646</v>
      </c>
      <c r="M335" s="162" t="s">
        <v>595</v>
      </c>
      <c r="N335" s="168">
        <v>45169</v>
      </c>
      <c r="O335" s="37"/>
      <c r="R335" s="55" t="s">
        <v>869</v>
      </c>
      <c r="T335" s="37"/>
      <c r="W335" s="55"/>
      <c r="Y335" s="37"/>
      <c r="AB335" s="55"/>
      <c r="AD335" s="37"/>
      <c r="AG335" s="55"/>
      <c r="AI335" s="37"/>
      <c r="AL335" s="55"/>
    </row>
    <row r="336" spans="1:38" ht="12.75" customHeight="1">
      <c r="A336" s="215">
        <v>193</v>
      </c>
      <c r="B336" s="216">
        <v>45167</v>
      </c>
      <c r="C336" s="53"/>
      <c r="D336" s="53" t="s">
        <v>880</v>
      </c>
      <c r="E336" s="220" t="s">
        <v>592</v>
      </c>
      <c r="F336" s="51" t="s">
        <v>881</v>
      </c>
      <c r="G336" s="51"/>
      <c r="H336" s="51"/>
      <c r="I336" s="51">
        <v>950</v>
      </c>
      <c r="J336" s="51" t="s">
        <v>593</v>
      </c>
      <c r="K336" s="51"/>
      <c r="L336" s="51"/>
      <c r="M336" s="51"/>
      <c r="N336" s="51"/>
      <c r="O336" s="37"/>
      <c r="R336" s="55" t="s">
        <v>869</v>
      </c>
      <c r="T336" s="37"/>
      <c r="W336" s="55"/>
      <c r="Y336" s="37"/>
      <c r="AB336" s="55"/>
      <c r="AD336" s="37"/>
      <c r="AG336" s="55"/>
      <c r="AI336" s="37"/>
      <c r="AL336" s="55"/>
    </row>
    <row r="337" spans="1:38" ht="12.75" customHeight="1">
      <c r="A337" s="215">
        <v>194</v>
      </c>
      <c r="B337" s="216">
        <v>45153</v>
      </c>
      <c r="C337" s="53"/>
      <c r="D337" s="53" t="s">
        <v>542</v>
      </c>
      <c r="E337" s="220" t="s">
        <v>592</v>
      </c>
      <c r="F337" s="51" t="s">
        <v>1036</v>
      </c>
      <c r="G337" s="51"/>
      <c r="H337" s="51"/>
      <c r="I337" s="51">
        <v>480</v>
      </c>
      <c r="J337" s="51" t="s">
        <v>593</v>
      </c>
      <c r="K337" s="51"/>
      <c r="L337" s="51"/>
      <c r="M337" s="51"/>
      <c r="N337" s="51"/>
      <c r="O337" s="37"/>
      <c r="R337" s="55"/>
      <c r="T337" s="37"/>
      <c r="W337" s="55"/>
      <c r="Y337" s="37"/>
      <c r="AB337" s="55"/>
      <c r="AD337" s="37"/>
      <c r="AG337" s="55"/>
      <c r="AI337" s="37"/>
      <c r="AL337" s="55"/>
    </row>
    <row r="338" spans="1:38" ht="12.75" customHeight="1">
      <c r="A338" s="215"/>
      <c r="B338" s="216"/>
      <c r="C338" s="53"/>
      <c r="D338" s="53"/>
      <c r="E338" s="220"/>
      <c r="F338" s="51"/>
      <c r="G338" s="51"/>
      <c r="H338" s="51"/>
      <c r="I338" s="51"/>
      <c r="J338" s="51"/>
      <c r="K338" s="51"/>
      <c r="L338" s="51"/>
      <c r="M338" s="51"/>
      <c r="N338" s="51"/>
      <c r="O338" s="37"/>
      <c r="R338" s="55"/>
      <c r="T338" s="37"/>
      <c r="W338" s="55"/>
      <c r="Y338" s="37"/>
      <c r="AB338" s="55"/>
      <c r="AD338" s="37"/>
      <c r="AG338" s="55"/>
      <c r="AI338" s="37"/>
      <c r="AL338" s="55"/>
    </row>
    <row r="339" spans="1:38" ht="12.75" customHeight="1">
      <c r="A339" s="53"/>
      <c r="B339" s="53"/>
      <c r="C339" s="53"/>
      <c r="D339" s="53"/>
      <c r="E339" s="53"/>
      <c r="F339" s="51"/>
      <c r="G339" s="51"/>
      <c r="H339" s="51"/>
      <c r="I339" s="51"/>
      <c r="J339" s="31"/>
      <c r="K339" s="51"/>
      <c r="L339" s="51"/>
      <c r="M339" s="51"/>
      <c r="N339" s="53"/>
      <c r="O339" s="37"/>
      <c r="R339" s="55"/>
      <c r="T339" s="37"/>
      <c r="W339" s="55"/>
      <c r="Y339" s="37"/>
      <c r="AB339" s="55"/>
      <c r="AD339" s="37"/>
      <c r="AG339" s="55"/>
      <c r="AI339" s="37"/>
      <c r="AL339" s="55"/>
    </row>
    <row r="340" spans="1:38" ht="12.75" customHeight="1">
      <c r="B340" s="221" t="s">
        <v>841</v>
      </c>
      <c r="F340" s="55"/>
      <c r="G340" s="55"/>
      <c r="H340" s="55"/>
      <c r="I340" s="55"/>
      <c r="J340" s="37"/>
      <c r="K340" s="55"/>
      <c r="L340" s="55"/>
      <c r="M340" s="55"/>
      <c r="O340" s="37"/>
      <c r="R340" s="55"/>
      <c r="T340" s="37"/>
      <c r="W340" s="55"/>
      <c r="Y340" s="37"/>
      <c r="AB340" s="55"/>
      <c r="AD340" s="37"/>
      <c r="AG340" s="55"/>
      <c r="AI340" s="37"/>
      <c r="AL340" s="55"/>
    </row>
    <row r="341" spans="1:38" ht="12.75" customHeight="1">
      <c r="A341" s="222"/>
      <c r="F341" s="55"/>
      <c r="G341" s="55"/>
      <c r="H341" s="55"/>
      <c r="I341" s="55"/>
      <c r="J341" s="37"/>
      <c r="K341" s="55"/>
      <c r="L341" s="55"/>
      <c r="M341" s="55"/>
      <c r="O341" s="37"/>
      <c r="R341" s="55"/>
      <c r="T341" s="37"/>
      <c r="W341" s="55"/>
      <c r="Y341" s="37"/>
      <c r="AB341" s="55"/>
      <c r="AD341" s="37"/>
      <c r="AG341" s="55"/>
      <c r="AI341" s="37"/>
      <c r="AL341" s="55"/>
    </row>
    <row r="342" spans="1:38" ht="12.75" customHeight="1">
      <c r="A342" s="222"/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1:38" ht="12.75" customHeight="1">
      <c r="A343" s="51"/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1:3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1:3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1:3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1:3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1:3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1:3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1:3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1:3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1:3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  <row r="507" spans="6:18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R507" s="55"/>
    </row>
    <row r="508" spans="6:18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R508" s="55"/>
    </row>
    <row r="509" spans="6:18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R509" s="55"/>
    </row>
    <row r="510" spans="6:18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R510" s="55"/>
    </row>
    <row r="511" spans="6:18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R511" s="55"/>
    </row>
    <row r="512" spans="6:18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R512" s="55"/>
    </row>
    <row r="513" spans="6:18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R513" s="55"/>
    </row>
    <row r="514" spans="6:18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R514" s="55"/>
    </row>
    <row r="515" spans="6:18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R515" s="55"/>
    </row>
    <row r="516" spans="6:18" ht="15" customHeight="1">
      <c r="F516" s="55"/>
      <c r="G516" s="55"/>
      <c r="H516" s="55"/>
      <c r="I516" s="55"/>
      <c r="J516" s="37"/>
      <c r="K516" s="55"/>
      <c r="L516" s="55"/>
      <c r="M516" s="55"/>
      <c r="O516" s="37"/>
      <c r="R516" s="55"/>
    </row>
  </sheetData>
  <autoFilter ref="R1:R339"/>
  <mergeCells count="36">
    <mergeCell ref="A112:A113"/>
    <mergeCell ref="B112:B113"/>
    <mergeCell ref="P112:P113"/>
    <mergeCell ref="O112:O113"/>
    <mergeCell ref="J112:J113"/>
    <mergeCell ref="M112:M113"/>
    <mergeCell ref="A110:A111"/>
    <mergeCell ref="B110:B111"/>
    <mergeCell ref="J110:J111"/>
    <mergeCell ref="O110:O111"/>
    <mergeCell ref="P110:P111"/>
    <mergeCell ref="M110:M111"/>
    <mergeCell ref="A114:A115"/>
    <mergeCell ref="B114:B115"/>
    <mergeCell ref="O114:O115"/>
    <mergeCell ref="P114:P115"/>
    <mergeCell ref="J114:J115"/>
    <mergeCell ref="M114:M115"/>
    <mergeCell ref="A116:A117"/>
    <mergeCell ref="B116:B117"/>
    <mergeCell ref="J116:J117"/>
    <mergeCell ref="O116:O117"/>
    <mergeCell ref="P116:P117"/>
    <mergeCell ref="M116:M117"/>
    <mergeCell ref="P118:P119"/>
    <mergeCell ref="A120:A121"/>
    <mergeCell ref="B120:B121"/>
    <mergeCell ref="M120:M121"/>
    <mergeCell ref="O120:O121"/>
    <mergeCell ref="P120:P121"/>
    <mergeCell ref="J120:J121"/>
    <mergeCell ref="A118:A119"/>
    <mergeCell ref="B118:B119"/>
    <mergeCell ref="J118:J119"/>
    <mergeCell ref="M118:M119"/>
    <mergeCell ref="O118:O11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92 M95:M103 M105:M106 K114:L114 K110:L110 K111:L111 K112:L112 K113:L113 K115:L115" formula="1"/>
    <ignoredError sqref="F84:F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2023-09-27T02:45:25Z</dcterms:modified>
</cp:coreProperties>
</file>