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B0368A51-A178-4D5E-91B2-436BE07209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F&amp;O)'!$R$1:$R$340</definedName>
  </definedNames>
  <calcPr calcId="191029"/>
</workbook>
</file>

<file path=xl/calcChain.xml><?xml version="1.0" encoding="utf-8"?>
<calcChain xmlns="http://schemas.openxmlformats.org/spreadsheetml/2006/main">
  <c r="L15" i="6" l="1"/>
  <c r="K15" i="6"/>
  <c r="L131" i="6"/>
  <c r="K131" i="6"/>
  <c r="L84" i="6"/>
  <c r="K84" i="6"/>
  <c r="M84" i="6" s="1"/>
  <c r="L83" i="6"/>
  <c r="K83" i="6"/>
  <c r="L56" i="6"/>
  <c r="K56" i="6"/>
  <c r="M15" i="6" l="1"/>
  <c r="M131" i="6"/>
  <c r="M83" i="6"/>
  <c r="M56" i="6"/>
  <c r="K116" i="6"/>
  <c r="M116" i="6" s="1"/>
  <c r="L28" i="6"/>
  <c r="K28" i="6"/>
  <c r="M28" i="6" s="1"/>
  <c r="K123" i="6"/>
  <c r="M123" i="6" s="1"/>
  <c r="L82" i="6"/>
  <c r="K82" i="6"/>
  <c r="L53" i="6"/>
  <c r="M82" i="6" l="1"/>
  <c r="P32" i="6"/>
  <c r="P31" i="6"/>
  <c r="P25" i="6"/>
  <c r="P24" i="6"/>
  <c r="P23" i="6"/>
  <c r="P13" i="6"/>
  <c r="P19" i="6"/>
  <c r="P18" i="6"/>
  <c r="K325" i="6"/>
  <c r="L325" i="6" s="1"/>
  <c r="K53" i="6"/>
  <c r="M53" i="6" s="1"/>
  <c r="K122" i="6"/>
  <c r="M122" i="6" s="1"/>
  <c r="K121" i="6"/>
  <c r="M121" i="6" s="1"/>
  <c r="L30" i="6" l="1"/>
  <c r="K30" i="6"/>
  <c r="M30" i="6" l="1"/>
  <c r="K326" i="6"/>
  <c r="L326" i="6" s="1"/>
  <c r="K319" i="6"/>
  <c r="L319" i="6" s="1"/>
  <c r="M120" i="6"/>
  <c r="K120" i="6"/>
  <c r="K119" i="6"/>
  <c r="M119" i="6" s="1"/>
  <c r="K118" i="6"/>
  <c r="M118" i="6" s="1"/>
  <c r="K117" i="6"/>
  <c r="M117" i="6" s="1"/>
  <c r="K115" i="6"/>
  <c r="M115" i="6" s="1"/>
  <c r="K114" i="6"/>
  <c r="M114" i="6" s="1"/>
  <c r="L81" i="6"/>
  <c r="K81" i="6"/>
  <c r="K113" i="6"/>
  <c r="M113" i="6" s="1"/>
  <c r="L55" i="6"/>
  <c r="K55" i="6"/>
  <c r="M81" i="6" l="1"/>
  <c r="M55" i="6"/>
  <c r="K111" i="6"/>
  <c r="M111" i="6" s="1"/>
  <c r="K336" i="6"/>
  <c r="L336" i="6" s="1"/>
  <c r="K330" i="6"/>
  <c r="L330" i="6" s="1"/>
  <c r="K112" i="6" l="1"/>
  <c r="M112" i="6" s="1"/>
  <c r="L29" i="6"/>
  <c r="K29" i="6"/>
  <c r="L20" i="6"/>
  <c r="K20" i="6"/>
  <c r="L27" i="6"/>
  <c r="K27" i="6"/>
  <c r="K106" i="6"/>
  <c r="M106" i="6" s="1"/>
  <c r="K110" i="6"/>
  <c r="M110" i="6" s="1"/>
  <c r="L21" i="6"/>
  <c r="K21" i="6"/>
  <c r="K332" i="6"/>
  <c r="L332" i="6" s="1"/>
  <c r="K109" i="6"/>
  <c r="M109" i="6" s="1"/>
  <c r="K108" i="6"/>
  <c r="M108" i="6" s="1"/>
  <c r="K107" i="6"/>
  <c r="M107" i="6" s="1"/>
  <c r="L26" i="6"/>
  <c r="K26" i="6"/>
  <c r="L14" i="6"/>
  <c r="K14" i="6"/>
  <c r="M14" i="6" s="1"/>
  <c r="L80" i="6"/>
  <c r="K80" i="6"/>
  <c r="L54" i="6"/>
  <c r="K54" i="6"/>
  <c r="M54" i="6" s="1"/>
  <c r="M20" i="6" l="1"/>
  <c r="M27" i="6"/>
  <c r="M29" i="6"/>
  <c r="M26" i="6"/>
  <c r="M21" i="6"/>
  <c r="M80" i="6"/>
  <c r="L22" i="6"/>
  <c r="K22" i="6"/>
  <c r="K105" i="6"/>
  <c r="M105" i="6" s="1"/>
  <c r="L78" i="6"/>
  <c r="K78" i="6"/>
  <c r="K104" i="6"/>
  <c r="M104" i="6" s="1"/>
  <c r="L52" i="6"/>
  <c r="K52" i="6"/>
  <c r="L12" i="6"/>
  <c r="K12" i="6"/>
  <c r="L79" i="6"/>
  <c r="K79" i="6"/>
  <c r="L47" i="6"/>
  <c r="K47" i="6"/>
  <c r="M22" i="6" l="1"/>
  <c r="M47" i="6"/>
  <c r="M78" i="6"/>
  <c r="M52" i="6"/>
  <c r="M12" i="6"/>
  <c r="M79" i="6"/>
  <c r="L51" i="6"/>
  <c r="K51" i="6"/>
  <c r="K103" i="6"/>
  <c r="M103" i="6" s="1"/>
  <c r="K102" i="6"/>
  <c r="M102" i="6" s="1"/>
  <c r="L76" i="6"/>
  <c r="K76" i="6"/>
  <c r="L77" i="6"/>
  <c r="K77" i="6"/>
  <c r="L75" i="6"/>
  <c r="K75" i="6"/>
  <c r="K100" i="6"/>
  <c r="M100" i="6" s="1"/>
  <c r="M51" i="6" l="1"/>
  <c r="M76" i="6"/>
  <c r="M77" i="6"/>
  <c r="M75" i="6"/>
  <c r="K101" i="6"/>
  <c r="M101" i="6" s="1"/>
  <c r="L11" i="6"/>
  <c r="K11" i="6"/>
  <c r="L70" i="6"/>
  <c r="K70" i="6"/>
  <c r="L130" i="6"/>
  <c r="K130" i="6"/>
  <c r="L49" i="6"/>
  <c r="L50" i="6"/>
  <c r="M70" i="6" l="1"/>
  <c r="M130" i="6"/>
  <c r="M11" i="6"/>
  <c r="L6" i="2"/>
  <c r="K6" i="3"/>
  <c r="L74" i="6"/>
  <c r="K74" i="6"/>
  <c r="L73" i="6"/>
  <c r="K73" i="6"/>
  <c r="L72" i="6"/>
  <c r="K72" i="6"/>
  <c r="M72" i="6" l="1"/>
  <c r="M73" i="6"/>
  <c r="M74" i="6"/>
  <c r="L17" i="6"/>
  <c r="L16" i="6"/>
  <c r="L10" i="6"/>
  <c r="L48" i="6"/>
  <c r="L46" i="6"/>
  <c r="L71" i="6"/>
  <c r="L69" i="6"/>
  <c r="L68" i="6"/>
  <c r="L67" i="6"/>
  <c r="L66" i="6"/>
  <c r="K46" i="6" l="1"/>
  <c r="M46" i="6" s="1"/>
  <c r="K71" i="6"/>
  <c r="M71" i="6" l="1"/>
  <c r="K99" i="6"/>
  <c r="M99" i="6" s="1"/>
  <c r="K69" i="6"/>
  <c r="K50" i="6"/>
  <c r="K92" i="6"/>
  <c r="M92" i="6" s="1"/>
  <c r="K95" i="6"/>
  <c r="M95" i="6" s="1"/>
  <c r="K98" i="6"/>
  <c r="M98" i="6" s="1"/>
  <c r="K97" i="6"/>
  <c r="M97" i="6" s="1"/>
  <c r="M69" i="6" l="1"/>
  <c r="M50" i="6"/>
  <c r="K94" i="6"/>
  <c r="M94" i="6" s="1"/>
  <c r="K96" i="6"/>
  <c r="M96" i="6" s="1"/>
  <c r="K16" i="6"/>
  <c r="K68" i="6"/>
  <c r="K17" i="6"/>
  <c r="K66" i="6"/>
  <c r="K93" i="6"/>
  <c r="M93" i="6" s="1"/>
  <c r="M17" i="6" l="1"/>
  <c r="M16" i="6"/>
  <c r="M68" i="6"/>
  <c r="M66" i="6"/>
  <c r="K49" i="6"/>
  <c r="K10" i="6"/>
  <c r="M10" i="6" l="1"/>
  <c r="M49" i="6"/>
  <c r="K48" i="6"/>
  <c r="M48" i="6" s="1"/>
  <c r="K67" i="6"/>
  <c r="M67" i="6" l="1"/>
  <c r="D7" i="5"/>
  <c r="M7" i="6"/>
  <c r="K327" i="6" l="1"/>
  <c r="L327" i="6" s="1"/>
  <c r="K324" i="6" l="1"/>
  <c r="L324" i="6" s="1"/>
  <c r="K328" i="6" l="1"/>
  <c r="L328" i="6" s="1"/>
  <c r="K323" i="6"/>
  <c r="L323" i="6" s="1"/>
  <c r="K322" i="6"/>
  <c r="L322" i="6" s="1"/>
  <c r="K320" i="6"/>
  <c r="L320" i="6" s="1"/>
  <c r="H318" i="6"/>
  <c r="K318" i="6" s="1"/>
  <c r="L318" i="6" s="1"/>
  <c r="K317" i="6"/>
  <c r="L317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F286" i="6"/>
  <c r="K286" i="6" s="1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F280" i="6"/>
  <c r="K280" i="6" s="1"/>
  <c r="L280" i="6" s="1"/>
  <c r="F279" i="6"/>
  <c r="K279" i="6" s="1"/>
  <c r="L279" i="6" s="1"/>
  <c r="K278" i="6"/>
  <c r="L278" i="6" s="1"/>
  <c r="F277" i="6"/>
  <c r="K277" i="6" s="1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1" i="6"/>
  <c r="L261" i="6" s="1"/>
  <c r="K259" i="6"/>
  <c r="L259" i="6" s="1"/>
  <c r="K258" i="6"/>
  <c r="L258" i="6" s="1"/>
  <c r="F257" i="6"/>
  <c r="K257" i="6" s="1"/>
  <c r="L257" i="6" s="1"/>
  <c r="K256" i="6"/>
  <c r="L256" i="6" s="1"/>
  <c r="K253" i="6"/>
  <c r="L253" i="6" s="1"/>
  <c r="K252" i="6"/>
  <c r="L252" i="6" s="1"/>
  <c r="K251" i="6"/>
  <c r="L251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1" i="6"/>
  <c r="L231" i="6" s="1"/>
  <c r="K229" i="6"/>
  <c r="L229" i="6" s="1"/>
  <c r="K227" i="6"/>
  <c r="L227" i="6" s="1"/>
  <c r="K225" i="6"/>
  <c r="L225" i="6" s="1"/>
  <c r="K224" i="6"/>
  <c r="L224" i="6" s="1"/>
  <c r="K223" i="6"/>
  <c r="L223" i="6" s="1"/>
  <c r="K221" i="6"/>
  <c r="L221" i="6" s="1"/>
  <c r="K220" i="6"/>
  <c r="L220" i="6" s="1"/>
  <c r="K219" i="6"/>
  <c r="L219" i="6" s="1"/>
  <c r="K218" i="6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L211" i="6" s="1"/>
  <c r="K210" i="6"/>
  <c r="L210" i="6" s="1"/>
  <c r="F209" i="6"/>
  <c r="K209" i="6" s="1"/>
  <c r="L209" i="6" s="1"/>
  <c r="H208" i="6"/>
  <c r="K208" i="6" s="1"/>
  <c r="L208" i="6" s="1"/>
  <c r="K205" i="6"/>
  <c r="L205" i="6" s="1"/>
  <c r="K204" i="6"/>
  <c r="L204" i="6" s="1"/>
  <c r="K203" i="6"/>
  <c r="L203" i="6" s="1"/>
  <c r="K202" i="6"/>
  <c r="L202" i="6" s="1"/>
  <c r="K201" i="6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H174" i="6"/>
  <c r="K174" i="6" s="1"/>
  <c r="L174" i="6" s="1"/>
  <c r="F173" i="6"/>
  <c r="K173" i="6" s="1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6" i="4"/>
</calcChain>
</file>

<file path=xl/sharedStrings.xml><?xml version="1.0" encoding="utf-8"?>
<sst xmlns="http://schemas.openxmlformats.org/spreadsheetml/2006/main" count="3588" uniqueCount="1317">
  <si>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</si>
  <si>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</si>
  <si>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</si>
  <si>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</si>
  <si>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</si>
  <si>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</si>
  <si>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</si>
  <si>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</si>
  <si>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</si>
  <si>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</si>
  <si>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</si>
  <si>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</si>
  <si>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</si>
  <si>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</si>
  <si>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</si>
  <si>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</si>
  <si>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</si>
  <si>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</si>
  <si>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</si>
  <si>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</si>
  <si>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</si>
  <si>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</si>
  <si>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</si>
  <si>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</si>
  <si>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</si>
  <si>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</si>
  <si>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</si>
  <si>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</si>
  <si>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</si>
  <si>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</si>
  <si>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</si>
  <si>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</si>
  <si>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</si>
  <si>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</si>
  <si>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</si>
  <si>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</si>
  <si>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</si>
  <si>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</si>
  <si>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</si>
  <si>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</si>
  <si>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</si>
  <si>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</si>
  <si>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</si>
  <si>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</si>
  <si>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</si>
  <si>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</si>
  <si>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</si>
  <si>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</si>
  <si>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</si>
  <si>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</si>
  <si>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</si>
  <si>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</si>
  <si>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</si>
  <si>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</si>
  <si>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</si>
  <si>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</si>
  <si>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</si>
  <si>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</si>
  <si>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</si>
  <si>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</si>
  <si>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</si>
  <si>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</si>
  <si>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</si>
  <si>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</si>
  <si>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</si>
  <si>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</si>
  <si>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</si>
  <si>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</si>
  <si>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</si>
  <si>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</si>
  <si>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</si>
  <si>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</si>
  <si>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</si>
  <si>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</si>
  <si>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</si>
  <si>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</si>
  <si>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</si>
  <si>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</si>
  <si>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</si>
  <si>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</si>
  <si>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</si>
  <si>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</si>
  <si>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</si>
  <si>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</si>
  <si>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</si>
  <si>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</si>
  <si>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</si>
  <si>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</si>
  <si>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</si>
  <si>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</si>
  <si>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</si>
  <si>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</si>
  <si>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</si>
  <si>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</si>
  <si>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</si>
  <si>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</si>
  <si>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</si>
  <si>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</si>
  <si>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</si>
  <si>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</si>
  <si>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</si>
  <si>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</si>
  <si>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</si>
  <si>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</si>
  <si>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</si>
  <si>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</si>
  <si>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</si>
  <si>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</si>
  <si>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</si>
  <si>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</si>
  <si>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</si>
  <si>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</si>
  <si>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</si>
  <si>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</si>
  <si>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</si>
  <si>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</si>
  <si>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</si>
  <si>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</si>
  <si>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</si>
  <si>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</si>
  <si>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</si>
  <si>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</si>
  <si>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</si>
  <si>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</si>
  <si>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</si>
  <si>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</si>
  <si>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</si>
  <si>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</si>
  <si>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</si>
  <si>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</si>
  <si>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</si>
  <si>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</si>
  <si>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</si>
  <si>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</si>
  <si>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</si>
  <si>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</si>
  <si>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</si>
  <si>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</si>
  <si>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</si>
  <si>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</si>
  <si>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</si>
  <si>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</si>
  <si>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</si>
  <si>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</si>
  <si>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</si>
  <si>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</si>
  <si>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</si>
  <si>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</si>
  <si>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</si>
  <si>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</si>
  <si>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</si>
  <si>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</si>
  <si>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</si>
  <si>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</si>
  <si>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</si>
  <si>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</si>
  <si>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</si>
  <si>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</si>
  <si>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</si>
  <si>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</si>
  <si>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</si>
  <si>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</si>
  <si>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</si>
  <si>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</si>
  <si>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</si>
  <si>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</si>
  <si>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</si>
  <si>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</si>
  <si>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</si>
  <si>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</si>
  <si>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</si>
  <si>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</si>
  <si>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</si>
  <si>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</si>
  <si>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</si>
  <si>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</si>
  <si>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</si>
  <si>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</si>
  <si>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</si>
  <si>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</si>
  <si>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</si>
  <si>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</si>
  <si>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</si>
  <si>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</si>
  <si>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</si>
  <si>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</si>
  <si>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</si>
  <si>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</si>
  <si>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</si>
  <si>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</si>
  <si>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</si>
  <si>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</si>
  <si>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</si>
  <si>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</si>
  <si>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</si>
  <si>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</si>
  <si>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</si>
  <si>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</si>
  <si>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</si>
  <si>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</si>
  <si>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</si>
  <si>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</si>
  <si>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</si>
  <si>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</si>
  <si>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</si>
  <si>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</si>
  <si>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</si>
  <si>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</si>
  <si>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</si>
  <si>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</si>
  <si>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</si>
  <si>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</si>
  <si>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</si>
  <si>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</si>
  <si>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</si>
  <si>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</si>
  <si>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</si>
  <si>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</si>
  <si>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</si>
  <si>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</si>
  <si>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</si>
  <si>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</si>
  <si>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</si>
  <si>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</si>
  <si>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</si>
  <si>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</si>
  <si>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</si>
  <si>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</si>
  <si>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</si>
  <si>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</si>
  <si>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</si>
  <si>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</si>
  <si>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</si>
  <si>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</si>
  <si>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</si>
  <si>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</si>
  <si>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</si>
  <si>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</si>
  <si>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</si>
  <si>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</si>
  <si>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</si>
  <si>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</si>
  <si>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</si>
  <si>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</si>
  <si>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</si>
  <si>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</si>
  <si>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</si>
  <si>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</si>
  <si>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</si>
  <si>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</si>
  <si>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</si>
  <si>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</si>
  <si>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</si>
  <si>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</si>
  <si>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</si>
  <si>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</si>
  <si>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</si>
  <si>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</si>
  <si>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</si>
  <si>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</si>
  <si>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</si>
  <si>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</si>
  <si>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</si>
  <si>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</si>
  <si>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</si>
  <si>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</si>
  <si>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</si>
  <si>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</si>
  <si>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</si>
  <si>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</si>
  <si>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</si>
  <si>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</si>
  <si>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</si>
  <si>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</si>
  <si>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</si>
  <si>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</si>
  <si>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</si>
  <si>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</si>
  <si>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</si>
  <si>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</si>
  <si>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</si>
  <si>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</si>
  <si>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</si>
  <si>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</si>
  <si>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</si>
  <si>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</si>
  <si>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</si>
  <si>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</si>
  <si>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</si>
  <si>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</si>
  <si>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</si>
  <si>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</si>
  <si>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</si>
  <si>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</si>
  <si>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</si>
  <si>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</si>
  <si>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</si>
  <si>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</si>
  <si>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</si>
  <si>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</si>
  <si>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</si>
  <si>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</si>
  <si>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</si>
  <si>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</si>
  <si>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</si>
  <si>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</si>
  <si>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</si>
  <si>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</si>
  <si>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</si>
  <si>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</si>
  <si>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</si>
  <si>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</si>
  <si>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</si>
  <si>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</si>
  <si>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</si>
  <si>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</si>
  <si>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</si>
  <si>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</si>
  <si>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</si>
  <si>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</si>
  <si>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</si>
  <si>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</si>
  <si>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</si>
  <si>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</si>
  <si>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</si>
  <si>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</si>
  <si>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</si>
  <si>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</si>
  <si>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</si>
  <si>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</si>
  <si>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</si>
  <si>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</si>
  <si>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</si>
  <si>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</si>
  <si>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</si>
  <si>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</si>
  <si>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</si>
  <si>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</si>
  <si>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</si>
  <si>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</si>
  <si>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</si>
  <si>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</si>
  <si>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</si>
  <si>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</si>
  <si>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</si>
  <si>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</si>
  <si>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</si>
  <si>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</si>
  <si>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</si>
  <si>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</si>
  <si>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</si>
  <si>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</si>
  <si>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</si>
  <si>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</si>
  <si>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</si>
  <si>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</si>
  <si>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</si>
  <si>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</si>
  <si>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</si>
  <si>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</si>
  <si>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</si>
  <si>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</si>
  <si>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</si>
  <si>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</si>
  <si>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</si>
  <si>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</si>
  <si>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</si>
  <si>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</si>
  <si>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</si>
  <si>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</si>
  <si>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</si>
  <si>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</si>
  <si>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</si>
  <si>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</si>
  <si>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</si>
  <si>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</si>
  <si>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</si>
  <si>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</si>
  <si>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</si>
  <si>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</si>
  <si>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</si>
  <si>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</si>
  <si>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</si>
  <si>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</si>
  <si>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</si>
  <si>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</si>
  <si>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</si>
  <si>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</si>
  <si>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</si>
  <si>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</si>
  <si>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</si>
  <si>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</si>
  <si>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</si>
  <si>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</si>
  <si>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</si>
  <si>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</si>
  <si>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</si>
  <si>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</si>
  <si>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</si>
  <si>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</si>
  <si>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</si>
  <si>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</si>
  <si>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</si>
  <si>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</si>
  <si>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</si>
  <si>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</si>
  <si>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</si>
  <si>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</si>
  <si>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</si>
  <si>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</si>
  <si>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</si>
  <si>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</si>
  <si>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</si>
  <si>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</si>
  <si>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</si>
  <si>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</si>
  <si>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</si>
  <si>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</si>
  <si>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</si>
  <si>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</si>
  <si>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</si>
  <si>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</si>
  <si>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</si>
  <si>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</si>
  <si>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</si>
  <si>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</si>
  <si>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</si>
  <si>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</si>
  <si>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</si>
  <si>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</si>
  <si>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</si>
  <si>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</si>
  <si>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</si>
  <si>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</si>
  <si>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</si>
  <si>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</si>
  <si>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</si>
  <si>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</si>
  <si>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</si>
  <si>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</si>
  <si>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</si>
  <si>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</si>
  <si>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</si>
  <si>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</si>
  <si>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</si>
  <si>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</si>
  <si>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</si>
  <si>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</si>
  <si>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</si>
  <si>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</si>
  <si>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</si>
  <si>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</si>
  <si>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</si>
  <si>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</si>
  <si>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</si>
  <si>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</si>
  <si>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</si>
  <si>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</si>
  <si>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</si>
  <si>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</si>
  <si>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</si>
  <si>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</si>
  <si>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</si>
  <si>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</si>
  <si>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</si>
  <si>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</si>
  <si>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</si>
  <si>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</si>
  <si>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</si>
  <si>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</si>
  <si>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</si>
  <si>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</si>
  <si>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</si>
  <si>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</si>
  <si>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</si>
  <si>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</si>
  <si>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</si>
  <si>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</si>
  <si>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</si>
  <si>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</si>
  <si>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</si>
  <si>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</si>
  <si>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</si>
  <si>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</si>
  <si>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</si>
  <si>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</si>
  <si>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</si>
  <si>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</si>
  <si>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</si>
  <si>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</si>
  <si>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</si>
  <si>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</si>
  <si>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</si>
  <si>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</si>
  <si>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</si>
  <si>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</si>
  <si>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</si>
  <si>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</si>
  <si>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</si>
  <si>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</si>
  <si>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</si>
  <si>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</si>
  <si>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</si>
  <si>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</si>
  <si>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</si>
  <si>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</si>
  <si>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</si>
  <si>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</si>
  <si>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</si>
  <si>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</si>
  <si>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</si>
  <si>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</si>
  <si>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</si>
  <si>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</si>
  <si>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</si>
  <si>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</si>
  <si>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</si>
  <si>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</si>
  <si>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</si>
  <si>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</si>
  <si>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</si>
  <si>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</si>
  <si>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</si>
  <si>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</si>
  <si>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</si>
  <si>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</si>
  <si>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</si>
  <si>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</si>
  <si>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</si>
  <si>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</si>
  <si>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</si>
  <si>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</si>
  <si>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</si>
  <si>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</si>
  <si>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</si>
  <si>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</si>
  <si>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</si>
  <si>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</si>
  <si>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</si>
  <si>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</si>
  <si>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</si>
  <si>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</si>
  <si>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</si>
  <si>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</si>
  <si>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</si>
  <si>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</si>
  <si>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</si>
  <si>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</si>
  <si>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</si>
  <si>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</si>
  <si>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</si>
  <si>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</si>
  <si>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</si>
  <si>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</si>
  <si>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</si>
  <si>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</si>
  <si>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</si>
  <si>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</si>
  <si>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</si>
  <si>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</si>
  <si>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</si>
  <si>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</si>
  <si>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</si>
  <si>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</si>
  <si>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</si>
  <si>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</si>
  <si>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</si>
  <si>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</si>
  <si>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</si>
  <si>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</si>
  <si>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</si>
  <si>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</si>
  <si>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</si>
  <si>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</si>
  <si>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</si>
  <si>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</si>
  <si>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</si>
  <si>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</si>
  <si>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</si>
  <si>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</si>
  <si>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</si>
  <si>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</si>
  <si>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</si>
  <si>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</si>
  <si>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</si>
  <si>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</si>
  <si>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</si>
  <si>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</si>
  <si>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</si>
  <si>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</si>
  <si>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</si>
  <si>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</si>
  <si>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</si>
  <si>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</si>
  <si>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</si>
  <si>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</si>
  <si>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</si>
  <si>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</si>
  <si>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</si>
  <si>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</si>
  <si>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</si>
  <si>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</si>
  <si>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</si>
  <si>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</si>
  <si>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</si>
  <si>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</si>
  <si>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</si>
  <si>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</si>
  <si>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</si>
  <si>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</si>
  <si>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</si>
  <si>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</si>
  <si>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</si>
  <si>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</si>
  <si>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</si>
  <si>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</si>
  <si>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</si>
  <si>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</si>
  <si>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</si>
  <si>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</si>
  <si>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</si>
  <si>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</si>
  <si>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</si>
  <si>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</si>
  <si>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</si>
  <si>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</si>
  <si>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</si>
  <si>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</si>
  <si>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</si>
  <si>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</si>
  <si>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</si>
  <si>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</si>
  <si>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</si>
  <si>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</si>
  <si>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</si>
  <si>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</si>
  <si>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</si>
  <si>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</si>
  <si>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</si>
  <si>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</si>
  <si>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</si>
  <si>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</si>
  <si>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</si>
  <si>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</si>
  <si>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</si>
  <si>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</si>
  <si>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</si>
  <si>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</si>
  <si>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</si>
  <si>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</si>
  <si>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</si>
  <si>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</si>
  <si>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</si>
  <si>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</si>
  <si>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</si>
  <si>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</si>
  <si>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</si>
  <si>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</si>
  <si>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</si>
  <si>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</si>
  <si>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</si>
  <si>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</si>
  <si>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</si>
  <si>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</si>
  <si>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</si>
  <si>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</si>
  <si>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</si>
  <si>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</si>
  <si>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</si>
  <si>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</si>
  <si>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</si>
  <si>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</si>
  <si>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</si>
  <si>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</si>
  <si>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</si>
  <si>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</si>
  <si>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</si>
  <si>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</si>
  <si>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</si>
  <si>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</si>
  <si>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</si>
  <si>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</si>
  <si>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</si>
  <si>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</si>
  <si>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</si>
  <si>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</si>
  <si>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</si>
  <si>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</si>
  <si>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</si>
  <si>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</si>
  <si>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</si>
  <si>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</si>
  <si>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</si>
  <si>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</si>
  <si>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</si>
  <si>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</si>
  <si>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</si>
  <si>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</si>
  <si>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</si>
  <si>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</si>
  <si>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</si>
  <si>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</si>
  <si>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</si>
  <si>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</si>
  <si>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</si>
  <si>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</si>
  <si>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</si>
  <si>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</si>
  <si>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</si>
  <si>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</si>
  <si>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</si>
  <si>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</si>
  <si>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</si>
  <si>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</si>
  <si>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</si>
  <si>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</si>
  <si>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</si>
  <si>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</si>
  <si>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</si>
  <si>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</si>
  <si>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</si>
  <si>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</si>
  <si>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</si>
  <si>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</si>
  <si>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</si>
  <si>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</si>
  <si>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</si>
  <si>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</si>
  <si>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</si>
  <si>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</si>
  <si>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</si>
  <si>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</si>
  <si>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</si>
  <si>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</si>
  <si>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</si>
  <si>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</si>
  <si>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</si>
  <si>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</si>
  <si>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</si>
  <si>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</si>
  <si>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</si>
  <si>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</si>
  <si>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</si>
  <si>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</si>
  <si>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</si>
  <si>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</si>
  <si>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</si>
  <si>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</si>
  <si>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</si>
  <si>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</si>
  <si>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</si>
  <si>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</si>
  <si>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</si>
  <si>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</si>
  <si>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</si>
  <si>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</si>
  <si>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</si>
  <si>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</si>
  <si>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</si>
  <si>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</si>
  <si>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</si>
  <si>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</si>
  <si>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</si>
  <si>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</si>
  <si>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</si>
  <si>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</si>
  <si>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</si>
  <si>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</si>
  <si>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</si>
  <si>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</si>
  <si>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</si>
  <si>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</si>
  <si>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</si>
  <si>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</si>
  <si>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</si>
  <si>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</si>
  <si>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</si>
  <si>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</si>
  <si>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</si>
  <si>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</si>
  <si>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</si>
  <si>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</si>
  <si>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</si>
  <si>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</si>
  <si>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</si>
  <si>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</si>
  <si>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</si>
  <si>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</si>
  <si>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</si>
  <si>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</si>
  <si>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</si>
  <si>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</si>
  <si>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</si>
  <si>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</si>
  <si>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</si>
  <si>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</si>
  <si>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</si>
  <si>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</si>
  <si>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</si>
  <si>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</si>
  <si>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</si>
  <si>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</si>
  <si>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</si>
  <si>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</si>
  <si>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</si>
  <si>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</si>
  <si>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</si>
  <si>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</si>
  <si>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</si>
  <si>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</si>
  <si>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</si>
  <si>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</si>
  <si>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</si>
  <si>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</si>
  <si>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</si>
  <si>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</si>
  <si>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</si>
  <si>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</si>
  <si>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</si>
  <si>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</si>
  <si>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</si>
  <si>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</si>
  <si>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</si>
  <si>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</si>
  <si>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</si>
  <si>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</si>
  <si>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</si>
  <si>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</si>
  <si>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</si>
  <si>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</si>
  <si>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</si>
  <si>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</si>
  <si>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</si>
  <si>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</si>
  <si>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</si>
  <si>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</si>
  <si>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</si>
  <si>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</si>
  <si>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</si>
  <si>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</si>
  <si>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</si>
  <si>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</si>
  <si>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</si>
  <si>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</si>
  <si>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2750-2780</t>
  </si>
  <si>
    <t>GRSE</t>
  </si>
  <si>
    <t>3600-3660</t>
  </si>
  <si>
    <t>GRAVITA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</si>
  <si>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</si>
  <si>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</si>
  <si>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</si>
  <si>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</si>
  <si>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</si>
  <si>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</si>
  <si>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</si>
  <si>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</si>
  <si>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</si>
  <si>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</si>
  <si>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</si>
  <si>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</si>
  <si>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</si>
  <si>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</si>
  <si>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</si>
  <si>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</si>
  <si>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</si>
  <si>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</si>
  <si>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</si>
  <si>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</si>
  <si>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</si>
  <si>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</si>
  <si>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</si>
  <si>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</si>
  <si>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</si>
  <si>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</si>
  <si>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</si>
  <si>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</si>
  <si>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</si>
  <si>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</si>
  <si>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</si>
  <si>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1595-1655</t>
  </si>
  <si>
    <t>2300-2325</t>
  </si>
  <si>
    <t>118-122</t>
  </si>
  <si>
    <t>MINDACORP</t>
  </si>
  <si>
    <t>MANKIND</t>
  </si>
  <si>
    <t>Profit of Rs.9.5/-</t>
  </si>
  <si>
    <t>29</t>
  </si>
  <si>
    <t>640-660</t>
  </si>
  <si>
    <t>195-205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</si>
  <si>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</si>
  <si>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</si>
  <si>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</si>
  <si>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</si>
  <si>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</si>
  <si>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</si>
  <si>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</si>
  <si>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</si>
  <si>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190-200</t>
  </si>
  <si>
    <t xml:space="preserve">MARUTI </t>
  </si>
  <si>
    <t>10100-10300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</si>
  <si>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</si>
  <si>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</si>
  <si>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</si>
  <si>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</si>
  <si>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</si>
  <si>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</si>
  <si>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</si>
  <si>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</si>
  <si>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</si>
  <si>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</si>
  <si>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</si>
  <si>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</si>
  <si>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</si>
  <si>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</si>
  <si>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</si>
  <si>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</si>
  <si>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</si>
  <si>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</si>
  <si>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</si>
  <si>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</si>
  <si>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</si>
  <si>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</si>
  <si>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</si>
  <si>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</si>
  <si>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</si>
  <si>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</si>
  <si>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</si>
  <si>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</si>
  <si>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</si>
  <si>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</si>
  <si>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</si>
  <si>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</si>
  <si>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</si>
  <si>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</si>
  <si>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</si>
  <si>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</si>
  <si>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</si>
  <si>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</si>
  <si>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</si>
  <si>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</si>
  <si>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</si>
  <si>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</si>
  <si>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</si>
  <si>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</si>
  <si>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</si>
  <si>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</si>
  <si>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</si>
  <si>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</si>
  <si>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</si>
  <si>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</si>
  <si>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</si>
  <si>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</si>
  <si>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</si>
  <si>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</si>
  <si>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</si>
  <si>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</si>
  <si>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</si>
  <si>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</si>
  <si>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</si>
  <si>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</si>
  <si>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</si>
  <si>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</si>
  <si>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</si>
  <si>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</si>
  <si>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</si>
  <si>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</si>
  <si>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</si>
  <si>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</si>
  <si>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</si>
  <si>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1000-1025</t>
  </si>
  <si>
    <t>1100-1150</t>
  </si>
  <si>
    <t>JUBLFOOD AUG FUT</t>
  </si>
  <si>
    <t>520-525</t>
  </si>
  <si>
    <t>DRREDDY 5750 CE AUG</t>
  </si>
  <si>
    <t>160-180</t>
  </si>
  <si>
    <t>FINNIFTY 20100 PE 08-AUG</t>
  </si>
  <si>
    <t>30-45</t>
  </si>
  <si>
    <t>12</t>
  </si>
  <si>
    <t>Profit of Rs.10.5/-</t>
  </si>
  <si>
    <t>LTTS AUG FUT</t>
  </si>
  <si>
    <t>4350-4400</t>
  </si>
  <si>
    <t>SBLI</t>
  </si>
  <si>
    <t>Loss of Rs.37.5/-</t>
  </si>
  <si>
    <t>106.5</t>
  </si>
  <si>
    <t>Profit of Rs.23.5/-</t>
  </si>
  <si>
    <t>507</t>
  </si>
  <si>
    <t>Loss of Rs.10/-</t>
  </si>
  <si>
    <t>900-950</t>
  </si>
  <si>
    <t>MARUTI 9600 CE AUG</t>
  </si>
  <si>
    <t>200-240</t>
  </si>
  <si>
    <t>ABB AUG FUT</t>
  </si>
  <si>
    <t>4600-4640</t>
  </si>
  <si>
    <t>RELIANCE 2520 CE AUG</t>
  </si>
  <si>
    <t>65-75</t>
  </si>
  <si>
    <t>Profit of Rs.37.5/-</t>
  </si>
  <si>
    <t>Profit of Rs.40.5/-</t>
  </si>
  <si>
    <t xml:space="preserve">MANAPPURAM </t>
  </si>
  <si>
    <t>152-158</t>
  </si>
  <si>
    <t>146</t>
  </si>
  <si>
    <t>44</t>
  </si>
  <si>
    <t>Profit of Rs.7/-</t>
  </si>
  <si>
    <t>ABBOTINDIA AUG FUT</t>
  </si>
  <si>
    <t>24500-24700</t>
  </si>
  <si>
    <t>4320-4350</t>
  </si>
  <si>
    <t>Profit of Rs.2.5/-</t>
  </si>
  <si>
    <t>Loss of Rs.28/-</t>
  </si>
  <si>
    <t>Profit of Rs.80/-</t>
  </si>
  <si>
    <t>Profit of Rs.5/-</t>
  </si>
  <si>
    <t>180-190</t>
  </si>
  <si>
    <t>PERSISTENT 5000 CE AUG</t>
  </si>
  <si>
    <t>140-160</t>
  </si>
  <si>
    <t>106</t>
  </si>
  <si>
    <t>Profit of Rs.19/-</t>
  </si>
  <si>
    <t>Profit of Rs.205/-</t>
  </si>
  <si>
    <t>FINNIFTY 19850 CE 14-AUG</t>
  </si>
  <si>
    <t>59</t>
  </si>
  <si>
    <t>120-150</t>
  </si>
  <si>
    <t>Loss of Rs.170/-</t>
  </si>
  <si>
    <t>GOPAIST</t>
  </si>
  <si>
    <t xml:space="preserve">SIEMENS </t>
  </si>
  <si>
    <t>3750-3800</t>
  </si>
  <si>
    <t>4250-4300</t>
  </si>
  <si>
    <t xml:space="preserve">TATAPOWER </t>
  </si>
  <si>
    <t>COFORGE 5350 CE 31-AUG</t>
  </si>
  <si>
    <t>FINNIFTY 19600 CE 14-AUG</t>
  </si>
  <si>
    <t>50-70</t>
  </si>
  <si>
    <t>22.5</t>
  </si>
  <si>
    <t>Profit of Rs.18.5/-</t>
  </si>
  <si>
    <t>FINNIFTY 19700 CE 14-AUG</t>
  </si>
  <si>
    <t>FINNIFTY 19650 PE 14-AUG</t>
  </si>
  <si>
    <t>6</t>
  </si>
  <si>
    <t>Loss of Rs.19.5/-</t>
  </si>
  <si>
    <t>BPCL 365 CE 31-AUG</t>
  </si>
  <si>
    <t>GUJGASLTD AUG FUT</t>
  </si>
  <si>
    <t>465-475</t>
  </si>
  <si>
    <t>NCLRESE</t>
  </si>
  <si>
    <t>VIBRANT SECURITIES PRIVATE LIMITED</t>
  </si>
  <si>
    <t>Profit of Rs.48.75/-</t>
  </si>
  <si>
    <t>Accu&lt;&gt;</t>
  </si>
  <si>
    <t>Profit of Rs.7.1/-</t>
  </si>
  <si>
    <t>Loss of Rs.195/-</t>
  </si>
  <si>
    <t>Profit of Rs.109/-</t>
  </si>
  <si>
    <t>08-09</t>
  </si>
  <si>
    <t>4.75</t>
  </si>
  <si>
    <t>96.5</t>
  </si>
  <si>
    <t>Profit of Rs.17.5/-</t>
  </si>
  <si>
    <t>MPHASIS 2400 CE 31-AUG</t>
  </si>
  <si>
    <t>Loss of Rs.9.5/-</t>
  </si>
  <si>
    <t>1150-1200</t>
  </si>
  <si>
    <t>Profit of Rs.52/-</t>
  </si>
  <si>
    <t>DRREDDY 5900 CE 31-AUG</t>
  </si>
  <si>
    <t>95.5</t>
  </si>
  <si>
    <t>Profit of Rs.16.5/-</t>
  </si>
  <si>
    <t>260-280</t>
  </si>
  <si>
    <t>SKSE SECURITIES LIMITED CORP CM/TM PROP A/C</t>
  </si>
  <si>
    <t>VISAGAR</t>
  </si>
  <si>
    <t>BRITANNIA 4600 CE 31-AUG</t>
  </si>
  <si>
    <t>80-90</t>
  </si>
  <si>
    <t>1180-1220</t>
  </si>
  <si>
    <t>7-9</t>
  </si>
  <si>
    <t>LT 2680 CE 31-AUG</t>
  </si>
  <si>
    <t>55-65</t>
  </si>
  <si>
    <t>47</t>
  </si>
  <si>
    <t>Loss of Rs.17/-</t>
  </si>
  <si>
    <t>152-155</t>
  </si>
  <si>
    <t>160-190</t>
  </si>
  <si>
    <t>QE SECURITIES LLP</t>
  </si>
  <si>
    <t>TRF</t>
  </si>
  <si>
    <t>TRF Limited</t>
  </si>
  <si>
    <t>AJIAM CAPITAL PRIVATE LIMITED .</t>
  </si>
  <si>
    <t>SCARNOSE</t>
  </si>
  <si>
    <t>MITTAL RIMPY</t>
  </si>
  <si>
    <t>GISOLUTION</t>
  </si>
  <si>
    <t>GI Engineering Solutions</t>
  </si>
  <si>
    <t>G G ENGINEERING LIMITED</t>
  </si>
  <si>
    <t>Profit of Rs.7.5/-</t>
  </si>
  <si>
    <t>35</t>
  </si>
  <si>
    <t>4.20</t>
  </si>
  <si>
    <t>Loss of Rs.2.2/-</t>
  </si>
  <si>
    <t>Loss of Rs.15/-</t>
  </si>
  <si>
    <t>HINDUNILVR 2560 CE 31-AUG</t>
  </si>
  <si>
    <t>45-55</t>
  </si>
  <si>
    <t>24</t>
  </si>
  <si>
    <t>Profit of Rs.6.5/-</t>
  </si>
  <si>
    <t>32</t>
  </si>
  <si>
    <t>60-70</t>
  </si>
  <si>
    <t>Profit of Rs.10/-</t>
  </si>
  <si>
    <t>BHARATFORG 990 CE 31-AUG</t>
  </si>
  <si>
    <t>BHARATFORG 1010 CE 31-AUG</t>
  </si>
  <si>
    <t>Sell</t>
  </si>
  <si>
    <t>14.50</t>
  </si>
  <si>
    <t>9</t>
  </si>
  <si>
    <t>Profit of Rs.3/-</t>
  </si>
  <si>
    <t>COFORGE 5050 CE 31-AUG</t>
  </si>
  <si>
    <t>LT 2660 CE 31-AUG</t>
  </si>
  <si>
    <t>110-130</t>
  </si>
  <si>
    <t>Profit of Rs.57.5/-</t>
  </si>
  <si>
    <t>Profiit of Rs.65/-</t>
  </si>
  <si>
    <t>Profiit of Rs.145/-</t>
  </si>
  <si>
    <t>76.5</t>
  </si>
  <si>
    <t>Profit of Rs.28.5/-</t>
  </si>
  <si>
    <t>7200-7400</t>
  </si>
  <si>
    <t>UBL AUG FUT</t>
  </si>
  <si>
    <t>1570-1600</t>
  </si>
  <si>
    <t>BAJAJFINSV 1500 CE 31-AUG</t>
  </si>
  <si>
    <t>25-32</t>
  </si>
  <si>
    <t>GRASIM AUG FUT</t>
  </si>
  <si>
    <t>1840-1860</t>
  </si>
  <si>
    <t>146.5-153.5</t>
  </si>
  <si>
    <t>170-175</t>
  </si>
  <si>
    <t>6480-6790</t>
  </si>
  <si>
    <t>Profiit of Rs.42.50/-</t>
  </si>
  <si>
    <t>EKLINGJI TRADELINK PRIVATE LIMITED</t>
  </si>
  <si>
    <t>AAKRAYA RESEARCH LLP</t>
  </si>
  <si>
    <t>NK SECURITIES RESEARCH PRIVATE LIMITED</t>
  </si>
  <si>
    <t>SAHASTRAA ADVISORS PRIVATE LIMITED</t>
  </si>
  <si>
    <t>HRTI PRIVATE LIMITED</t>
  </si>
  <si>
    <t>SOUTHBANK</t>
  </si>
  <si>
    <t>South Indian Bank Ltd.</t>
  </si>
  <si>
    <t>URBAN</t>
  </si>
  <si>
    <t>Urban Enviro Waste Mgmt L</t>
  </si>
  <si>
    <t>Profit of Rs.51/-</t>
  </si>
  <si>
    <t>16</t>
  </si>
  <si>
    <t>EXIDEIND AUG FUT</t>
  </si>
  <si>
    <t>275-278</t>
  </si>
  <si>
    <t>111.5</t>
  </si>
  <si>
    <t>Profit of Rs.8.5/-</t>
  </si>
  <si>
    <t>ISHAN PYARELAL JAYSWAL</t>
  </si>
  <si>
    <t>ACCELERATE</t>
  </si>
  <si>
    <t>SUMICKSHA</t>
  </si>
  <si>
    <t>BNL</t>
  </si>
  <si>
    <t>B B COMMERCIAL LTD</t>
  </si>
  <si>
    <t>HANSRAJ COMMOSALES LLP</t>
  </si>
  <si>
    <t>MISTERKAPOORKESHRI</t>
  </si>
  <si>
    <t>ANJNADEVISHYAMSUNDARSARDANA</t>
  </si>
  <si>
    <t>KUNDANBEN BHAVESHBHAI PATEL</t>
  </si>
  <si>
    <t>JANUSCORP</t>
  </si>
  <si>
    <t>JTAPARIA</t>
  </si>
  <si>
    <t>SUTLAJ SALES PRIVATE LIMITED</t>
  </si>
  <si>
    <t>PANTH</t>
  </si>
  <si>
    <t>PATEL PARSHOTTAMBHAI Z</t>
  </si>
  <si>
    <t>NARMADABEN VAGHELA</t>
  </si>
  <si>
    <t>TRANSPACT</t>
  </si>
  <si>
    <t>RAHUL ANANTRAI MEHTA</t>
  </si>
  <si>
    <t>ASLIND</t>
  </si>
  <si>
    <t>ASL Industries Limited</t>
  </si>
  <si>
    <t>ATULAUTO</t>
  </si>
  <si>
    <t>Atul Auto Limited</t>
  </si>
  <si>
    <t>AJAY  SALVI</t>
  </si>
  <si>
    <t>PARAS</t>
  </si>
  <si>
    <t>Paras Def and Spce Tech L</t>
  </si>
  <si>
    <t>OFSS AUG FUT</t>
  </si>
  <si>
    <t>3985-3995</t>
  </si>
  <si>
    <t>4060-4110</t>
  </si>
  <si>
    <t>Loss of Rs.23.5/-</t>
  </si>
  <si>
    <t>Loss of Rs.3.5/-</t>
  </si>
  <si>
    <t>SHRENI SHARES PRIVATE LIMITED</t>
  </si>
  <si>
    <t>CHIRAG BHARATKUMAR SHAH</t>
  </si>
  <si>
    <t>SOWMIYA BHARATT .</t>
  </si>
  <si>
    <t>ASARFI</t>
  </si>
  <si>
    <t>MONEYYWISE FINANCIAL SERVICES PVT LTD</t>
  </si>
  <si>
    <t>CLARA</t>
  </si>
  <si>
    <t>ANKITA VISHAL SHAH</t>
  </si>
  <si>
    <t>ZYANA STOCKS AND COMMODITIES</t>
  </si>
  <si>
    <t>EARUM</t>
  </si>
  <si>
    <t>DHWANIL SAUMILBHAI BHAVNAGARI</t>
  </si>
  <si>
    <t>GANGAPHARM</t>
  </si>
  <si>
    <t>ANJU AGARWAL</t>
  </si>
  <si>
    <t>PANKAJ KESHAV TORNE</t>
  </si>
  <si>
    <t>NEEHAR SHAIK</t>
  </si>
  <si>
    <t>RAJENDRA PARSOTAAMBHAI PATEL</t>
  </si>
  <si>
    <t>INTSTOIL</t>
  </si>
  <si>
    <t>GOVINDBHAI LALJIBHAI KAKADIA</t>
  </si>
  <si>
    <t>MONIL BIPINCHANDRA SHAH</t>
  </si>
  <si>
    <t>JETINFRA</t>
  </si>
  <si>
    <t>RAJUL SHAH</t>
  </si>
  <si>
    <t>EPITOME TRADING AND INVESTMENTS</t>
  </si>
  <si>
    <t>PRATIK BHAVSAR</t>
  </si>
  <si>
    <t>MANSI SHARE &amp; STOCK ADVISORS PRIVATE LIMITED</t>
  </si>
  <si>
    <t>F3 ADVISORS PRIVATE LIMITED</t>
  </si>
  <si>
    <t>CHARTERED FINANCE AND LEASI NG LIMITED</t>
  </si>
  <si>
    <t>QUINAG ACQUISITION (FPI) LTD</t>
  </si>
  <si>
    <t>BOFA SECURITIES EUROPE SA</t>
  </si>
  <si>
    <t>PLUTUS WEALTH MANAGEMENT LLP</t>
  </si>
  <si>
    <t>UBS(US)GROUPTRUST</t>
  </si>
  <si>
    <t>MAX VENTURES INVESTMENT HOLDINGS PRIVATE LIMITED</t>
  </si>
  <si>
    <t>OLATECH</t>
  </si>
  <si>
    <t>JAYASHREE AGRAWAT</t>
  </si>
  <si>
    <t>OMNIAX</t>
  </si>
  <si>
    <t>MAHAVEER S DANIGOND</t>
  </si>
  <si>
    <t>SPEXTRA MULTIBIZ PRIVATE LIMITED</t>
  </si>
  <si>
    <t>PCL</t>
  </si>
  <si>
    <t>HARSHA RAJESHBHAI JHAVERI</t>
  </si>
  <si>
    <t>CDC GROUP PLC</t>
  </si>
  <si>
    <t>KOTAK SECURITIES LIMITED - ERROR ACCOUNT</t>
  </si>
  <si>
    <t>SAPPHIRE FOODS MAURITIUS LIMITED</t>
  </si>
  <si>
    <t>WTCNAM COMMON TRUST FUNDS TRUST EMERGING MARKETS OPPORTUNITIES PORTFOLIO</t>
  </si>
  <si>
    <t>RINKUBEN VAGHELA</t>
  </si>
  <si>
    <t>SOMESHWARA TRADELINK PRIVATE LIMITED</t>
  </si>
  <si>
    <t>LALJIBHAI TRIVEDI</t>
  </si>
  <si>
    <t>SUNIL VASANTBHAI SHAH</t>
  </si>
  <si>
    <t>SYLPH</t>
  </si>
  <si>
    <t>SKYWAYS FINANCIAL SERVICES LLP</t>
  </si>
  <si>
    <t>BAPNA TRUST</t>
  </si>
  <si>
    <t>TATIAGLOB</t>
  </si>
  <si>
    <t>MADHU SUDAN DALMIA</t>
  </si>
  <si>
    <t>LAXSHMAN ANAND</t>
  </si>
  <si>
    <t>UNIAUTO</t>
  </si>
  <si>
    <t>URMILA GUPTA</t>
  </si>
  <si>
    <t>PAYAL GUPTA</t>
  </si>
  <si>
    <t>KISHAN LAL GUPTA</t>
  </si>
  <si>
    <t>AMIT GUPTA</t>
  </si>
  <si>
    <t>HIMALAYA FINANCE &amp; INVESTMENT COMPANY</t>
  </si>
  <si>
    <t>ASHISH RAMESHCHANDRA KACHOLIA</t>
  </si>
  <si>
    <t>VIVEK AGARWAL</t>
  </si>
  <si>
    <t>VIVANTA</t>
  </si>
  <si>
    <t>TARLA AMRISHBHAI PARIKH</t>
  </si>
  <si>
    <t>YASHINNO</t>
  </si>
  <si>
    <t>KAPADIA SHASHIKANT CHINUBHAI</t>
  </si>
  <si>
    <t>ZMILGFIN</t>
  </si>
  <si>
    <t>SHRENI CONSTRUCTION PRIVATE LIMITED .</t>
  </si>
  <si>
    <t>NISHA MANISH LUND</t>
  </si>
  <si>
    <t>Amber Enterprises (I) Ltd</t>
  </si>
  <si>
    <t>GOVERNMENT OF SINGAPORE</t>
  </si>
  <si>
    <t>ARIES</t>
  </si>
  <si>
    <t>Aries Agro Limited</t>
  </si>
  <si>
    <t>SKYBRIDGE INCAP ADVISORY LLP</t>
  </si>
  <si>
    <t>BAHETI</t>
  </si>
  <si>
    <t>Baheti Recycling Ind Ltd</t>
  </si>
  <si>
    <t>MANOJ AGARWAL</t>
  </si>
  <si>
    <t>BAJAJHIND</t>
  </si>
  <si>
    <t>Bajaj Hindustan Sugar Ltd</t>
  </si>
  <si>
    <t>Coforge Limited</t>
  </si>
  <si>
    <t>SBI MUTUAL FUND</t>
  </si>
  <si>
    <t>SOCIETE GENERALE - ODI</t>
  </si>
  <si>
    <t>SMALLCAP WORLD FUND INC</t>
  </si>
  <si>
    <t xml:space="preserve">SBI MUTUAL FUND </t>
  </si>
  <si>
    <t>MORGAN STANLEY ASIA SINGAPORE PTE</t>
  </si>
  <si>
    <t>KOTAK FUNDS - INDIA MIDCAP FUND</t>
  </si>
  <si>
    <t>ICICI PRUDENTIAL LIFE INSURANCE COMPANY LIMITED</t>
  </si>
  <si>
    <t>HDFC MUTUAL FUND</t>
  </si>
  <si>
    <t>ADITYA BIRLA SUN LIFE MUTUAL FUND</t>
  </si>
  <si>
    <t>DIL</t>
  </si>
  <si>
    <t>Debock Industries Limited</t>
  </si>
  <si>
    <t>MANSI SHARE AND STOCK ADVISORS PVT LTD</t>
  </si>
  <si>
    <t>ELAN VENTURES PRIVATE LIMITED</t>
  </si>
  <si>
    <t>SETU SECURITIES PVT LTD</t>
  </si>
  <si>
    <t>ESAAR (INDIA) LIMITED</t>
  </si>
  <si>
    <t>GLOBALPET</t>
  </si>
  <si>
    <t>Global Pet Industries Ltd</t>
  </si>
  <si>
    <t>LATIN MANHARLAL SECURITIES PVT. LTD.</t>
  </si>
  <si>
    <t>GREENCHEF</t>
  </si>
  <si>
    <t>Greenchef Appliances Ltd</t>
  </si>
  <si>
    <t>YUGA STOCKS AND COMMODITIES PRIVATE LIMITED  .</t>
  </si>
  <si>
    <t>HEM SECURITIES LIMITED PMS ACCOUNT</t>
  </si>
  <si>
    <t>Indiabulls Real Estate Li</t>
  </si>
  <si>
    <t>INFOLLION</t>
  </si>
  <si>
    <t>Infollion Research Ser L</t>
  </si>
  <si>
    <t>CRONY VYAPAR PVT LTD</t>
  </si>
  <si>
    <t>KEYFINSERV</t>
  </si>
  <si>
    <t>Keynote Fin Serv Ltd.</t>
  </si>
  <si>
    <t>HARDIKKUMAR MAIYAJIBHAI DESAI</t>
  </si>
  <si>
    <t>KOPRAN</t>
  </si>
  <si>
    <t>Kopran Ltd.</t>
  </si>
  <si>
    <t>MADHAV</t>
  </si>
  <si>
    <t>Madhav Marbles and Granit</t>
  </si>
  <si>
    <t>MCLEODRUSS</t>
  </si>
  <si>
    <t>Mcleod Russel India Limit</t>
  </si>
  <si>
    <t>SAKET AGRAWAL</t>
  </si>
  <si>
    <t>MITTAL</t>
  </si>
  <si>
    <t>Mittal Life Style Limited</t>
  </si>
  <si>
    <t>PROGNOSIS SECURITIES PVT. LTD</t>
  </si>
  <si>
    <t>MTAR Technologies Limited</t>
  </si>
  <si>
    <t>MARWADI CHANDARANA INTERMEDIARIES BROKERS PRIVATE LIMITED</t>
  </si>
  <si>
    <t>RBMINFRA</t>
  </si>
  <si>
    <t>Rbm Infracon Limited</t>
  </si>
  <si>
    <t>BONANZA PORTFOLIO LTD</t>
  </si>
  <si>
    <t>SELVAMURTHY  AKILANDESWARI</t>
  </si>
  <si>
    <t>RKEC</t>
  </si>
  <si>
    <t>RKEC Projects Limited</t>
  </si>
  <si>
    <t>EARNEST SHIPPING AND SHIP BUILDERS LIMITED</t>
  </si>
  <si>
    <t>SAHANA</t>
  </si>
  <si>
    <t>Sahana System Limited</t>
  </si>
  <si>
    <t>SCHAND</t>
  </si>
  <si>
    <t>S Chand And Company Ltd</t>
  </si>
  <si>
    <t>STARPAPER</t>
  </si>
  <si>
    <t>Star Paper Mills Ltd</t>
  </si>
  <si>
    <t>TIRUMALCHM</t>
  </si>
  <si>
    <t>Thirumalai Chemicals Ltd</t>
  </si>
  <si>
    <t>BHAVESHKUMAR NATVARLAL SHETH</t>
  </si>
  <si>
    <t>VETO</t>
  </si>
  <si>
    <t>Veto Switchgear Cable Ltd</t>
  </si>
  <si>
    <t>KRONE INVESTMENTS</t>
  </si>
  <si>
    <t>VISHWARAJ</t>
  </si>
  <si>
    <t>Vishwaraj Sugar Ind Ltd</t>
  </si>
  <si>
    <t>CITADEL SECURITIES INDIA MARKETS PRIVATE LIMITED</t>
  </si>
  <si>
    <t>VIVIDHA</t>
  </si>
  <si>
    <t>Visagar Polytex Ltd</t>
  </si>
  <si>
    <t>RUBY BAXLA</t>
  </si>
  <si>
    <t>VIBRANT SECURITIES PVT. LTD</t>
  </si>
  <si>
    <t>SUNAYANA INVESTMENT COMPANY LIMITED</t>
  </si>
  <si>
    <t>ATALREAL</t>
  </si>
  <si>
    <t>Atal Realtech Limited</t>
  </si>
  <si>
    <t>RAMAN TALWAR</t>
  </si>
  <si>
    <t>VINOD SOMANI</t>
  </si>
  <si>
    <t>HULST B V</t>
  </si>
  <si>
    <t>CORE4 MARCOM PRIVATE LIMITED</t>
  </si>
  <si>
    <t>GARAPATI RADHAKRISHNA</t>
  </si>
  <si>
    <t>KANAV GUPTA</t>
  </si>
  <si>
    <t>OSWAL INFRASTRUCTURE LIMITED</t>
  </si>
  <si>
    <t>SAKHTISUG</t>
  </si>
  <si>
    <t>Sakthi Sugars Ltd.</t>
  </si>
  <si>
    <t>ASSET RECONSTRUCTION COMPANY INDIA LIMITED</t>
  </si>
  <si>
    <t>VINNY</t>
  </si>
  <si>
    <t>Vinny Overseas Limited</t>
  </si>
  <si>
    <t>MANISH SURENDRAKUMAR SHAH</t>
  </si>
  <si>
    <t>ANKITH JAIN HUF</t>
  </si>
  <si>
    <t>Profit of Rs.2/-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</si>
</sst>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9" fontId="40" fillId="0" borderId="0" applyFont="0" applyFill="0" applyBorder="0" applyAlignment="0" applyProtection="0"/>
    <xf numFmtId="0" fontId="1" fillId="0" borderId="24"/>
    <xf numFmtId="0" fontId="1" fillId="0" borderId="24"/>
  </cellStyleXfs>
  <cellXfs count="382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11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16" fontId="37" fillId="0" borderId="27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9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left"/>
    </xf>
    <xf numFmtId="43" fontId="39" fillId="12" borderId="2" xfId="0" applyNumberFormat="1" applyFont="1" applyFill="1" applyBorder="1" applyAlignment="1">
      <alignment horizontal="center" vertical="top"/>
    </xf>
    <xf numFmtId="0" fontId="39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6" fillId="13" borderId="31" xfId="0" applyFont="1" applyFill="1" applyBorder="1" applyAlignment="1">
      <alignment horizontal="center" vertical="center"/>
    </xf>
    <xf numFmtId="165" fontId="36" fillId="13" borderId="31" xfId="0" applyNumberFormat="1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center" vertical="center"/>
    </xf>
    <xf numFmtId="0" fontId="37" fillId="13" borderId="31" xfId="0" applyFont="1" applyFill="1" applyBorder="1" applyAlignment="1">
      <alignment horizontal="left" vertical="center"/>
    </xf>
    <xf numFmtId="49" fontId="37" fillId="13" borderId="31" xfId="0" applyNumberFormat="1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6" fontId="36" fillId="13" borderId="2" xfId="0" applyNumberFormat="1" applyFont="1" applyFill="1" applyBorder="1" applyAlignment="1">
      <alignment horizontal="center" vertical="center"/>
    </xf>
    <xf numFmtId="0" fontId="37" fillId="14" borderId="7" xfId="0" applyFont="1" applyFill="1" applyBorder="1" applyAlignment="1">
      <alignment horizontal="center" vertical="center"/>
    </xf>
    <xf numFmtId="165" fontId="36" fillId="13" borderId="7" xfId="0" applyNumberFormat="1" applyFont="1" applyFill="1" applyBorder="1" applyAlignment="1">
      <alignment horizontal="center" vertical="center"/>
    </xf>
    <xf numFmtId="16" fontId="36" fillId="13" borderId="2" xfId="0" applyNumberFormat="1" applyFont="1" applyFill="1" applyBorder="1" applyAlignment="1">
      <alignment horizontal="center" vertical="center"/>
    </xf>
    <xf numFmtId="0" fontId="36" fillId="13" borderId="2" xfId="0" applyFont="1" applyFill="1" applyBorder="1"/>
    <xf numFmtId="0" fontId="37" fillId="13" borderId="2" xfId="0" applyFont="1" applyFill="1" applyBorder="1" applyAlignment="1">
      <alignment horizontal="center" vertical="center"/>
    </xf>
    <xf numFmtId="0" fontId="37" fillId="13" borderId="20" xfId="0" applyFont="1" applyFill="1" applyBorder="1" applyAlignment="1">
      <alignment horizontal="center" vertical="center"/>
    </xf>
    <xf numFmtId="0" fontId="37" fillId="13" borderId="27" xfId="0" applyFont="1" applyFill="1" applyBorder="1" applyAlignment="1">
      <alignment horizontal="center" vertical="center"/>
    </xf>
    <xf numFmtId="2" fontId="37" fillId="13" borderId="2" xfId="0" applyNumberFormat="1" applyFont="1" applyFill="1" applyBorder="1" applyAlignment="1">
      <alignment horizontal="center" vertical="center"/>
    </xf>
    <xf numFmtId="165" fontId="36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/>
    </xf>
    <xf numFmtId="43" fontId="36" fillId="13" borderId="31" xfId="0" applyNumberFormat="1" applyFont="1" applyFill="1" applyBorder="1" applyAlignment="1">
      <alignment horizontal="center" vertical="top"/>
    </xf>
    <xf numFmtId="0" fontId="37" fillId="15" borderId="2" xfId="0" applyFont="1" applyFill="1" applyBorder="1" applyAlignment="1">
      <alignment horizontal="center" vertical="center"/>
    </xf>
    <xf numFmtId="2" fontId="37" fillId="15" borderId="2" xfId="0" applyNumberFormat="1" applyFont="1" applyFill="1" applyBorder="1" applyAlignment="1">
      <alignment horizontal="center" vertical="center"/>
    </xf>
    <xf numFmtId="10" fontId="37" fillId="15" borderId="2" xfId="0" applyNumberFormat="1" applyFont="1" applyFill="1" applyBorder="1" applyAlignment="1">
      <alignment horizontal="center" vertical="center" wrapText="1"/>
    </xf>
    <xf numFmtId="0" fontId="37" fillId="15" borderId="20" xfId="0" applyFont="1" applyFill="1" applyBorder="1" applyAlignment="1">
      <alignment horizontal="center" vertical="center"/>
    </xf>
    <xf numFmtId="16" fontId="37" fillId="15" borderId="31" xfId="0" applyNumberFormat="1" applyFont="1" applyFill="1" applyBorder="1" applyAlignment="1">
      <alignment horizontal="center" vertical="center"/>
    </xf>
    <xf numFmtId="2" fontId="37" fillId="13" borderId="1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7" fillId="16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0" fontId="36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6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9" fillId="17" borderId="2" xfId="0" applyFont="1" applyFill="1" applyBorder="1" applyAlignment="1">
      <alignment horizontal="left"/>
    </xf>
    <xf numFmtId="43" fontId="36" fillId="17" borderId="2" xfId="0" applyNumberFormat="1" applyFont="1" applyFill="1" applyBorder="1" applyAlignment="1">
      <alignment horizontal="center" vertical="top"/>
    </xf>
    <xf numFmtId="0" fontId="37" fillId="17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2" fontId="37" fillId="18" borderId="2" xfId="0" applyNumberFormat="1" applyFont="1" applyFill="1" applyBorder="1" applyAlignment="1">
      <alignment horizontal="center" vertical="center"/>
    </xf>
    <xf numFmtId="10" fontId="37" fillId="18" borderId="2" xfId="0" applyNumberFormat="1" applyFont="1" applyFill="1" applyBorder="1" applyAlignment="1">
      <alignment horizontal="center" vertical="center" wrapText="1"/>
    </xf>
    <xf numFmtId="0" fontId="37" fillId="18" borderId="20" xfId="0" applyFont="1" applyFill="1" applyBorder="1" applyAlignment="1">
      <alignment horizontal="center" vertical="center"/>
    </xf>
    <xf numFmtId="16" fontId="37" fillId="18" borderId="31" xfId="0" applyNumberFormat="1" applyFont="1" applyFill="1" applyBorder="1" applyAlignment="1">
      <alignment horizontal="center" vertical="center"/>
    </xf>
    <xf numFmtId="0" fontId="39" fillId="13" borderId="31" xfId="0" applyFont="1" applyFill="1" applyBorder="1" applyAlignment="1">
      <alignment horizontal="left"/>
    </xf>
    <xf numFmtId="2" fontId="37" fillId="11" borderId="17" xfId="0" applyNumberFormat="1" applyFont="1" applyFill="1" applyBorder="1" applyAlignment="1">
      <alignment horizontal="center" vertical="center"/>
    </xf>
    <xf numFmtId="166" fontId="36" fillId="13" borderId="31" xfId="0" applyNumberFormat="1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1" fillId="17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15" fontId="1" fillId="17" borderId="31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left"/>
    </xf>
    <xf numFmtId="43" fontId="36" fillId="17" borderId="31" xfId="0" applyNumberFormat="1" applyFont="1" applyFill="1" applyBorder="1" applyAlignment="1">
      <alignment horizontal="center" vertical="top"/>
    </xf>
    <xf numFmtId="0" fontId="36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8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7" fillId="16" borderId="7" xfId="0" applyFont="1" applyFill="1" applyBorder="1" applyAlignment="1">
      <alignment horizontal="center" vertical="center"/>
    </xf>
    <xf numFmtId="0" fontId="37" fillId="16" borderId="36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165" fontId="36" fillId="11" borderId="36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36" xfId="0" applyFont="1" applyFill="1" applyBorder="1" applyAlignment="1">
      <alignment horizontal="center" vertical="center"/>
    </xf>
    <xf numFmtId="0" fontId="37" fillId="13" borderId="32" xfId="0" applyFont="1" applyFill="1" applyBorder="1" applyAlignment="1">
      <alignment horizontal="center" vertical="center"/>
    </xf>
    <xf numFmtId="0" fontId="37" fillId="13" borderId="33" xfId="0" applyFont="1" applyFill="1" applyBorder="1" applyAlignment="1">
      <alignment horizontal="center" vertical="center"/>
    </xf>
    <xf numFmtId="165" fontId="36" fillId="13" borderId="32" xfId="0" applyNumberFormat="1" applyFont="1" applyFill="1" applyBorder="1" applyAlignment="1">
      <alignment horizontal="center" vertical="center"/>
    </xf>
    <xf numFmtId="165" fontId="36" fillId="13" borderId="33" xfId="0" applyNumberFormat="1" applyFont="1" applyFill="1" applyBorder="1" applyAlignment="1">
      <alignment horizontal="center" vertical="center"/>
    </xf>
    <xf numFmtId="0" fontId="36" fillId="13" borderId="32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0" fontId="36" fillId="11" borderId="32" xfId="0" applyFont="1" applyFill="1" applyBorder="1" applyAlignment="1">
      <alignment horizontal="center" vertical="center"/>
    </xf>
    <xf numFmtId="0" fontId="36" fillId="11" borderId="33" xfId="0" applyFont="1" applyFill="1" applyBorder="1" applyAlignment="1">
      <alignment horizontal="center" vertical="center"/>
    </xf>
    <xf numFmtId="165" fontId="36" fillId="11" borderId="32" xfId="0" applyNumberFormat="1" applyFont="1" applyFill="1" applyBorder="1" applyAlignment="1">
      <alignment horizontal="center" vertical="center"/>
    </xf>
    <xf numFmtId="165" fontId="36" fillId="11" borderId="33" xfId="0" applyNumberFormat="1" applyFont="1" applyFill="1" applyBorder="1" applyAlignment="1">
      <alignment horizontal="center" vertical="center"/>
    </xf>
    <xf numFmtId="0" fontId="37" fillId="11" borderId="34" xfId="0" applyFont="1" applyFill="1" applyBorder="1" applyAlignment="1">
      <alignment horizontal="center" vertical="center"/>
    </xf>
    <xf numFmtId="0" fontId="37" fillId="11" borderId="35" xfId="0" applyFont="1" applyFill="1" applyBorder="1" applyAlignment="1">
      <alignment horizontal="center" vertical="center"/>
    </xf>
  </cellXfs>
  <cellStyles count="4">
    <cellStyle name="Normal" xfId="0" builtinId="0"/>
    <cellStyle name="Normal 7" xfId="2" xr:uid="{00000000-0005-0000-0000-000001000000}"/>
    <cellStyle name="Normal 7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G6" sqref="G6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45163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45163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4" t="s">
        <v>16</v>
      </c>
      <c r="B9" s="356" t="s">
        <v>17</v>
      </c>
      <c r="C9" s="356" t="s">
        <v>18</v>
      </c>
      <c r="D9" s="356" t="s">
        <v>19</v>
      </c>
      <c r="E9" s="26" t="s">
        <v>20</v>
      </c>
      <c r="F9" s="26" t="s">
        <v>21</v>
      </c>
      <c r="G9" s="351" t="s">
        <v>22</v>
      </c>
      <c r="H9" s="352"/>
      <c r="I9" s="353"/>
      <c r="J9" s="351" t="s">
        <v>23</v>
      </c>
      <c r="K9" s="352"/>
      <c r="L9" s="353"/>
      <c r="M9" s="26"/>
      <c r="N9" s="27"/>
      <c r="O9" s="27"/>
      <c r="P9" s="27"/>
    </row>
    <row r="10" spans="1:16" ht="40.200000000000003">
      <c r="A10" s="355"/>
      <c r="B10" s="357"/>
      <c r="C10" s="357"/>
      <c r="D10" s="35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872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19395.599999999999</v>
      </c>
      <c r="F11" s="35">
        <v>19448.866666666665</v>
      </c>
      <c r="G11" s="36">
        <v>19322.73333333333</v>
      </c>
      <c r="H11" s="36">
        <v>19249.866666666665</v>
      </c>
      <c r="I11" s="36">
        <v>19123.73333333333</v>
      </c>
      <c r="J11" s="36">
        <v>19521.73333333333</v>
      </c>
      <c r="K11" s="36">
        <v>19647.866666666669</v>
      </c>
      <c r="L11" s="36">
        <v>19720.73333333333</v>
      </c>
      <c r="M11" s="37">
        <v>19575</v>
      </c>
      <c r="N11" s="37">
        <v>19376</v>
      </c>
      <c r="O11" s="255">
        <v>12744450</v>
      </c>
      <c r="P11" s="257">
        <v>-1.2207457012312092E-2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44559.1</v>
      </c>
      <c r="F12" s="38">
        <v>44698.016666666663</v>
      </c>
      <c r="G12" s="39">
        <v>44386.083333333328</v>
      </c>
      <c r="H12" s="39">
        <v>44213.066666666666</v>
      </c>
      <c r="I12" s="39">
        <v>43901.133333333331</v>
      </c>
      <c r="J12" s="39">
        <v>44871.033333333326</v>
      </c>
      <c r="K12" s="39">
        <v>45182.96666666666</v>
      </c>
      <c r="L12" s="39">
        <v>45355.983333333323</v>
      </c>
      <c r="M12" s="31">
        <v>45009.95</v>
      </c>
      <c r="N12" s="31">
        <v>44525</v>
      </c>
      <c r="O12" s="256">
        <v>2174085</v>
      </c>
      <c r="P12" s="257">
        <v>-6.3719695354741188E-2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19740.95</v>
      </c>
      <c r="F13" s="38">
        <v>19800.833333333332</v>
      </c>
      <c r="G13" s="39">
        <v>19666.616666666665</v>
      </c>
      <c r="H13" s="39">
        <v>19592.283333333333</v>
      </c>
      <c r="I13" s="39">
        <v>19458.066666666666</v>
      </c>
      <c r="J13" s="39">
        <v>19875.166666666664</v>
      </c>
      <c r="K13" s="39">
        <v>20009.383333333331</v>
      </c>
      <c r="L13" s="39">
        <v>20083.716666666664</v>
      </c>
      <c r="M13" s="31">
        <v>19935.05</v>
      </c>
      <c r="N13" s="31">
        <v>19726.5</v>
      </c>
      <c r="O13" s="256">
        <v>96240</v>
      </c>
      <c r="P13" s="258">
        <v>-7.3189522342064717E-2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45166</v>
      </c>
      <c r="E14" s="38">
        <v>8803.2999999999993</v>
      </c>
      <c r="F14" s="38">
        <v>8815.5166666666682</v>
      </c>
      <c r="G14" s="39">
        <v>8782.6833333333361</v>
      </c>
      <c r="H14" s="39">
        <v>8762.0666666666675</v>
      </c>
      <c r="I14" s="39">
        <v>8729.2333333333354</v>
      </c>
      <c r="J14" s="39">
        <v>8836.1333333333369</v>
      </c>
      <c r="K14" s="39">
        <v>8868.966666666669</v>
      </c>
      <c r="L14" s="39">
        <v>8889.5833333333376</v>
      </c>
      <c r="M14" s="31">
        <v>8848.35</v>
      </c>
      <c r="N14" s="31">
        <v>8794.9</v>
      </c>
      <c r="O14" s="256">
        <v>82725</v>
      </c>
      <c r="P14" s="258">
        <v>-3.7521815008726006E-2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459.5</v>
      </c>
      <c r="F15" s="38">
        <v>460.95</v>
      </c>
      <c r="G15" s="39">
        <v>456.9</v>
      </c>
      <c r="H15" s="39">
        <v>454.3</v>
      </c>
      <c r="I15" s="39">
        <v>450.25</v>
      </c>
      <c r="J15" s="39">
        <v>463.54999999999995</v>
      </c>
      <c r="K15" s="39">
        <v>467.6</v>
      </c>
      <c r="L15" s="39">
        <v>470.19999999999993</v>
      </c>
      <c r="M15" s="31">
        <v>465</v>
      </c>
      <c r="N15" s="31">
        <v>458.35</v>
      </c>
      <c r="O15" s="256">
        <v>12445000</v>
      </c>
      <c r="P15" s="257">
        <v>8.0187915114207035E-3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4335.7</v>
      </c>
      <c r="F16" s="38">
        <v>4349.2</v>
      </c>
      <c r="G16" s="39">
        <v>4306.5</v>
      </c>
      <c r="H16" s="39">
        <v>4277.3</v>
      </c>
      <c r="I16" s="39">
        <v>4234.6000000000004</v>
      </c>
      <c r="J16" s="39">
        <v>4378.3999999999996</v>
      </c>
      <c r="K16" s="39">
        <v>4421.0999999999985</v>
      </c>
      <c r="L16" s="39">
        <v>4450.2999999999993</v>
      </c>
      <c r="M16" s="31">
        <v>4391.8999999999996</v>
      </c>
      <c r="N16" s="31">
        <v>4320</v>
      </c>
      <c r="O16" s="256">
        <v>1572000</v>
      </c>
      <c r="P16" s="257">
        <v>-2.7678985619297974E-2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23201.75</v>
      </c>
      <c r="F17" s="38">
        <v>23262.900000000005</v>
      </c>
      <c r="G17" s="39">
        <v>23080.500000000011</v>
      </c>
      <c r="H17" s="39">
        <v>22959.250000000007</v>
      </c>
      <c r="I17" s="39">
        <v>22776.850000000013</v>
      </c>
      <c r="J17" s="39">
        <v>23384.150000000009</v>
      </c>
      <c r="K17" s="39">
        <v>23566.550000000003</v>
      </c>
      <c r="L17" s="39">
        <v>23687.800000000007</v>
      </c>
      <c r="M17" s="31">
        <v>23445.3</v>
      </c>
      <c r="N17" s="31">
        <v>23141.65</v>
      </c>
      <c r="O17" s="256">
        <v>77240</v>
      </c>
      <c r="P17" s="257">
        <v>-2.5826446280991736E-3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184.55</v>
      </c>
      <c r="F18" s="38">
        <v>185.7166666666667</v>
      </c>
      <c r="G18" s="39">
        <v>182.88333333333338</v>
      </c>
      <c r="H18" s="39">
        <v>181.2166666666667</v>
      </c>
      <c r="I18" s="39">
        <v>178.38333333333338</v>
      </c>
      <c r="J18" s="39">
        <v>187.38333333333338</v>
      </c>
      <c r="K18" s="39">
        <v>190.2166666666667</v>
      </c>
      <c r="L18" s="39">
        <v>191.88333333333338</v>
      </c>
      <c r="M18" s="31">
        <v>188.55</v>
      </c>
      <c r="N18" s="31">
        <v>184.05</v>
      </c>
      <c r="O18" s="256">
        <v>27529200</v>
      </c>
      <c r="P18" s="257">
        <v>4.5529122231337163E-2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219.35</v>
      </c>
      <c r="F19" s="38">
        <v>220.54999999999998</v>
      </c>
      <c r="G19" s="39">
        <v>217.44999999999996</v>
      </c>
      <c r="H19" s="39">
        <v>215.54999999999998</v>
      </c>
      <c r="I19" s="39">
        <v>212.44999999999996</v>
      </c>
      <c r="J19" s="39">
        <v>222.44999999999996</v>
      </c>
      <c r="K19" s="39">
        <v>225.54999999999998</v>
      </c>
      <c r="L19" s="39">
        <v>227.44999999999996</v>
      </c>
      <c r="M19" s="31">
        <v>223.65</v>
      </c>
      <c r="N19" s="31">
        <v>218.65</v>
      </c>
      <c r="O19" s="256">
        <v>24382800</v>
      </c>
      <c r="P19" s="257">
        <v>2.5702723394946954E-2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1994.05</v>
      </c>
      <c r="F20" s="38">
        <v>1988.1333333333332</v>
      </c>
      <c r="G20" s="39">
        <v>1966.2666666666664</v>
      </c>
      <c r="H20" s="39">
        <v>1938.4833333333331</v>
      </c>
      <c r="I20" s="39">
        <v>1916.6166666666663</v>
      </c>
      <c r="J20" s="39">
        <v>2015.9166666666665</v>
      </c>
      <c r="K20" s="39">
        <v>2037.7833333333333</v>
      </c>
      <c r="L20" s="39">
        <v>2065.5666666666666</v>
      </c>
      <c r="M20" s="31">
        <v>2010</v>
      </c>
      <c r="N20" s="31">
        <v>1960.35</v>
      </c>
      <c r="O20" s="256">
        <v>6466800</v>
      </c>
      <c r="P20" s="257">
        <v>6.0344427424221321E-4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2541.6</v>
      </c>
      <c r="F21" s="38">
        <v>2563.0666666666666</v>
      </c>
      <c r="G21" s="39">
        <v>2510.5333333333333</v>
      </c>
      <c r="H21" s="39">
        <v>2479.4666666666667</v>
      </c>
      <c r="I21" s="39">
        <v>2426.9333333333334</v>
      </c>
      <c r="J21" s="39">
        <v>2594.1333333333332</v>
      </c>
      <c r="K21" s="39">
        <v>2646.6666666666661</v>
      </c>
      <c r="L21" s="39">
        <v>2677.7333333333331</v>
      </c>
      <c r="M21" s="31">
        <v>2615.6</v>
      </c>
      <c r="N21" s="31">
        <v>2532</v>
      </c>
      <c r="O21" s="256">
        <v>11680500</v>
      </c>
      <c r="P21" s="257">
        <v>3.9969056214543578E-3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823.7</v>
      </c>
      <c r="F22" s="38">
        <v>829.9</v>
      </c>
      <c r="G22" s="39">
        <v>814.5</v>
      </c>
      <c r="H22" s="39">
        <v>805.30000000000007</v>
      </c>
      <c r="I22" s="39">
        <v>789.90000000000009</v>
      </c>
      <c r="J22" s="39">
        <v>839.09999999999991</v>
      </c>
      <c r="K22" s="39">
        <v>854.49999999999977</v>
      </c>
      <c r="L22" s="39">
        <v>863.69999999999982</v>
      </c>
      <c r="M22" s="31">
        <v>845.3</v>
      </c>
      <c r="N22" s="31">
        <v>820.7</v>
      </c>
      <c r="O22" s="256">
        <v>44349600</v>
      </c>
      <c r="P22" s="257">
        <v>2.212511753968693E-2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3715.3</v>
      </c>
      <c r="F23" s="38">
        <v>3737.5500000000006</v>
      </c>
      <c r="G23" s="39">
        <v>3678.8000000000011</v>
      </c>
      <c r="H23" s="39">
        <v>3642.3000000000006</v>
      </c>
      <c r="I23" s="39">
        <v>3583.5500000000011</v>
      </c>
      <c r="J23" s="39">
        <v>3774.0500000000011</v>
      </c>
      <c r="K23" s="39">
        <v>3832.8</v>
      </c>
      <c r="L23" s="39">
        <v>3869.3000000000011</v>
      </c>
      <c r="M23" s="31">
        <v>3796.3</v>
      </c>
      <c r="N23" s="31">
        <v>3701.05</v>
      </c>
      <c r="O23" s="256">
        <v>735800</v>
      </c>
      <c r="P23" s="257">
        <v>7.7621558289396597E-2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449.95</v>
      </c>
      <c r="F24" s="38">
        <v>453.63333333333338</v>
      </c>
      <c r="G24" s="39">
        <v>444.51666666666677</v>
      </c>
      <c r="H24" s="39">
        <v>439.08333333333337</v>
      </c>
      <c r="I24" s="39">
        <v>429.96666666666675</v>
      </c>
      <c r="J24" s="39">
        <v>459.06666666666678</v>
      </c>
      <c r="K24" s="39">
        <v>468.18333333333345</v>
      </c>
      <c r="L24" s="39">
        <v>473.61666666666679</v>
      </c>
      <c r="M24" s="31">
        <v>462.75</v>
      </c>
      <c r="N24" s="31">
        <v>448.2</v>
      </c>
      <c r="O24" s="256">
        <v>68052600</v>
      </c>
      <c r="P24" s="257">
        <v>7.5686912027289931E-3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4914.55</v>
      </c>
      <c r="F25" s="38">
        <v>4931.6333333333332</v>
      </c>
      <c r="G25" s="39">
        <v>4880.7666666666664</v>
      </c>
      <c r="H25" s="39">
        <v>4846.9833333333336</v>
      </c>
      <c r="I25" s="39">
        <v>4796.1166666666668</v>
      </c>
      <c r="J25" s="39">
        <v>4965.4166666666661</v>
      </c>
      <c r="K25" s="39">
        <v>5016.2833333333328</v>
      </c>
      <c r="L25" s="39">
        <v>5050.0666666666657</v>
      </c>
      <c r="M25" s="31">
        <v>4982.5</v>
      </c>
      <c r="N25" s="31">
        <v>4897.8500000000004</v>
      </c>
      <c r="O25" s="256">
        <v>2448750</v>
      </c>
      <c r="P25" s="257">
        <v>-1.0156131574958314E-2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393.6</v>
      </c>
      <c r="F26" s="38">
        <v>394.5</v>
      </c>
      <c r="G26" s="39">
        <v>391.65</v>
      </c>
      <c r="H26" s="39">
        <v>389.7</v>
      </c>
      <c r="I26" s="39">
        <v>386.84999999999997</v>
      </c>
      <c r="J26" s="39">
        <v>396.45</v>
      </c>
      <c r="K26" s="39">
        <v>399.3</v>
      </c>
      <c r="L26" s="39">
        <v>401.25</v>
      </c>
      <c r="M26" s="31">
        <v>397.35</v>
      </c>
      <c r="N26" s="31">
        <v>392.55</v>
      </c>
      <c r="O26" s="256">
        <v>13025400</v>
      </c>
      <c r="P26" s="257">
        <v>-8.4120616021741944E-3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184.8</v>
      </c>
      <c r="F27" s="38">
        <v>185.83333333333334</v>
      </c>
      <c r="G27" s="39">
        <v>183.26666666666668</v>
      </c>
      <c r="H27" s="39">
        <v>181.73333333333335</v>
      </c>
      <c r="I27" s="39">
        <v>179.16666666666669</v>
      </c>
      <c r="J27" s="39">
        <v>187.36666666666667</v>
      </c>
      <c r="K27" s="39">
        <v>189.93333333333334</v>
      </c>
      <c r="L27" s="39">
        <v>191.46666666666667</v>
      </c>
      <c r="M27" s="31">
        <v>188.4</v>
      </c>
      <c r="N27" s="31">
        <v>184.3</v>
      </c>
      <c r="O27" s="256">
        <v>83405000</v>
      </c>
      <c r="P27" s="257">
        <v>2.3123159960745831E-2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3224</v>
      </c>
      <c r="F28" s="38">
        <v>3207.65</v>
      </c>
      <c r="G28" s="39">
        <v>3184.8500000000004</v>
      </c>
      <c r="H28" s="39">
        <v>3145.7000000000003</v>
      </c>
      <c r="I28" s="39">
        <v>3122.9000000000005</v>
      </c>
      <c r="J28" s="39">
        <v>3246.8</v>
      </c>
      <c r="K28" s="39">
        <v>3269.6000000000004</v>
      </c>
      <c r="L28" s="39">
        <v>3308.75</v>
      </c>
      <c r="M28" s="31">
        <v>3230.45</v>
      </c>
      <c r="N28" s="31">
        <v>3168.5</v>
      </c>
      <c r="O28" s="256">
        <v>4992600</v>
      </c>
      <c r="P28" s="257">
        <v>-1.6972513192092621E-2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1978.05</v>
      </c>
      <c r="F29" s="38">
        <v>1994.95</v>
      </c>
      <c r="G29" s="39">
        <v>1951.2</v>
      </c>
      <c r="H29" s="39">
        <v>1924.35</v>
      </c>
      <c r="I29" s="39">
        <v>1880.6</v>
      </c>
      <c r="J29" s="39">
        <v>2021.8000000000002</v>
      </c>
      <c r="K29" s="39">
        <v>2065.5500000000002</v>
      </c>
      <c r="L29" s="39">
        <v>2092.4000000000005</v>
      </c>
      <c r="M29" s="31">
        <v>2038.7</v>
      </c>
      <c r="N29" s="31">
        <v>1968.1</v>
      </c>
      <c r="O29" s="256">
        <v>3559533</v>
      </c>
      <c r="P29" s="257">
        <v>-4.8184494602551524E-2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6872.75</v>
      </c>
      <c r="F30" s="38">
        <v>6854.0999999999995</v>
      </c>
      <c r="G30" s="39">
        <v>6810.1999999999989</v>
      </c>
      <c r="H30" s="39">
        <v>6747.65</v>
      </c>
      <c r="I30" s="39">
        <v>6703.7499999999991</v>
      </c>
      <c r="J30" s="39">
        <v>6916.6499999999987</v>
      </c>
      <c r="K30" s="39">
        <v>6960.5499999999984</v>
      </c>
      <c r="L30" s="39">
        <v>7023.0999999999985</v>
      </c>
      <c r="M30" s="31">
        <v>6898</v>
      </c>
      <c r="N30" s="31">
        <v>6791.55</v>
      </c>
      <c r="O30" s="256">
        <v>426525</v>
      </c>
      <c r="P30" s="257">
        <v>3.3436307468653462E-2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741.6</v>
      </c>
      <c r="F31" s="38">
        <v>738.6</v>
      </c>
      <c r="G31" s="39">
        <v>732.30000000000007</v>
      </c>
      <c r="H31" s="39">
        <v>723</v>
      </c>
      <c r="I31" s="39">
        <v>716.7</v>
      </c>
      <c r="J31" s="39">
        <v>747.90000000000009</v>
      </c>
      <c r="K31" s="39">
        <v>754.2</v>
      </c>
      <c r="L31" s="39">
        <v>763.50000000000011</v>
      </c>
      <c r="M31" s="31">
        <v>744.9</v>
      </c>
      <c r="N31" s="31">
        <v>729.3</v>
      </c>
      <c r="O31" s="256">
        <v>15138000</v>
      </c>
      <c r="P31" s="257">
        <v>4.9790878311093412E-3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834.3</v>
      </c>
      <c r="F32" s="38">
        <v>837.88333333333333</v>
      </c>
      <c r="G32" s="39">
        <v>828.56666666666661</v>
      </c>
      <c r="H32" s="39">
        <v>822.83333333333326</v>
      </c>
      <c r="I32" s="39">
        <v>813.51666666666654</v>
      </c>
      <c r="J32" s="39">
        <v>843.61666666666667</v>
      </c>
      <c r="K32" s="39">
        <v>852.93333333333351</v>
      </c>
      <c r="L32" s="39">
        <v>858.66666666666674</v>
      </c>
      <c r="M32" s="31">
        <v>847.2</v>
      </c>
      <c r="N32" s="31">
        <v>832.15</v>
      </c>
      <c r="O32" s="256">
        <v>15503400</v>
      </c>
      <c r="P32" s="257">
        <v>-2.4065685164212911E-3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983.5</v>
      </c>
      <c r="F33" s="38">
        <v>986.23333333333323</v>
      </c>
      <c r="G33" s="39">
        <v>978.21666666666647</v>
      </c>
      <c r="H33" s="39">
        <v>972.93333333333328</v>
      </c>
      <c r="I33" s="39">
        <v>964.91666666666652</v>
      </c>
      <c r="J33" s="39">
        <v>991.51666666666642</v>
      </c>
      <c r="K33" s="39">
        <v>999.53333333333308</v>
      </c>
      <c r="L33" s="39">
        <v>1004.8166666666664</v>
      </c>
      <c r="M33" s="31">
        <v>994.25</v>
      </c>
      <c r="N33" s="31">
        <v>980.95</v>
      </c>
      <c r="O33" s="256">
        <v>42221250</v>
      </c>
      <c r="P33" s="257">
        <v>1.412637172924204E-2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4624.8</v>
      </c>
      <c r="F34" s="38">
        <v>4644.9000000000005</v>
      </c>
      <c r="G34" s="39">
        <v>4564.7500000000009</v>
      </c>
      <c r="H34" s="39">
        <v>4504.7000000000007</v>
      </c>
      <c r="I34" s="39">
        <v>4424.5500000000011</v>
      </c>
      <c r="J34" s="39">
        <v>4704.9500000000007</v>
      </c>
      <c r="K34" s="39">
        <v>4785.1000000000004</v>
      </c>
      <c r="L34" s="39">
        <v>4845.1500000000005</v>
      </c>
      <c r="M34" s="31">
        <v>4725.05</v>
      </c>
      <c r="N34" s="31">
        <v>4584.8500000000004</v>
      </c>
      <c r="O34" s="256">
        <v>2514250</v>
      </c>
      <c r="P34" s="257">
        <v>3.2864331929752494E-2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1469.35</v>
      </c>
      <c r="F35" s="38">
        <v>1476.55</v>
      </c>
      <c r="G35" s="39">
        <v>1460.1</v>
      </c>
      <c r="H35" s="39">
        <v>1450.85</v>
      </c>
      <c r="I35" s="39">
        <v>1434.3999999999999</v>
      </c>
      <c r="J35" s="39">
        <v>1485.8</v>
      </c>
      <c r="K35" s="39">
        <v>1502.2500000000002</v>
      </c>
      <c r="L35" s="39">
        <v>1511.5</v>
      </c>
      <c r="M35" s="31">
        <v>1493</v>
      </c>
      <c r="N35" s="31">
        <v>1467.3</v>
      </c>
      <c r="O35" s="256">
        <v>10950000</v>
      </c>
      <c r="P35" s="257">
        <v>2.831384702070714E-2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7129.6</v>
      </c>
      <c r="F36" s="38">
        <v>7143.333333333333</v>
      </c>
      <c r="G36" s="39">
        <v>7105.6666666666661</v>
      </c>
      <c r="H36" s="39">
        <v>7081.7333333333327</v>
      </c>
      <c r="I36" s="39">
        <v>7044.0666666666657</v>
      </c>
      <c r="J36" s="39">
        <v>7167.2666666666664</v>
      </c>
      <c r="K36" s="39">
        <v>7204.9333333333325</v>
      </c>
      <c r="L36" s="39">
        <v>7228.8666666666668</v>
      </c>
      <c r="M36" s="31">
        <v>7181</v>
      </c>
      <c r="N36" s="31">
        <v>7119.4</v>
      </c>
      <c r="O36" s="256">
        <v>4812875</v>
      </c>
      <c r="P36" s="257">
        <v>-8.0381295890763881E-3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2379.35</v>
      </c>
      <c r="F37" s="38">
        <v>2381.1666666666665</v>
      </c>
      <c r="G37" s="39">
        <v>2364.6333333333332</v>
      </c>
      <c r="H37" s="39">
        <v>2349.9166666666665</v>
      </c>
      <c r="I37" s="39">
        <v>2333.3833333333332</v>
      </c>
      <c r="J37" s="39">
        <v>2395.8833333333332</v>
      </c>
      <c r="K37" s="39">
        <v>2412.416666666667</v>
      </c>
      <c r="L37" s="39">
        <v>2427.1333333333332</v>
      </c>
      <c r="M37" s="31">
        <v>2397.6999999999998</v>
      </c>
      <c r="N37" s="31">
        <v>2366.4499999999998</v>
      </c>
      <c r="O37" s="256">
        <v>1893000</v>
      </c>
      <c r="P37" s="257">
        <v>-1.5907673112913287E-2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393.55</v>
      </c>
      <c r="F38" s="38">
        <v>394.4666666666667</v>
      </c>
      <c r="G38" s="39">
        <v>388.23333333333341</v>
      </c>
      <c r="H38" s="39">
        <v>382.91666666666669</v>
      </c>
      <c r="I38" s="39">
        <v>376.68333333333339</v>
      </c>
      <c r="J38" s="39">
        <v>399.78333333333342</v>
      </c>
      <c r="K38" s="39">
        <v>406.01666666666677</v>
      </c>
      <c r="L38" s="39">
        <v>411.33333333333343</v>
      </c>
      <c r="M38" s="31">
        <v>400.7</v>
      </c>
      <c r="N38" s="31">
        <v>389.15</v>
      </c>
      <c r="O38" s="256">
        <v>11472000</v>
      </c>
      <c r="P38" s="257">
        <v>4.442825928623452E-2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235.35</v>
      </c>
      <c r="F39" s="38">
        <v>237</v>
      </c>
      <c r="G39" s="39">
        <v>232.7</v>
      </c>
      <c r="H39" s="39">
        <v>230.04999999999998</v>
      </c>
      <c r="I39" s="39">
        <v>225.74999999999997</v>
      </c>
      <c r="J39" s="39">
        <v>239.65</v>
      </c>
      <c r="K39" s="39">
        <v>243.95000000000002</v>
      </c>
      <c r="L39" s="39">
        <v>246.60000000000002</v>
      </c>
      <c r="M39" s="31">
        <v>241.3</v>
      </c>
      <c r="N39" s="31">
        <v>234.35</v>
      </c>
      <c r="O39" s="256">
        <v>86790000</v>
      </c>
      <c r="P39" s="257">
        <v>2.3044733895208346E-2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191.8</v>
      </c>
      <c r="F40" s="38">
        <v>192.68333333333337</v>
      </c>
      <c r="G40" s="39">
        <v>189.96666666666673</v>
      </c>
      <c r="H40" s="39">
        <v>188.13333333333335</v>
      </c>
      <c r="I40" s="39">
        <v>185.41666666666671</v>
      </c>
      <c r="J40" s="39">
        <v>194.51666666666674</v>
      </c>
      <c r="K40" s="39">
        <v>197.23333333333338</v>
      </c>
      <c r="L40" s="39">
        <v>199.06666666666675</v>
      </c>
      <c r="M40" s="31">
        <v>195.4</v>
      </c>
      <c r="N40" s="31">
        <v>190.85</v>
      </c>
      <c r="O40" s="256">
        <v>120071250</v>
      </c>
      <c r="P40" s="257">
        <v>5.0678269772203736E-2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1706.65</v>
      </c>
      <c r="F41" s="38">
        <v>1716.8</v>
      </c>
      <c r="G41" s="39">
        <v>1693.1</v>
      </c>
      <c r="H41" s="39">
        <v>1679.55</v>
      </c>
      <c r="I41" s="39">
        <v>1655.85</v>
      </c>
      <c r="J41" s="39">
        <v>1730.35</v>
      </c>
      <c r="K41" s="39">
        <v>1754.0500000000002</v>
      </c>
      <c r="L41" s="39">
        <v>1767.6</v>
      </c>
      <c r="M41" s="31">
        <v>1740.5</v>
      </c>
      <c r="N41" s="31">
        <v>1703.25</v>
      </c>
      <c r="O41" s="256">
        <v>2052750</v>
      </c>
      <c r="P41" s="257">
        <v>-2.9143897996357013E-3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134.25</v>
      </c>
      <c r="F42" s="38">
        <v>134.4</v>
      </c>
      <c r="G42" s="39">
        <v>133.35000000000002</v>
      </c>
      <c r="H42" s="39">
        <v>132.45000000000002</v>
      </c>
      <c r="I42" s="39">
        <v>131.40000000000003</v>
      </c>
      <c r="J42" s="39">
        <v>135.30000000000001</v>
      </c>
      <c r="K42" s="39">
        <v>136.35000000000002</v>
      </c>
      <c r="L42" s="39">
        <v>137.25</v>
      </c>
      <c r="M42" s="31">
        <v>135.44999999999999</v>
      </c>
      <c r="N42" s="31">
        <v>133.5</v>
      </c>
      <c r="O42" s="256">
        <v>82940700</v>
      </c>
      <c r="P42" s="257">
        <v>-3.6102278749337573E-2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710.25</v>
      </c>
      <c r="F43" s="38">
        <v>708.15</v>
      </c>
      <c r="G43" s="39">
        <v>704.8</v>
      </c>
      <c r="H43" s="39">
        <v>699.35</v>
      </c>
      <c r="I43" s="39">
        <v>696</v>
      </c>
      <c r="J43" s="39">
        <v>713.59999999999991</v>
      </c>
      <c r="K43" s="39">
        <v>716.95</v>
      </c>
      <c r="L43" s="39">
        <v>722.39999999999986</v>
      </c>
      <c r="M43" s="31">
        <v>711.5</v>
      </c>
      <c r="N43" s="31">
        <v>702.7</v>
      </c>
      <c r="O43" s="256">
        <v>8483200</v>
      </c>
      <c r="P43" s="257">
        <v>-2.4168037454131343E-2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1043.55</v>
      </c>
      <c r="F44" s="38">
        <v>1041.3666666666668</v>
      </c>
      <c r="G44" s="39">
        <v>1030.7333333333336</v>
      </c>
      <c r="H44" s="39">
        <v>1017.9166666666667</v>
      </c>
      <c r="I44" s="39">
        <v>1007.2833333333335</v>
      </c>
      <c r="J44" s="39">
        <v>1054.1833333333336</v>
      </c>
      <c r="K44" s="39">
        <v>1064.8166666666668</v>
      </c>
      <c r="L44" s="39">
        <v>1077.6333333333337</v>
      </c>
      <c r="M44" s="31">
        <v>1052</v>
      </c>
      <c r="N44" s="31">
        <v>1028.55</v>
      </c>
      <c r="O44" s="256">
        <v>9738000</v>
      </c>
      <c r="P44" s="257">
        <v>-1.3573743922204213E-2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868.3</v>
      </c>
      <c r="F45" s="38">
        <v>868.68333333333339</v>
      </c>
      <c r="G45" s="39">
        <v>863.76666666666677</v>
      </c>
      <c r="H45" s="39">
        <v>859.23333333333335</v>
      </c>
      <c r="I45" s="39">
        <v>854.31666666666672</v>
      </c>
      <c r="J45" s="39">
        <v>873.21666666666681</v>
      </c>
      <c r="K45" s="39">
        <v>878.13333333333333</v>
      </c>
      <c r="L45" s="39">
        <v>882.66666666666686</v>
      </c>
      <c r="M45" s="31">
        <v>873.6</v>
      </c>
      <c r="N45" s="31">
        <v>864.15</v>
      </c>
      <c r="O45" s="256">
        <v>40996300</v>
      </c>
      <c r="P45" s="257">
        <v>4.6005429513282917E-2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107.85</v>
      </c>
      <c r="F46" s="38">
        <v>109.38333333333333</v>
      </c>
      <c r="G46" s="39">
        <v>105.86666666666665</v>
      </c>
      <c r="H46" s="39">
        <v>103.88333333333333</v>
      </c>
      <c r="I46" s="39">
        <v>100.36666666666665</v>
      </c>
      <c r="J46" s="39">
        <v>111.36666666666665</v>
      </c>
      <c r="K46" s="39">
        <v>114.88333333333333</v>
      </c>
      <c r="L46" s="39">
        <v>116.86666666666665</v>
      </c>
      <c r="M46" s="31">
        <v>112.9</v>
      </c>
      <c r="N46" s="31">
        <v>107.4</v>
      </c>
      <c r="O46" s="256">
        <v>103225500</v>
      </c>
      <c r="P46" s="257">
        <v>-0.10210978171522514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260.8</v>
      </c>
      <c r="F47" s="38">
        <v>261.81666666666666</v>
      </c>
      <c r="G47" s="39">
        <v>259.13333333333333</v>
      </c>
      <c r="H47" s="39">
        <v>257.46666666666664</v>
      </c>
      <c r="I47" s="39">
        <v>254.7833333333333</v>
      </c>
      <c r="J47" s="39">
        <v>263.48333333333335</v>
      </c>
      <c r="K47" s="39">
        <v>266.16666666666663</v>
      </c>
      <c r="L47" s="39">
        <v>267.83333333333337</v>
      </c>
      <c r="M47" s="31">
        <v>264.5</v>
      </c>
      <c r="N47" s="31">
        <v>260.14999999999998</v>
      </c>
      <c r="O47" s="256">
        <v>30462500</v>
      </c>
      <c r="P47" s="257">
        <v>-7.3319755600814666E-3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18324.75</v>
      </c>
      <c r="F48" s="38">
        <v>18353.066666666666</v>
      </c>
      <c r="G48" s="39">
        <v>18256.133333333331</v>
      </c>
      <c r="H48" s="39">
        <v>18187.516666666666</v>
      </c>
      <c r="I48" s="39">
        <v>18090.583333333332</v>
      </c>
      <c r="J48" s="39">
        <v>18421.683333333331</v>
      </c>
      <c r="K48" s="39">
        <v>18518.616666666665</v>
      </c>
      <c r="L48" s="39">
        <v>18587.23333333333</v>
      </c>
      <c r="M48" s="31">
        <v>18450</v>
      </c>
      <c r="N48" s="31">
        <v>18284.45</v>
      </c>
      <c r="O48" s="256">
        <v>183500</v>
      </c>
      <c r="P48" s="257">
        <v>-1.6349504154382202E-2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351.05</v>
      </c>
      <c r="F49" s="38">
        <v>350.18333333333334</v>
      </c>
      <c r="G49" s="39">
        <v>346.91666666666669</v>
      </c>
      <c r="H49" s="39">
        <v>342.78333333333336</v>
      </c>
      <c r="I49" s="39">
        <v>339.51666666666671</v>
      </c>
      <c r="J49" s="39">
        <v>354.31666666666666</v>
      </c>
      <c r="K49" s="39">
        <v>357.58333333333331</v>
      </c>
      <c r="L49" s="39">
        <v>361.71666666666664</v>
      </c>
      <c r="M49" s="31">
        <v>353.45</v>
      </c>
      <c r="N49" s="31">
        <v>346.05</v>
      </c>
      <c r="O49" s="256">
        <v>33255000</v>
      </c>
      <c r="P49" s="257">
        <v>-1.0391558198082382E-2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4542.6499999999996</v>
      </c>
      <c r="F50" s="38">
        <v>4538.3166666666666</v>
      </c>
      <c r="G50" s="39">
        <v>4521.2333333333336</v>
      </c>
      <c r="H50" s="39">
        <v>4499.8166666666666</v>
      </c>
      <c r="I50" s="39">
        <v>4482.7333333333336</v>
      </c>
      <c r="J50" s="39">
        <v>4559.7333333333336</v>
      </c>
      <c r="K50" s="39">
        <v>4576.8166666666675</v>
      </c>
      <c r="L50" s="39">
        <v>4598.2333333333336</v>
      </c>
      <c r="M50" s="31">
        <v>4555.3999999999996</v>
      </c>
      <c r="N50" s="31">
        <v>4516.8999999999996</v>
      </c>
      <c r="O50" s="256">
        <v>2606600</v>
      </c>
      <c r="P50" s="257">
        <v>-1.7193273508785158E-2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476.05</v>
      </c>
      <c r="F51" s="38">
        <v>474.5333333333333</v>
      </c>
      <c r="G51" s="39">
        <v>469.06666666666661</v>
      </c>
      <c r="H51" s="39">
        <v>462.08333333333331</v>
      </c>
      <c r="I51" s="39">
        <v>456.61666666666662</v>
      </c>
      <c r="J51" s="39">
        <v>481.51666666666659</v>
      </c>
      <c r="K51" s="39">
        <v>486.98333333333329</v>
      </c>
      <c r="L51" s="39">
        <v>493.96666666666658</v>
      </c>
      <c r="M51" s="31">
        <v>480</v>
      </c>
      <c r="N51" s="31">
        <v>467.55</v>
      </c>
      <c r="O51" s="256">
        <v>7000000</v>
      </c>
      <c r="P51" s="257">
        <v>6.3183475091130009E-2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332.5</v>
      </c>
      <c r="F52" s="38">
        <v>333.78333333333336</v>
      </c>
      <c r="G52" s="39">
        <v>329.7166666666667</v>
      </c>
      <c r="H52" s="39">
        <v>326.93333333333334</v>
      </c>
      <c r="I52" s="39">
        <v>322.86666666666667</v>
      </c>
      <c r="J52" s="39">
        <v>336.56666666666672</v>
      </c>
      <c r="K52" s="39">
        <v>340.63333333333344</v>
      </c>
      <c r="L52" s="39">
        <v>343.41666666666674</v>
      </c>
      <c r="M52" s="31">
        <v>337.85</v>
      </c>
      <c r="N52" s="31">
        <v>331</v>
      </c>
      <c r="O52" s="256">
        <v>60004800</v>
      </c>
      <c r="P52" s="257">
        <v>-3.9887061354367407E-3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747.05</v>
      </c>
      <c r="F53" s="38">
        <v>751.41666666666663</v>
      </c>
      <c r="G53" s="39">
        <v>740.83333333333326</v>
      </c>
      <c r="H53" s="39">
        <v>734.61666666666667</v>
      </c>
      <c r="I53" s="39">
        <v>724.0333333333333</v>
      </c>
      <c r="J53" s="39">
        <v>757.63333333333321</v>
      </c>
      <c r="K53" s="39">
        <v>768.21666666666647</v>
      </c>
      <c r="L53" s="39">
        <v>774.43333333333317</v>
      </c>
      <c r="M53" s="31">
        <v>762</v>
      </c>
      <c r="N53" s="31">
        <v>745.2</v>
      </c>
      <c r="O53" s="256">
        <v>4863300</v>
      </c>
      <c r="P53" s="257">
        <v>-2.5400547088706527E-2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272.55</v>
      </c>
      <c r="F54" s="38">
        <v>272.81666666666666</v>
      </c>
      <c r="G54" s="39">
        <v>270.13333333333333</v>
      </c>
      <c r="H54" s="39">
        <v>267.71666666666664</v>
      </c>
      <c r="I54" s="39">
        <v>265.0333333333333</v>
      </c>
      <c r="J54" s="39">
        <v>275.23333333333335</v>
      </c>
      <c r="K54" s="39">
        <v>277.91666666666663</v>
      </c>
      <c r="L54" s="39">
        <v>280.33333333333337</v>
      </c>
      <c r="M54" s="31">
        <v>275.5</v>
      </c>
      <c r="N54" s="31">
        <v>270.39999999999998</v>
      </c>
      <c r="O54" s="256">
        <v>12272100</v>
      </c>
      <c r="P54" s="257">
        <v>-5.927759976696767E-2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1087.55</v>
      </c>
      <c r="F55" s="38">
        <v>1092.9166666666667</v>
      </c>
      <c r="G55" s="39">
        <v>1079.1333333333334</v>
      </c>
      <c r="H55" s="39">
        <v>1070.7166666666667</v>
      </c>
      <c r="I55" s="39">
        <v>1056.9333333333334</v>
      </c>
      <c r="J55" s="39">
        <v>1101.3333333333335</v>
      </c>
      <c r="K55" s="39">
        <v>1115.1166666666668</v>
      </c>
      <c r="L55" s="39">
        <v>1123.5333333333335</v>
      </c>
      <c r="M55" s="31">
        <v>1106.7</v>
      </c>
      <c r="N55" s="31">
        <v>1084.5</v>
      </c>
      <c r="O55" s="256">
        <v>15022500</v>
      </c>
      <c r="P55" s="257">
        <v>1.4690982776089158E-2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1218.3</v>
      </c>
      <c r="F56" s="38">
        <v>1223.8</v>
      </c>
      <c r="G56" s="39">
        <v>1209.1499999999999</v>
      </c>
      <c r="H56" s="39">
        <v>1200</v>
      </c>
      <c r="I56" s="39">
        <v>1185.3499999999999</v>
      </c>
      <c r="J56" s="39">
        <v>1232.9499999999998</v>
      </c>
      <c r="K56" s="39">
        <v>1247.5999999999999</v>
      </c>
      <c r="L56" s="39">
        <v>1256.7499999999998</v>
      </c>
      <c r="M56" s="31">
        <v>1238.45</v>
      </c>
      <c r="N56" s="31">
        <v>1214.6500000000001</v>
      </c>
      <c r="O56" s="256">
        <v>10382450</v>
      </c>
      <c r="P56" s="257">
        <v>1.3901231433286785E-2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229.15</v>
      </c>
      <c r="F57" s="38">
        <v>230.13333333333333</v>
      </c>
      <c r="G57" s="39">
        <v>227.61666666666665</v>
      </c>
      <c r="H57" s="39">
        <v>226.08333333333331</v>
      </c>
      <c r="I57" s="39">
        <v>223.56666666666663</v>
      </c>
      <c r="J57" s="39">
        <v>231.66666666666666</v>
      </c>
      <c r="K57" s="39">
        <v>234.18333333333331</v>
      </c>
      <c r="L57" s="39">
        <v>235.71666666666667</v>
      </c>
      <c r="M57" s="31">
        <v>232.65</v>
      </c>
      <c r="N57" s="31">
        <v>228.6</v>
      </c>
      <c r="O57" s="256">
        <v>79724400</v>
      </c>
      <c r="P57" s="257">
        <v>-1.5801948907031866E-4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5325.6</v>
      </c>
      <c r="F58" s="38">
        <v>5130.1833333333334</v>
      </c>
      <c r="G58" s="39">
        <v>4895.3666666666668</v>
      </c>
      <c r="H58" s="39">
        <v>4465.1333333333332</v>
      </c>
      <c r="I58" s="39">
        <v>4230.3166666666666</v>
      </c>
      <c r="J58" s="39">
        <v>5560.416666666667</v>
      </c>
      <c r="K58" s="39">
        <v>5795.2333333333345</v>
      </c>
      <c r="L58" s="39">
        <v>6225.4666666666672</v>
      </c>
      <c r="M58" s="31">
        <v>5365</v>
      </c>
      <c r="N58" s="31">
        <v>4699.95</v>
      </c>
      <c r="O58" s="256">
        <v>2324400</v>
      </c>
      <c r="P58" s="257">
        <v>0.88699464198733557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1973.95</v>
      </c>
      <c r="F59" s="38">
        <v>1973</v>
      </c>
      <c r="G59" s="39">
        <v>1957.1</v>
      </c>
      <c r="H59" s="39">
        <v>1940.25</v>
      </c>
      <c r="I59" s="39">
        <v>1924.35</v>
      </c>
      <c r="J59" s="39">
        <v>1989.85</v>
      </c>
      <c r="K59" s="39">
        <v>2005.75</v>
      </c>
      <c r="L59" s="39">
        <v>2022.6</v>
      </c>
      <c r="M59" s="31">
        <v>1988.9</v>
      </c>
      <c r="N59" s="31">
        <v>1956.15</v>
      </c>
      <c r="O59" s="256">
        <v>2636900</v>
      </c>
      <c r="P59" s="257">
        <v>-2.2513574361011784E-3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665.3</v>
      </c>
      <c r="F60" s="38">
        <v>664.98333333333323</v>
      </c>
      <c r="G60" s="39">
        <v>661.31666666666649</v>
      </c>
      <c r="H60" s="39">
        <v>657.33333333333326</v>
      </c>
      <c r="I60" s="39">
        <v>653.66666666666652</v>
      </c>
      <c r="J60" s="39">
        <v>668.96666666666647</v>
      </c>
      <c r="K60" s="39">
        <v>672.63333333333321</v>
      </c>
      <c r="L60" s="39">
        <v>676.61666666666645</v>
      </c>
      <c r="M60" s="31">
        <v>668.65</v>
      </c>
      <c r="N60" s="31">
        <v>661</v>
      </c>
      <c r="O60" s="256">
        <v>5301000</v>
      </c>
      <c r="P60" s="257">
        <v>-2.0690929244411602E-2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1097.2</v>
      </c>
      <c r="F61" s="38">
        <v>1091.9166666666667</v>
      </c>
      <c r="G61" s="39">
        <v>1068.0833333333335</v>
      </c>
      <c r="H61" s="39">
        <v>1038.9666666666667</v>
      </c>
      <c r="I61" s="39">
        <v>1015.1333333333334</v>
      </c>
      <c r="J61" s="39">
        <v>1121.0333333333335</v>
      </c>
      <c r="K61" s="39">
        <v>1144.866666666667</v>
      </c>
      <c r="L61" s="39">
        <v>1173.9833333333336</v>
      </c>
      <c r="M61" s="31">
        <v>1115.75</v>
      </c>
      <c r="N61" s="31">
        <v>1062.8</v>
      </c>
      <c r="O61" s="256">
        <v>1950900</v>
      </c>
      <c r="P61" s="257">
        <v>0.18899317406143346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305.45</v>
      </c>
      <c r="F62" s="38">
        <v>307.21666666666664</v>
      </c>
      <c r="G62" s="39">
        <v>303.0333333333333</v>
      </c>
      <c r="H62" s="39">
        <v>300.61666666666667</v>
      </c>
      <c r="I62" s="39">
        <v>296.43333333333334</v>
      </c>
      <c r="J62" s="39">
        <v>309.63333333333327</v>
      </c>
      <c r="K62" s="39">
        <v>313.81666666666655</v>
      </c>
      <c r="L62" s="39">
        <v>316.23333333333323</v>
      </c>
      <c r="M62" s="31">
        <v>311.39999999999998</v>
      </c>
      <c r="N62" s="31">
        <v>304.8</v>
      </c>
      <c r="O62" s="256">
        <v>11980800</v>
      </c>
      <c r="P62" s="257">
        <v>-1.2023155707288111E-2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124.75</v>
      </c>
      <c r="F63" s="38">
        <v>125.58333333333333</v>
      </c>
      <c r="G63" s="39">
        <v>123.61666666666666</v>
      </c>
      <c r="H63" s="39">
        <v>122.48333333333333</v>
      </c>
      <c r="I63" s="39">
        <v>120.51666666666667</v>
      </c>
      <c r="J63" s="39">
        <v>126.71666666666665</v>
      </c>
      <c r="K63" s="39">
        <v>128.68333333333334</v>
      </c>
      <c r="L63" s="39">
        <v>129.81666666666666</v>
      </c>
      <c r="M63" s="31">
        <v>127.55</v>
      </c>
      <c r="N63" s="31">
        <v>124.45</v>
      </c>
      <c r="O63" s="256">
        <v>42305000</v>
      </c>
      <c r="P63" s="257">
        <v>1.487345567950102E-2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1709.8</v>
      </c>
      <c r="F64" s="38">
        <v>1719.7833333333335</v>
      </c>
      <c r="G64" s="39">
        <v>1692.116666666667</v>
      </c>
      <c r="H64" s="39">
        <v>1674.4333333333334</v>
      </c>
      <c r="I64" s="39">
        <v>1646.7666666666669</v>
      </c>
      <c r="J64" s="39">
        <v>1737.4666666666672</v>
      </c>
      <c r="K64" s="39">
        <v>1765.1333333333337</v>
      </c>
      <c r="L64" s="39">
        <v>1782.8166666666673</v>
      </c>
      <c r="M64" s="31">
        <v>1747.45</v>
      </c>
      <c r="N64" s="31">
        <v>1702.1</v>
      </c>
      <c r="O64" s="256">
        <v>6113400</v>
      </c>
      <c r="P64" s="257">
        <v>4.4597088374000407E-2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565.79999999999995</v>
      </c>
      <c r="F65" s="38">
        <v>567.38333333333333</v>
      </c>
      <c r="G65" s="39">
        <v>563.56666666666661</v>
      </c>
      <c r="H65" s="39">
        <v>561.33333333333326</v>
      </c>
      <c r="I65" s="39">
        <v>557.51666666666654</v>
      </c>
      <c r="J65" s="39">
        <v>569.61666666666667</v>
      </c>
      <c r="K65" s="39">
        <v>573.43333333333351</v>
      </c>
      <c r="L65" s="39">
        <v>575.66666666666674</v>
      </c>
      <c r="M65" s="31">
        <v>571.20000000000005</v>
      </c>
      <c r="N65" s="31">
        <v>565.15</v>
      </c>
      <c r="O65" s="256">
        <v>15518750</v>
      </c>
      <c r="P65" s="257">
        <v>1.1405295315682282E-2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1999.2</v>
      </c>
      <c r="F66" s="38">
        <v>2001.4666666666665</v>
      </c>
      <c r="G66" s="39">
        <v>1980.9333333333329</v>
      </c>
      <c r="H66" s="39">
        <v>1962.6666666666665</v>
      </c>
      <c r="I66" s="39">
        <v>1942.133333333333</v>
      </c>
      <c r="J66" s="39">
        <v>2019.7333333333329</v>
      </c>
      <c r="K66" s="39">
        <v>2040.2666666666662</v>
      </c>
      <c r="L66" s="39">
        <v>2058.5333333333328</v>
      </c>
      <c r="M66" s="31">
        <v>2022</v>
      </c>
      <c r="N66" s="31">
        <v>1983.2</v>
      </c>
      <c r="O66" s="256">
        <v>1655500</v>
      </c>
      <c r="P66" s="257">
        <v>-1.2526096033402923E-2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2035.2</v>
      </c>
      <c r="F67" s="38">
        <v>2031.1833333333332</v>
      </c>
      <c r="G67" s="39">
        <v>2010.6666666666665</v>
      </c>
      <c r="H67" s="39">
        <v>1986.1333333333334</v>
      </c>
      <c r="I67" s="39">
        <v>1965.6166666666668</v>
      </c>
      <c r="J67" s="39">
        <v>2055.7166666666662</v>
      </c>
      <c r="K67" s="39">
        <v>2076.2333333333331</v>
      </c>
      <c r="L67" s="39">
        <v>2100.766666666666</v>
      </c>
      <c r="M67" s="31">
        <v>2051.6999999999998</v>
      </c>
      <c r="N67" s="31">
        <v>2006.65</v>
      </c>
      <c r="O67" s="256">
        <v>2564700</v>
      </c>
      <c r="P67" s="257">
        <v>-1.3387189844200807E-2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181.45</v>
      </c>
      <c r="F68" s="38">
        <v>181.66666666666666</v>
      </c>
      <c r="G68" s="39">
        <v>180.63333333333333</v>
      </c>
      <c r="H68" s="39">
        <v>179.81666666666666</v>
      </c>
      <c r="I68" s="39">
        <v>178.78333333333333</v>
      </c>
      <c r="J68" s="39">
        <v>182.48333333333332</v>
      </c>
      <c r="K68" s="39">
        <v>183.51666666666668</v>
      </c>
      <c r="L68" s="39">
        <v>184.33333333333331</v>
      </c>
      <c r="M68" s="31">
        <v>182.7</v>
      </c>
      <c r="N68" s="31">
        <v>180.85</v>
      </c>
      <c r="O68" s="256">
        <v>13588400</v>
      </c>
      <c r="P68" s="257">
        <v>-6.5506653019447286E-3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3656.7</v>
      </c>
      <c r="F69" s="38">
        <v>3675.6999999999994</v>
      </c>
      <c r="G69" s="39">
        <v>3619.0499999999988</v>
      </c>
      <c r="H69" s="39">
        <v>3581.3999999999996</v>
      </c>
      <c r="I69" s="39">
        <v>3524.7499999999991</v>
      </c>
      <c r="J69" s="39">
        <v>3713.3499999999985</v>
      </c>
      <c r="K69" s="39">
        <v>3769.9999999999991</v>
      </c>
      <c r="L69" s="39">
        <v>3807.6499999999983</v>
      </c>
      <c r="M69" s="31">
        <v>3732.35</v>
      </c>
      <c r="N69" s="31">
        <v>3638.05</v>
      </c>
      <c r="O69" s="256">
        <v>2666400</v>
      </c>
      <c r="P69" s="257">
        <v>2.1765787860208462E-2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4958.55</v>
      </c>
      <c r="F70" s="38">
        <v>4989.6833333333334</v>
      </c>
      <c r="G70" s="39">
        <v>4922.0166666666664</v>
      </c>
      <c r="H70" s="39">
        <v>4885.4833333333327</v>
      </c>
      <c r="I70" s="39">
        <v>4817.8166666666657</v>
      </c>
      <c r="J70" s="39">
        <v>5026.2166666666672</v>
      </c>
      <c r="K70" s="39">
        <v>5093.8833333333332</v>
      </c>
      <c r="L70" s="39">
        <v>5130.4166666666679</v>
      </c>
      <c r="M70" s="31">
        <v>5057.3500000000004</v>
      </c>
      <c r="N70" s="31">
        <v>4953.1499999999996</v>
      </c>
      <c r="O70" s="256">
        <v>1472600</v>
      </c>
      <c r="P70" s="257">
        <v>-4.8830900400465053E-2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484.1</v>
      </c>
      <c r="F71" s="38">
        <v>485.76666666666665</v>
      </c>
      <c r="G71" s="39">
        <v>480.2833333333333</v>
      </c>
      <c r="H71" s="39">
        <v>476.46666666666664</v>
      </c>
      <c r="I71" s="39">
        <v>470.98333333333329</v>
      </c>
      <c r="J71" s="39">
        <v>489.58333333333331</v>
      </c>
      <c r="K71" s="39">
        <v>495.06666666666666</v>
      </c>
      <c r="L71" s="39">
        <v>498.88333333333333</v>
      </c>
      <c r="M71" s="31">
        <v>491.25</v>
      </c>
      <c r="N71" s="31">
        <v>481.95</v>
      </c>
      <c r="O71" s="256">
        <v>44084700</v>
      </c>
      <c r="P71" s="257">
        <v>-8.8292031458673398E-3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5908.15</v>
      </c>
      <c r="F72" s="38">
        <v>5928.333333333333</v>
      </c>
      <c r="G72" s="39">
        <v>5869.8166666666657</v>
      </c>
      <c r="H72" s="39">
        <v>5831.4833333333327</v>
      </c>
      <c r="I72" s="39">
        <v>5772.9666666666653</v>
      </c>
      <c r="J72" s="39">
        <v>5966.6666666666661</v>
      </c>
      <c r="K72" s="39">
        <v>6025.1833333333343</v>
      </c>
      <c r="L72" s="39">
        <v>6063.5166666666664</v>
      </c>
      <c r="M72" s="31">
        <v>5986.85</v>
      </c>
      <c r="N72" s="31">
        <v>5890</v>
      </c>
      <c r="O72" s="256">
        <v>3451500</v>
      </c>
      <c r="P72" s="257">
        <v>-0.10029325513196481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3332.75</v>
      </c>
      <c r="F73" s="38">
        <v>3338.9500000000003</v>
      </c>
      <c r="G73" s="39">
        <v>3315.9000000000005</v>
      </c>
      <c r="H73" s="39">
        <v>3299.05</v>
      </c>
      <c r="I73" s="39">
        <v>3276.0000000000005</v>
      </c>
      <c r="J73" s="39">
        <v>3355.8000000000006</v>
      </c>
      <c r="K73" s="39">
        <v>3378.8500000000008</v>
      </c>
      <c r="L73" s="39">
        <v>3395.7000000000007</v>
      </c>
      <c r="M73" s="31">
        <v>3362</v>
      </c>
      <c r="N73" s="31">
        <v>3322.1</v>
      </c>
      <c r="O73" s="256">
        <v>4076275</v>
      </c>
      <c r="P73" s="257">
        <v>-2.8729880743891253E-2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2950.55</v>
      </c>
      <c r="F74" s="38">
        <v>2936.8666666666668</v>
      </c>
      <c r="G74" s="39">
        <v>2915.0333333333338</v>
      </c>
      <c r="H74" s="39">
        <v>2879.5166666666669</v>
      </c>
      <c r="I74" s="39">
        <v>2857.6833333333338</v>
      </c>
      <c r="J74" s="39">
        <v>2972.3833333333337</v>
      </c>
      <c r="K74" s="39">
        <v>2994.2166666666667</v>
      </c>
      <c r="L74" s="39">
        <v>3029.7333333333336</v>
      </c>
      <c r="M74" s="31">
        <v>2958.7</v>
      </c>
      <c r="N74" s="31">
        <v>2901.35</v>
      </c>
      <c r="O74" s="256">
        <v>1678875</v>
      </c>
      <c r="P74" s="257">
        <v>-7.6539101497504161E-2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265.14999999999998</v>
      </c>
      <c r="F75" s="38">
        <v>266.61666666666667</v>
      </c>
      <c r="G75" s="39">
        <v>262.68333333333334</v>
      </c>
      <c r="H75" s="39">
        <v>260.21666666666664</v>
      </c>
      <c r="I75" s="39">
        <v>256.2833333333333</v>
      </c>
      <c r="J75" s="39">
        <v>269.08333333333337</v>
      </c>
      <c r="K75" s="39">
        <v>273.01666666666677</v>
      </c>
      <c r="L75" s="39">
        <v>275.48333333333341</v>
      </c>
      <c r="M75" s="31">
        <v>270.55</v>
      </c>
      <c r="N75" s="31">
        <v>264.14999999999998</v>
      </c>
      <c r="O75" s="256">
        <v>17751600</v>
      </c>
      <c r="P75" s="257">
        <v>-1.8120270808442852E-2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140.75</v>
      </c>
      <c r="F76" s="38">
        <v>141.21666666666667</v>
      </c>
      <c r="G76" s="39">
        <v>139.03333333333333</v>
      </c>
      <c r="H76" s="39">
        <v>137.31666666666666</v>
      </c>
      <c r="I76" s="39">
        <v>135.13333333333333</v>
      </c>
      <c r="J76" s="39">
        <v>142.93333333333334</v>
      </c>
      <c r="K76" s="39">
        <v>145.11666666666667</v>
      </c>
      <c r="L76" s="39">
        <v>146.83333333333334</v>
      </c>
      <c r="M76" s="31">
        <v>143.4</v>
      </c>
      <c r="N76" s="31">
        <v>139.5</v>
      </c>
      <c r="O76" s="256">
        <v>142670000</v>
      </c>
      <c r="P76" s="257">
        <v>2.2467481277098935E-2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117.9</v>
      </c>
      <c r="F77" s="38">
        <v>118.25</v>
      </c>
      <c r="G77" s="39">
        <v>117.3</v>
      </c>
      <c r="H77" s="39">
        <v>116.7</v>
      </c>
      <c r="I77" s="39">
        <v>115.75</v>
      </c>
      <c r="J77" s="39">
        <v>118.85</v>
      </c>
      <c r="K77" s="39">
        <v>119.79999999999998</v>
      </c>
      <c r="L77" s="39">
        <v>120.39999999999999</v>
      </c>
      <c r="M77" s="31">
        <v>119.2</v>
      </c>
      <c r="N77" s="31">
        <v>117.65</v>
      </c>
      <c r="O77" s="256">
        <v>125547150</v>
      </c>
      <c r="P77" s="257">
        <v>-2.5012435159525333E-2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749.65</v>
      </c>
      <c r="F78" s="38">
        <v>753.84999999999991</v>
      </c>
      <c r="G78" s="39">
        <v>743.14999999999986</v>
      </c>
      <c r="H78" s="39">
        <v>736.65</v>
      </c>
      <c r="I78" s="39">
        <v>725.94999999999993</v>
      </c>
      <c r="J78" s="39">
        <v>760.3499999999998</v>
      </c>
      <c r="K78" s="39">
        <v>771.04999999999984</v>
      </c>
      <c r="L78" s="39">
        <v>777.54999999999973</v>
      </c>
      <c r="M78" s="31">
        <v>764.55</v>
      </c>
      <c r="N78" s="31">
        <v>747.35</v>
      </c>
      <c r="O78" s="256">
        <v>6337950</v>
      </c>
      <c r="P78" s="257">
        <v>-4.3280182232346238E-3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64.900000000000006</v>
      </c>
      <c r="F79" s="38">
        <v>63.766666666666673</v>
      </c>
      <c r="G79" s="39">
        <v>61.083333333333343</v>
      </c>
      <c r="H79" s="39">
        <v>57.266666666666673</v>
      </c>
      <c r="I79" s="39">
        <v>54.583333333333343</v>
      </c>
      <c r="J79" s="39">
        <v>67.583333333333343</v>
      </c>
      <c r="K79" s="39">
        <v>70.266666666666666</v>
      </c>
      <c r="L79" s="39">
        <v>74.083333333333343</v>
      </c>
      <c r="M79" s="31">
        <v>66.45</v>
      </c>
      <c r="N79" s="31">
        <v>59.95</v>
      </c>
      <c r="O79" s="256">
        <v>183082500</v>
      </c>
      <c r="P79" s="257">
        <v>0.19890968027110653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564.9</v>
      </c>
      <c r="F80" s="38">
        <v>564.7833333333333</v>
      </c>
      <c r="G80" s="39">
        <v>559.86666666666656</v>
      </c>
      <c r="H80" s="39">
        <v>554.83333333333326</v>
      </c>
      <c r="I80" s="39">
        <v>549.91666666666652</v>
      </c>
      <c r="J80" s="39">
        <v>569.81666666666661</v>
      </c>
      <c r="K80" s="39">
        <v>574.73333333333335</v>
      </c>
      <c r="L80" s="39">
        <v>579.76666666666665</v>
      </c>
      <c r="M80" s="31">
        <v>569.70000000000005</v>
      </c>
      <c r="N80" s="31">
        <v>559.75</v>
      </c>
      <c r="O80" s="256">
        <v>8061300</v>
      </c>
      <c r="P80" s="257">
        <v>-4.8488568359674696E-2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1042.3499999999999</v>
      </c>
      <c r="F81" s="38">
        <v>1039.1499999999999</v>
      </c>
      <c r="G81" s="39">
        <v>1030.8999999999996</v>
      </c>
      <c r="H81" s="39">
        <v>1019.4499999999998</v>
      </c>
      <c r="I81" s="39">
        <v>1011.1999999999996</v>
      </c>
      <c r="J81" s="39">
        <v>1050.5999999999997</v>
      </c>
      <c r="K81" s="39">
        <v>1058.8500000000001</v>
      </c>
      <c r="L81" s="39">
        <v>1070.2999999999997</v>
      </c>
      <c r="M81" s="31">
        <v>1047.4000000000001</v>
      </c>
      <c r="N81" s="31">
        <v>1027.7</v>
      </c>
      <c r="O81" s="256">
        <v>8506000</v>
      </c>
      <c r="P81" s="257">
        <v>4.7047753469771819E-4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1611.5</v>
      </c>
      <c r="F82" s="38">
        <v>1618</v>
      </c>
      <c r="G82" s="39">
        <v>1593.65</v>
      </c>
      <c r="H82" s="39">
        <v>1575.8000000000002</v>
      </c>
      <c r="I82" s="39">
        <v>1551.4500000000003</v>
      </c>
      <c r="J82" s="39">
        <v>1635.85</v>
      </c>
      <c r="K82" s="39">
        <v>1660.1999999999998</v>
      </c>
      <c r="L82" s="39">
        <v>1678.0499999999997</v>
      </c>
      <c r="M82" s="31">
        <v>1642.35</v>
      </c>
      <c r="N82" s="31">
        <v>1600.15</v>
      </c>
      <c r="O82" s="256">
        <v>3664150</v>
      </c>
      <c r="P82" s="257">
        <v>-6.4775229952066329E-4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294.55</v>
      </c>
      <c r="F83" s="38">
        <v>295.71666666666664</v>
      </c>
      <c r="G83" s="39">
        <v>292.43333333333328</v>
      </c>
      <c r="H83" s="39">
        <v>290.31666666666666</v>
      </c>
      <c r="I83" s="39">
        <v>287.0333333333333</v>
      </c>
      <c r="J83" s="39">
        <v>297.83333333333326</v>
      </c>
      <c r="K83" s="39">
        <v>301.11666666666667</v>
      </c>
      <c r="L83" s="39">
        <v>303.23333333333323</v>
      </c>
      <c r="M83" s="31">
        <v>299</v>
      </c>
      <c r="N83" s="31">
        <v>293.60000000000002</v>
      </c>
      <c r="O83" s="256">
        <v>10720000</v>
      </c>
      <c r="P83" s="257">
        <v>-2.4922685100964161E-2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1779.85</v>
      </c>
      <c r="F84" s="38">
        <v>1790.3499999999997</v>
      </c>
      <c r="G84" s="39">
        <v>1763.1499999999994</v>
      </c>
      <c r="H84" s="39">
        <v>1746.4499999999998</v>
      </c>
      <c r="I84" s="39">
        <v>1719.2499999999995</v>
      </c>
      <c r="J84" s="39">
        <v>1807.0499999999993</v>
      </c>
      <c r="K84" s="39">
        <v>1834.2499999999995</v>
      </c>
      <c r="L84" s="39">
        <v>1850.9499999999991</v>
      </c>
      <c r="M84" s="31">
        <v>1817.55</v>
      </c>
      <c r="N84" s="31">
        <v>1773.65</v>
      </c>
      <c r="O84" s="256">
        <v>13607325</v>
      </c>
      <c r="P84" s="257">
        <v>3.3255184851217312E-2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456.6</v>
      </c>
      <c r="F85" s="38">
        <v>456.51666666666665</v>
      </c>
      <c r="G85" s="39">
        <v>452.0333333333333</v>
      </c>
      <c r="H85" s="39">
        <v>447.46666666666664</v>
      </c>
      <c r="I85" s="39">
        <v>442.98333333333329</v>
      </c>
      <c r="J85" s="39">
        <v>461.08333333333331</v>
      </c>
      <c r="K85" s="39">
        <v>465.56666666666666</v>
      </c>
      <c r="L85" s="39">
        <v>470.13333333333333</v>
      </c>
      <c r="M85" s="31">
        <v>461</v>
      </c>
      <c r="N85" s="31">
        <v>451.95</v>
      </c>
      <c r="O85" s="256">
        <v>8810000</v>
      </c>
      <c r="P85" s="257">
        <v>4.2583392476933996E-4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3971.05</v>
      </c>
      <c r="F86" s="38">
        <v>4021.35</v>
      </c>
      <c r="G86" s="39">
        <v>3912.8</v>
      </c>
      <c r="H86" s="39">
        <v>3854.55</v>
      </c>
      <c r="I86" s="39">
        <v>3746.0000000000005</v>
      </c>
      <c r="J86" s="39">
        <v>4079.6</v>
      </c>
      <c r="K86" s="39">
        <v>4188.1499999999996</v>
      </c>
      <c r="L86" s="39">
        <v>4246.3999999999996</v>
      </c>
      <c r="M86" s="31">
        <v>4129.8999999999996</v>
      </c>
      <c r="N86" s="31">
        <v>3963.1</v>
      </c>
      <c r="O86" s="256">
        <v>5591400</v>
      </c>
      <c r="P86" s="257">
        <v>1.5916276027471928E-2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1335.8</v>
      </c>
      <c r="F87" s="38">
        <v>1340.7666666666667</v>
      </c>
      <c r="G87" s="39">
        <v>1328.7833333333333</v>
      </c>
      <c r="H87" s="39">
        <v>1321.7666666666667</v>
      </c>
      <c r="I87" s="39">
        <v>1309.7833333333333</v>
      </c>
      <c r="J87" s="39">
        <v>1347.7833333333333</v>
      </c>
      <c r="K87" s="39">
        <v>1359.7666666666664</v>
      </c>
      <c r="L87" s="39">
        <v>1366.7833333333333</v>
      </c>
      <c r="M87" s="31">
        <v>1352.75</v>
      </c>
      <c r="N87" s="31">
        <v>1333.75</v>
      </c>
      <c r="O87" s="256">
        <v>5937000</v>
      </c>
      <c r="P87" s="257">
        <v>3.3690258553147036E-2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1173.8499999999999</v>
      </c>
      <c r="F88" s="38">
        <v>1178.05</v>
      </c>
      <c r="G88" s="39">
        <v>1166.55</v>
      </c>
      <c r="H88" s="39">
        <v>1159.25</v>
      </c>
      <c r="I88" s="39">
        <v>1147.75</v>
      </c>
      <c r="J88" s="39">
        <v>1185.3499999999999</v>
      </c>
      <c r="K88" s="39">
        <v>1196.8499999999999</v>
      </c>
      <c r="L88" s="39">
        <v>1204.1499999999999</v>
      </c>
      <c r="M88" s="31">
        <v>1189.55</v>
      </c>
      <c r="N88" s="31">
        <v>1170.75</v>
      </c>
      <c r="O88" s="256">
        <v>9676800</v>
      </c>
      <c r="P88" s="257">
        <v>3.2180990069439259E-2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2458</v>
      </c>
      <c r="F89" s="38">
        <v>2474.15</v>
      </c>
      <c r="G89" s="39">
        <v>2428.3000000000002</v>
      </c>
      <c r="H89" s="39">
        <v>2398.6</v>
      </c>
      <c r="I89" s="39">
        <v>2352.75</v>
      </c>
      <c r="J89" s="39">
        <v>2503.8500000000004</v>
      </c>
      <c r="K89" s="39">
        <v>2549.6999999999998</v>
      </c>
      <c r="L89" s="39">
        <v>2579.4000000000005</v>
      </c>
      <c r="M89" s="31">
        <v>2520</v>
      </c>
      <c r="N89" s="31">
        <v>2444.4499999999998</v>
      </c>
      <c r="O89" s="256">
        <v>3666300</v>
      </c>
      <c r="P89" s="257">
        <v>2.4993709636836368E-2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1582</v>
      </c>
      <c r="F90" s="38">
        <v>1586.8833333333332</v>
      </c>
      <c r="G90" s="39">
        <v>1573.7666666666664</v>
      </c>
      <c r="H90" s="39">
        <v>1565.5333333333333</v>
      </c>
      <c r="I90" s="39">
        <v>1552.4166666666665</v>
      </c>
      <c r="J90" s="39">
        <v>1595.1166666666663</v>
      </c>
      <c r="K90" s="39">
        <v>1608.2333333333331</v>
      </c>
      <c r="L90" s="39">
        <v>1616.4666666666662</v>
      </c>
      <c r="M90" s="31">
        <v>1600</v>
      </c>
      <c r="N90" s="31">
        <v>1578.65</v>
      </c>
      <c r="O90" s="256">
        <v>133478950</v>
      </c>
      <c r="P90" s="257">
        <v>3.3788129853422902E-2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630.20000000000005</v>
      </c>
      <c r="F91" s="38">
        <v>632.4666666666667</v>
      </c>
      <c r="G91" s="39">
        <v>626.83333333333337</v>
      </c>
      <c r="H91" s="39">
        <v>623.4666666666667</v>
      </c>
      <c r="I91" s="39">
        <v>617.83333333333337</v>
      </c>
      <c r="J91" s="39">
        <v>635.83333333333337</v>
      </c>
      <c r="K91" s="39">
        <v>641.46666666666658</v>
      </c>
      <c r="L91" s="39">
        <v>644.83333333333337</v>
      </c>
      <c r="M91" s="31">
        <v>638.1</v>
      </c>
      <c r="N91" s="31">
        <v>629.1</v>
      </c>
      <c r="O91" s="256">
        <v>18635100</v>
      </c>
      <c r="P91" s="257">
        <v>5.579628420490295E-3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2919.75</v>
      </c>
      <c r="F92" s="38">
        <v>2932.3166666666671</v>
      </c>
      <c r="G92" s="39">
        <v>2900.5833333333339</v>
      </c>
      <c r="H92" s="39">
        <v>2881.416666666667</v>
      </c>
      <c r="I92" s="39">
        <v>2849.6833333333338</v>
      </c>
      <c r="J92" s="39">
        <v>2951.483333333334</v>
      </c>
      <c r="K92" s="39">
        <v>2983.2166666666667</v>
      </c>
      <c r="L92" s="39">
        <v>3002.3833333333341</v>
      </c>
      <c r="M92" s="31">
        <v>2964.05</v>
      </c>
      <c r="N92" s="31">
        <v>2913.15</v>
      </c>
      <c r="O92" s="256">
        <v>4209900</v>
      </c>
      <c r="P92" s="257">
        <v>3.9250536917721984E-2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456.1</v>
      </c>
      <c r="F93" s="38">
        <v>458.84999999999997</v>
      </c>
      <c r="G93" s="39">
        <v>451.24999999999994</v>
      </c>
      <c r="H93" s="39">
        <v>446.4</v>
      </c>
      <c r="I93" s="39">
        <v>438.79999999999995</v>
      </c>
      <c r="J93" s="39">
        <v>463.69999999999993</v>
      </c>
      <c r="K93" s="39">
        <v>471.29999999999995</v>
      </c>
      <c r="L93" s="39">
        <v>476.14999999999992</v>
      </c>
      <c r="M93" s="31">
        <v>466.45</v>
      </c>
      <c r="N93" s="31">
        <v>454</v>
      </c>
      <c r="O93" s="256">
        <v>24813600</v>
      </c>
      <c r="P93" s="257">
        <v>1.9968924440352191E-2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146.4</v>
      </c>
      <c r="F94" s="38">
        <v>147.75</v>
      </c>
      <c r="G94" s="39">
        <v>144.6</v>
      </c>
      <c r="H94" s="39">
        <v>142.79999999999998</v>
      </c>
      <c r="I94" s="39">
        <v>139.64999999999998</v>
      </c>
      <c r="J94" s="39">
        <v>149.55000000000001</v>
      </c>
      <c r="K94" s="39">
        <v>152.69999999999999</v>
      </c>
      <c r="L94" s="39">
        <v>154.50000000000003</v>
      </c>
      <c r="M94" s="31">
        <v>150.9</v>
      </c>
      <c r="N94" s="31">
        <v>145.94999999999999</v>
      </c>
      <c r="O94" s="256">
        <v>28630600</v>
      </c>
      <c r="P94" s="257">
        <v>-2.0311933260790716E-2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265.55</v>
      </c>
      <c r="F95" s="38">
        <v>264.3</v>
      </c>
      <c r="G95" s="39">
        <v>261.45000000000005</v>
      </c>
      <c r="H95" s="39">
        <v>257.35000000000002</v>
      </c>
      <c r="I95" s="39">
        <v>254.50000000000006</v>
      </c>
      <c r="J95" s="39">
        <v>268.40000000000003</v>
      </c>
      <c r="K95" s="39">
        <v>271.25000000000006</v>
      </c>
      <c r="L95" s="39">
        <v>275.35000000000002</v>
      </c>
      <c r="M95" s="31">
        <v>267.14999999999998</v>
      </c>
      <c r="N95" s="31">
        <v>260.2</v>
      </c>
      <c r="O95" s="256">
        <v>48097800</v>
      </c>
      <c r="P95" s="257">
        <v>3.1798436142484794E-2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2577.4499999999998</v>
      </c>
      <c r="F96" s="38">
        <v>2578.9</v>
      </c>
      <c r="G96" s="39">
        <v>2568.65</v>
      </c>
      <c r="H96" s="39">
        <v>2559.85</v>
      </c>
      <c r="I96" s="39">
        <v>2549.6</v>
      </c>
      <c r="J96" s="39">
        <v>2587.7000000000003</v>
      </c>
      <c r="K96" s="39">
        <v>2597.9500000000003</v>
      </c>
      <c r="L96" s="39">
        <v>2606.7500000000005</v>
      </c>
      <c r="M96" s="31">
        <v>2589.15</v>
      </c>
      <c r="N96" s="31">
        <v>2570.1</v>
      </c>
      <c r="O96" s="256">
        <v>8662500</v>
      </c>
      <c r="P96" s="257">
        <v>-1.4000341471743213E-2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159.4</v>
      </c>
      <c r="F97" s="38">
        <v>159.38333333333333</v>
      </c>
      <c r="G97" s="39">
        <v>158.76666666666665</v>
      </c>
      <c r="H97" s="39">
        <v>158.13333333333333</v>
      </c>
      <c r="I97" s="39">
        <v>157.51666666666665</v>
      </c>
      <c r="J97" s="39">
        <v>160.01666666666665</v>
      </c>
      <c r="K97" s="39">
        <v>160.63333333333333</v>
      </c>
      <c r="L97" s="39">
        <v>161.26666666666665</v>
      </c>
      <c r="M97" s="31">
        <v>160</v>
      </c>
      <c r="N97" s="31">
        <v>158.75</v>
      </c>
      <c r="O97" s="256">
        <v>52851300</v>
      </c>
      <c r="P97" s="257">
        <v>-1.8300905413215179E-3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970.55</v>
      </c>
      <c r="F98" s="38">
        <v>973.86666666666679</v>
      </c>
      <c r="G98" s="39">
        <v>965.63333333333355</v>
      </c>
      <c r="H98" s="39">
        <v>960.71666666666681</v>
      </c>
      <c r="I98" s="39">
        <v>952.48333333333358</v>
      </c>
      <c r="J98" s="39">
        <v>978.78333333333353</v>
      </c>
      <c r="K98" s="39">
        <v>987.01666666666665</v>
      </c>
      <c r="L98" s="39">
        <v>991.93333333333351</v>
      </c>
      <c r="M98" s="31">
        <v>982.1</v>
      </c>
      <c r="N98" s="31">
        <v>968.95</v>
      </c>
      <c r="O98" s="256">
        <v>84310100</v>
      </c>
      <c r="P98" s="257">
        <v>-2.2367102134815639E-3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1334</v>
      </c>
      <c r="F99" s="38">
        <v>1334.8999999999999</v>
      </c>
      <c r="G99" s="39">
        <v>1324.7999999999997</v>
      </c>
      <c r="H99" s="39">
        <v>1315.6</v>
      </c>
      <c r="I99" s="39">
        <v>1305.4999999999998</v>
      </c>
      <c r="J99" s="39">
        <v>1344.0999999999997</v>
      </c>
      <c r="K99" s="39">
        <v>1354.1999999999996</v>
      </c>
      <c r="L99" s="39">
        <v>1363.3999999999996</v>
      </c>
      <c r="M99" s="31">
        <v>1345</v>
      </c>
      <c r="N99" s="31">
        <v>1325.7</v>
      </c>
      <c r="O99" s="256">
        <v>3822500</v>
      </c>
      <c r="P99" s="257">
        <v>-1.5960870124855194E-2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545.35</v>
      </c>
      <c r="F100" s="38">
        <v>548.01666666666677</v>
      </c>
      <c r="G100" s="39">
        <v>541.18333333333351</v>
      </c>
      <c r="H100" s="39">
        <v>537.01666666666677</v>
      </c>
      <c r="I100" s="39">
        <v>530.18333333333351</v>
      </c>
      <c r="J100" s="39">
        <v>552.18333333333351</v>
      </c>
      <c r="K100" s="39">
        <v>559.01666666666677</v>
      </c>
      <c r="L100" s="39">
        <v>563.18333333333351</v>
      </c>
      <c r="M100" s="31">
        <v>554.85</v>
      </c>
      <c r="N100" s="31">
        <v>543.85</v>
      </c>
      <c r="O100" s="256">
        <v>8304000</v>
      </c>
      <c r="P100" s="257">
        <v>-5.2111410601976636E-3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7.95</v>
      </c>
      <c r="F101" s="38">
        <v>7.9333333333333336</v>
      </c>
      <c r="G101" s="39">
        <v>7.8166666666666664</v>
      </c>
      <c r="H101" s="39">
        <v>7.6833333333333327</v>
      </c>
      <c r="I101" s="39">
        <v>7.5666666666666655</v>
      </c>
      <c r="J101" s="39">
        <v>8.0666666666666664</v>
      </c>
      <c r="K101" s="39">
        <v>8.1833333333333336</v>
      </c>
      <c r="L101" s="39">
        <v>8.3166666666666682</v>
      </c>
      <c r="M101" s="31">
        <v>8.0500000000000007</v>
      </c>
      <c r="N101" s="31">
        <v>7.8</v>
      </c>
      <c r="O101" s="256">
        <v>948720000</v>
      </c>
      <c r="P101" s="257">
        <v>7.1337579617834395E-3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122.55</v>
      </c>
      <c r="F102" s="38">
        <v>123.81666666666666</v>
      </c>
      <c r="G102" s="39">
        <v>121.03333333333333</v>
      </c>
      <c r="H102" s="39">
        <v>119.51666666666667</v>
      </c>
      <c r="I102" s="39">
        <v>116.73333333333333</v>
      </c>
      <c r="J102" s="39">
        <v>125.33333333333333</v>
      </c>
      <c r="K102" s="39">
        <v>128.11666666666667</v>
      </c>
      <c r="L102" s="39">
        <v>129.63333333333333</v>
      </c>
      <c r="M102" s="31">
        <v>126.6</v>
      </c>
      <c r="N102" s="31">
        <v>122.3</v>
      </c>
      <c r="O102" s="256">
        <v>119220000</v>
      </c>
      <c r="P102" s="257">
        <v>1.0916113863464606E-3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90.4</v>
      </c>
      <c r="F103" s="38">
        <v>91.050000000000011</v>
      </c>
      <c r="G103" s="39">
        <v>89.40000000000002</v>
      </c>
      <c r="H103" s="39">
        <v>88.4</v>
      </c>
      <c r="I103" s="39">
        <v>86.750000000000014</v>
      </c>
      <c r="J103" s="39">
        <v>92.050000000000026</v>
      </c>
      <c r="K103" s="39">
        <v>93.7</v>
      </c>
      <c r="L103" s="39">
        <v>94.700000000000031</v>
      </c>
      <c r="M103" s="31">
        <v>92.7</v>
      </c>
      <c r="N103" s="31">
        <v>90.05</v>
      </c>
      <c r="O103" s="256">
        <v>243945000</v>
      </c>
      <c r="P103" s="257">
        <v>7.0709065771281845E-2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124.85</v>
      </c>
      <c r="F104" s="38">
        <v>125.51666666666667</v>
      </c>
      <c r="G104" s="39">
        <v>123.83333333333333</v>
      </c>
      <c r="H104" s="39">
        <v>122.81666666666666</v>
      </c>
      <c r="I104" s="39">
        <v>121.13333333333333</v>
      </c>
      <c r="J104" s="39">
        <v>126.53333333333333</v>
      </c>
      <c r="K104" s="39">
        <v>128.21666666666667</v>
      </c>
      <c r="L104" s="39">
        <v>129.23333333333335</v>
      </c>
      <c r="M104" s="31">
        <v>127.2</v>
      </c>
      <c r="N104" s="31">
        <v>124.5</v>
      </c>
      <c r="O104" s="256">
        <v>53651250</v>
      </c>
      <c r="P104" s="257">
        <v>1.7639945942101144E-2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443.7</v>
      </c>
      <c r="F105" s="38">
        <v>444.68333333333334</v>
      </c>
      <c r="G105" s="39">
        <v>441.66666666666669</v>
      </c>
      <c r="H105" s="39">
        <v>439.63333333333333</v>
      </c>
      <c r="I105" s="39">
        <v>436.61666666666667</v>
      </c>
      <c r="J105" s="39">
        <v>446.7166666666667</v>
      </c>
      <c r="K105" s="39">
        <v>449.73333333333335</v>
      </c>
      <c r="L105" s="39">
        <v>451.76666666666671</v>
      </c>
      <c r="M105" s="31">
        <v>447.7</v>
      </c>
      <c r="N105" s="31">
        <v>442.65</v>
      </c>
      <c r="O105" s="256">
        <v>10763500</v>
      </c>
      <c r="P105" s="257">
        <v>-1.4850239114019632E-2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402.55</v>
      </c>
      <c r="F106" s="38">
        <v>403.91666666666669</v>
      </c>
      <c r="G106" s="39">
        <v>400.63333333333338</v>
      </c>
      <c r="H106" s="39">
        <v>398.7166666666667</v>
      </c>
      <c r="I106" s="39">
        <v>395.43333333333339</v>
      </c>
      <c r="J106" s="39">
        <v>405.83333333333337</v>
      </c>
      <c r="K106" s="39">
        <v>409.11666666666667</v>
      </c>
      <c r="L106" s="39">
        <v>411.03333333333336</v>
      </c>
      <c r="M106" s="31">
        <v>407.2</v>
      </c>
      <c r="N106" s="31">
        <v>402</v>
      </c>
      <c r="O106" s="256">
        <v>19818000</v>
      </c>
      <c r="P106" s="257">
        <v>-7.7107951131584222E-3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236.1</v>
      </c>
      <c r="F107" s="38">
        <v>237.43333333333331</v>
      </c>
      <c r="G107" s="39">
        <v>233.66666666666663</v>
      </c>
      <c r="H107" s="39">
        <v>231.23333333333332</v>
      </c>
      <c r="I107" s="39">
        <v>227.46666666666664</v>
      </c>
      <c r="J107" s="39">
        <v>239.86666666666662</v>
      </c>
      <c r="K107" s="39">
        <v>243.63333333333333</v>
      </c>
      <c r="L107" s="39">
        <v>246.06666666666661</v>
      </c>
      <c r="M107" s="31">
        <v>241.2</v>
      </c>
      <c r="N107" s="31">
        <v>235</v>
      </c>
      <c r="O107" s="256">
        <v>21573100</v>
      </c>
      <c r="P107" s="257">
        <v>-1.7564712097200213E-2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3124.15</v>
      </c>
      <c r="F108" s="38">
        <v>3130.2666666666664</v>
      </c>
      <c r="G108" s="39">
        <v>3104.5333333333328</v>
      </c>
      <c r="H108" s="39">
        <v>3084.9166666666665</v>
      </c>
      <c r="I108" s="39">
        <v>3059.1833333333329</v>
      </c>
      <c r="J108" s="39">
        <v>3149.8833333333328</v>
      </c>
      <c r="K108" s="39">
        <v>3175.6166666666663</v>
      </c>
      <c r="L108" s="39">
        <v>3195.2333333333327</v>
      </c>
      <c r="M108" s="31">
        <v>3156</v>
      </c>
      <c r="N108" s="31">
        <v>3110.65</v>
      </c>
      <c r="O108" s="256">
        <v>763500</v>
      </c>
      <c r="P108" s="257">
        <v>1.3136942675159236E-2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2480.8000000000002</v>
      </c>
      <c r="F109" s="38">
        <v>2490.2333333333336</v>
      </c>
      <c r="G109" s="39">
        <v>2467.4666666666672</v>
      </c>
      <c r="H109" s="39">
        <v>2454.1333333333337</v>
      </c>
      <c r="I109" s="39">
        <v>2431.3666666666672</v>
      </c>
      <c r="J109" s="39">
        <v>2503.5666666666671</v>
      </c>
      <c r="K109" s="39">
        <v>2526.3333333333335</v>
      </c>
      <c r="L109" s="39">
        <v>2539.666666666667</v>
      </c>
      <c r="M109" s="31">
        <v>2513</v>
      </c>
      <c r="N109" s="31">
        <v>2476.9</v>
      </c>
      <c r="O109" s="256">
        <v>7446900</v>
      </c>
      <c r="P109" s="257">
        <v>-2.375427694969914E-2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1424.75</v>
      </c>
      <c r="F110" s="38">
        <v>1423.8166666666666</v>
      </c>
      <c r="G110" s="39">
        <v>1408.7833333333333</v>
      </c>
      <c r="H110" s="39">
        <v>1392.8166666666666</v>
      </c>
      <c r="I110" s="39">
        <v>1377.7833333333333</v>
      </c>
      <c r="J110" s="39">
        <v>1439.7833333333333</v>
      </c>
      <c r="K110" s="39">
        <v>1454.8166666666666</v>
      </c>
      <c r="L110" s="39">
        <v>1470.7833333333333</v>
      </c>
      <c r="M110" s="31">
        <v>1438.85</v>
      </c>
      <c r="N110" s="31">
        <v>1407.85</v>
      </c>
      <c r="O110" s="256">
        <v>21834500</v>
      </c>
      <c r="P110" s="257">
        <v>2.2492024511716509E-3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164</v>
      </c>
      <c r="F111" s="38">
        <v>165.11666666666665</v>
      </c>
      <c r="G111" s="39">
        <v>162.33333333333329</v>
      </c>
      <c r="H111" s="39">
        <v>160.66666666666663</v>
      </c>
      <c r="I111" s="39">
        <v>157.88333333333327</v>
      </c>
      <c r="J111" s="39">
        <v>166.7833333333333</v>
      </c>
      <c r="K111" s="39">
        <v>169.56666666666666</v>
      </c>
      <c r="L111" s="39">
        <v>171.23333333333332</v>
      </c>
      <c r="M111" s="31">
        <v>167.9</v>
      </c>
      <c r="N111" s="31">
        <v>163.44999999999999</v>
      </c>
      <c r="O111" s="256">
        <v>86621800</v>
      </c>
      <c r="P111" s="257">
        <v>4.3668837819016017E-2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1423.25</v>
      </c>
      <c r="F112" s="38">
        <v>1421.4833333333333</v>
      </c>
      <c r="G112" s="39">
        <v>1418.4666666666667</v>
      </c>
      <c r="H112" s="39">
        <v>1413.6833333333334</v>
      </c>
      <c r="I112" s="39">
        <v>1410.6666666666667</v>
      </c>
      <c r="J112" s="39">
        <v>1426.2666666666667</v>
      </c>
      <c r="K112" s="39">
        <v>1429.2833333333335</v>
      </c>
      <c r="L112" s="39">
        <v>1434.0666666666666</v>
      </c>
      <c r="M112" s="31">
        <v>1424.5</v>
      </c>
      <c r="N112" s="31">
        <v>1416.7</v>
      </c>
      <c r="O112" s="256">
        <v>29332400</v>
      </c>
      <c r="P112" s="257">
        <v>6.0953731300095487E-2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92.4</v>
      </c>
      <c r="F113" s="38">
        <v>92.45</v>
      </c>
      <c r="G113" s="39">
        <v>91.5</v>
      </c>
      <c r="H113" s="39">
        <v>90.6</v>
      </c>
      <c r="I113" s="39">
        <v>89.649999999999991</v>
      </c>
      <c r="J113" s="39">
        <v>93.350000000000009</v>
      </c>
      <c r="K113" s="39">
        <v>94.300000000000026</v>
      </c>
      <c r="L113" s="39">
        <v>95.200000000000017</v>
      </c>
      <c r="M113" s="31">
        <v>93.4</v>
      </c>
      <c r="N113" s="31">
        <v>91.55</v>
      </c>
      <c r="O113" s="256">
        <v>109970250</v>
      </c>
      <c r="P113" s="257">
        <v>2.2945764556502813E-2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883.8</v>
      </c>
      <c r="F114" s="38">
        <v>892.9666666666667</v>
      </c>
      <c r="G114" s="39">
        <v>865.93333333333339</v>
      </c>
      <c r="H114" s="39">
        <v>848.06666666666672</v>
      </c>
      <c r="I114" s="39">
        <v>821.03333333333342</v>
      </c>
      <c r="J114" s="39">
        <v>910.83333333333337</v>
      </c>
      <c r="K114" s="39">
        <v>937.86666666666667</v>
      </c>
      <c r="L114" s="39">
        <v>955.73333333333335</v>
      </c>
      <c r="M114" s="31">
        <v>920</v>
      </c>
      <c r="N114" s="31">
        <v>875.1</v>
      </c>
      <c r="O114" s="256">
        <v>2386800</v>
      </c>
      <c r="P114" s="257">
        <v>5.5779183438757908E-2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660.8</v>
      </c>
      <c r="F115" s="38">
        <v>658.19999999999993</v>
      </c>
      <c r="G115" s="39">
        <v>650.69999999999982</v>
      </c>
      <c r="H115" s="39">
        <v>640.59999999999991</v>
      </c>
      <c r="I115" s="39">
        <v>633.0999999999998</v>
      </c>
      <c r="J115" s="39">
        <v>668.29999999999984</v>
      </c>
      <c r="K115" s="39">
        <v>675.80000000000007</v>
      </c>
      <c r="L115" s="39">
        <v>685.89999999999986</v>
      </c>
      <c r="M115" s="31">
        <v>665.7</v>
      </c>
      <c r="N115" s="31">
        <v>648.1</v>
      </c>
      <c r="O115" s="256">
        <v>14231000</v>
      </c>
      <c r="P115" s="257">
        <v>4.2497275815652845E-2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450.5</v>
      </c>
      <c r="F116" s="38">
        <v>450.81666666666666</v>
      </c>
      <c r="G116" s="39">
        <v>448.5333333333333</v>
      </c>
      <c r="H116" s="39">
        <v>446.56666666666666</v>
      </c>
      <c r="I116" s="39">
        <v>444.2833333333333</v>
      </c>
      <c r="J116" s="39">
        <v>452.7833333333333</v>
      </c>
      <c r="K116" s="39">
        <v>455.06666666666672</v>
      </c>
      <c r="L116" s="39">
        <v>457.0333333333333</v>
      </c>
      <c r="M116" s="31">
        <v>453.1</v>
      </c>
      <c r="N116" s="31">
        <v>448.85</v>
      </c>
      <c r="O116" s="256">
        <v>74900800</v>
      </c>
      <c r="P116" s="257">
        <v>-6.6206896551724136E-3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649.6</v>
      </c>
      <c r="F117" s="38">
        <v>655.16666666666663</v>
      </c>
      <c r="G117" s="39">
        <v>642.08333333333326</v>
      </c>
      <c r="H117" s="39">
        <v>634.56666666666661</v>
      </c>
      <c r="I117" s="39">
        <v>621.48333333333323</v>
      </c>
      <c r="J117" s="39">
        <v>662.68333333333328</v>
      </c>
      <c r="K117" s="39">
        <v>675.76666666666654</v>
      </c>
      <c r="L117" s="39">
        <v>683.2833333333333</v>
      </c>
      <c r="M117" s="31">
        <v>668.25</v>
      </c>
      <c r="N117" s="31">
        <v>647.65</v>
      </c>
      <c r="O117" s="256">
        <v>27850000</v>
      </c>
      <c r="P117" s="257">
        <v>-6.5988942393436778E-3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3153.2</v>
      </c>
      <c r="F118" s="38">
        <v>3136.1</v>
      </c>
      <c r="G118" s="39">
        <v>3079.6499999999996</v>
      </c>
      <c r="H118" s="39">
        <v>3006.1</v>
      </c>
      <c r="I118" s="39">
        <v>2949.6499999999996</v>
      </c>
      <c r="J118" s="39">
        <v>3209.6499999999996</v>
      </c>
      <c r="K118" s="39">
        <v>3266.0999999999995</v>
      </c>
      <c r="L118" s="39">
        <v>3339.6499999999996</v>
      </c>
      <c r="M118" s="31">
        <v>3192.55</v>
      </c>
      <c r="N118" s="31">
        <v>3062.55</v>
      </c>
      <c r="O118" s="256">
        <v>597000</v>
      </c>
      <c r="P118" s="257">
        <v>-2.0106688551497744E-2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788.75</v>
      </c>
      <c r="F119" s="38">
        <v>794.13333333333333</v>
      </c>
      <c r="G119" s="39">
        <v>782.31666666666661</v>
      </c>
      <c r="H119" s="39">
        <v>775.88333333333333</v>
      </c>
      <c r="I119" s="39">
        <v>764.06666666666661</v>
      </c>
      <c r="J119" s="39">
        <v>800.56666666666661</v>
      </c>
      <c r="K119" s="39">
        <v>812.38333333333344</v>
      </c>
      <c r="L119" s="39">
        <v>818.81666666666661</v>
      </c>
      <c r="M119" s="31">
        <v>805.95</v>
      </c>
      <c r="N119" s="31">
        <v>787.7</v>
      </c>
      <c r="O119" s="256">
        <v>18816300</v>
      </c>
      <c r="P119" s="257">
        <v>3.8212290502793296E-2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485.65</v>
      </c>
      <c r="F120" s="38">
        <v>488.2833333333333</v>
      </c>
      <c r="G120" s="39">
        <v>481.91666666666663</v>
      </c>
      <c r="H120" s="39">
        <v>478.18333333333334</v>
      </c>
      <c r="I120" s="39">
        <v>471.81666666666666</v>
      </c>
      <c r="J120" s="39">
        <v>492.01666666666659</v>
      </c>
      <c r="K120" s="39">
        <v>498.38333333333327</v>
      </c>
      <c r="L120" s="39">
        <v>502.11666666666656</v>
      </c>
      <c r="M120" s="31">
        <v>494.65</v>
      </c>
      <c r="N120" s="31">
        <v>484.55</v>
      </c>
      <c r="O120" s="256">
        <v>22460000</v>
      </c>
      <c r="P120" s="257">
        <v>2.3351178949766488E-2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1780.15</v>
      </c>
      <c r="F121" s="38">
        <v>1784.8833333333332</v>
      </c>
      <c r="G121" s="39">
        <v>1771.7666666666664</v>
      </c>
      <c r="H121" s="39">
        <v>1763.3833333333332</v>
      </c>
      <c r="I121" s="39">
        <v>1750.2666666666664</v>
      </c>
      <c r="J121" s="39">
        <v>1793.2666666666664</v>
      </c>
      <c r="K121" s="39">
        <v>1806.3833333333332</v>
      </c>
      <c r="L121" s="39">
        <v>1814.7666666666664</v>
      </c>
      <c r="M121" s="31">
        <v>1798</v>
      </c>
      <c r="N121" s="31">
        <v>1776.5</v>
      </c>
      <c r="O121" s="256">
        <v>32518000</v>
      </c>
      <c r="P121" s="257">
        <v>-6.0238001573564121E-4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126.05</v>
      </c>
      <c r="F122" s="38">
        <v>126.5</v>
      </c>
      <c r="G122" s="39">
        <v>125</v>
      </c>
      <c r="H122" s="39">
        <v>123.95</v>
      </c>
      <c r="I122" s="39">
        <v>122.45</v>
      </c>
      <c r="J122" s="39">
        <v>127.55</v>
      </c>
      <c r="K122" s="39">
        <v>129.05000000000001</v>
      </c>
      <c r="L122" s="39">
        <v>130.1</v>
      </c>
      <c r="M122" s="31">
        <v>128</v>
      </c>
      <c r="N122" s="31">
        <v>125.45</v>
      </c>
      <c r="O122" s="256">
        <v>72088072</v>
      </c>
      <c r="P122" s="257">
        <v>6.1028770706190059E-3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2216.85</v>
      </c>
      <c r="F123" s="38">
        <v>2228.1999999999998</v>
      </c>
      <c r="G123" s="39">
        <v>2199.0999999999995</v>
      </c>
      <c r="H123" s="39">
        <v>2181.3499999999995</v>
      </c>
      <c r="I123" s="39">
        <v>2152.2499999999991</v>
      </c>
      <c r="J123" s="39">
        <v>2245.9499999999998</v>
      </c>
      <c r="K123" s="39">
        <v>2275.0500000000002</v>
      </c>
      <c r="L123" s="39">
        <v>2292.8000000000002</v>
      </c>
      <c r="M123" s="31">
        <v>2257.3000000000002</v>
      </c>
      <c r="N123" s="31">
        <v>2210.4499999999998</v>
      </c>
      <c r="O123" s="256">
        <v>730800</v>
      </c>
      <c r="P123" s="257">
        <v>1.9673503557974047E-2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388.25</v>
      </c>
      <c r="F124" s="38">
        <v>390.2</v>
      </c>
      <c r="G124" s="39">
        <v>385.29999999999995</v>
      </c>
      <c r="H124" s="39">
        <v>382.34999999999997</v>
      </c>
      <c r="I124" s="39">
        <v>377.44999999999993</v>
      </c>
      <c r="J124" s="39">
        <v>393.15</v>
      </c>
      <c r="K124" s="39">
        <v>398.04999999999995</v>
      </c>
      <c r="L124" s="39">
        <v>401</v>
      </c>
      <c r="M124" s="31">
        <v>395.1</v>
      </c>
      <c r="N124" s="31">
        <v>387.25</v>
      </c>
      <c r="O124" s="256">
        <v>14674400</v>
      </c>
      <c r="P124" s="257">
        <v>8.1756598925484692E-3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421.2</v>
      </c>
      <c r="F125" s="38">
        <v>422.61666666666662</v>
      </c>
      <c r="G125" s="39">
        <v>418.48333333333323</v>
      </c>
      <c r="H125" s="39">
        <v>415.76666666666659</v>
      </c>
      <c r="I125" s="39">
        <v>411.63333333333321</v>
      </c>
      <c r="J125" s="39">
        <v>425.33333333333326</v>
      </c>
      <c r="K125" s="39">
        <v>429.46666666666658</v>
      </c>
      <c r="L125" s="39">
        <v>432.18333333333328</v>
      </c>
      <c r="M125" s="31">
        <v>426.75</v>
      </c>
      <c r="N125" s="31">
        <v>419.9</v>
      </c>
      <c r="O125" s="256">
        <v>20658000</v>
      </c>
      <c r="P125" s="257">
        <v>7.4124646444942944E-3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2688.5</v>
      </c>
      <c r="F126" s="38">
        <v>2712.4333333333334</v>
      </c>
      <c r="G126" s="39">
        <v>2661.0666666666666</v>
      </c>
      <c r="H126" s="39">
        <v>2633.6333333333332</v>
      </c>
      <c r="I126" s="39">
        <v>2582.2666666666664</v>
      </c>
      <c r="J126" s="39">
        <v>2739.8666666666668</v>
      </c>
      <c r="K126" s="39">
        <v>2791.2333333333336</v>
      </c>
      <c r="L126" s="39">
        <v>2818.666666666667</v>
      </c>
      <c r="M126" s="31">
        <v>2763.8</v>
      </c>
      <c r="N126" s="31">
        <v>2685</v>
      </c>
      <c r="O126" s="256">
        <v>8468100</v>
      </c>
      <c r="P126" s="257">
        <v>9.0434984161322729E-2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5178.1499999999996</v>
      </c>
      <c r="F127" s="38">
        <v>5183.4999999999991</v>
      </c>
      <c r="G127" s="39">
        <v>5128.7999999999984</v>
      </c>
      <c r="H127" s="39">
        <v>5079.4499999999989</v>
      </c>
      <c r="I127" s="39">
        <v>5024.7499999999982</v>
      </c>
      <c r="J127" s="39">
        <v>5232.8499999999985</v>
      </c>
      <c r="K127" s="39">
        <v>5287.5499999999993</v>
      </c>
      <c r="L127" s="39">
        <v>5336.8999999999987</v>
      </c>
      <c r="M127" s="31">
        <v>5238.2</v>
      </c>
      <c r="N127" s="31">
        <v>5134.1499999999996</v>
      </c>
      <c r="O127" s="256">
        <v>1744500</v>
      </c>
      <c r="P127" s="257">
        <v>6.2488580303307145E-2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4405.75</v>
      </c>
      <c r="F128" s="38">
        <v>4404.583333333333</v>
      </c>
      <c r="G128" s="39">
        <v>4372.8166666666657</v>
      </c>
      <c r="H128" s="39">
        <v>4339.8833333333323</v>
      </c>
      <c r="I128" s="39">
        <v>4308.116666666665</v>
      </c>
      <c r="J128" s="39">
        <v>4437.5166666666664</v>
      </c>
      <c r="K128" s="39">
        <v>4469.2833333333347</v>
      </c>
      <c r="L128" s="39">
        <v>4502.2166666666672</v>
      </c>
      <c r="M128" s="31">
        <v>4436.3500000000004</v>
      </c>
      <c r="N128" s="31">
        <v>4371.6499999999996</v>
      </c>
      <c r="O128" s="256">
        <v>916800</v>
      </c>
      <c r="P128" s="257">
        <v>-3.0866807610993658E-2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1087</v>
      </c>
      <c r="F129" s="38">
        <v>1090.1833333333334</v>
      </c>
      <c r="G129" s="39">
        <v>1080.8666666666668</v>
      </c>
      <c r="H129" s="39">
        <v>1074.7333333333333</v>
      </c>
      <c r="I129" s="39">
        <v>1065.4166666666667</v>
      </c>
      <c r="J129" s="39">
        <v>1096.3166666666668</v>
      </c>
      <c r="K129" s="39">
        <v>1105.6333333333334</v>
      </c>
      <c r="L129" s="39">
        <v>1111.7666666666669</v>
      </c>
      <c r="M129" s="31">
        <v>1099.5</v>
      </c>
      <c r="N129" s="31">
        <v>1084.05</v>
      </c>
      <c r="O129" s="256">
        <v>5935550</v>
      </c>
      <c r="P129" s="257">
        <v>-1.1606510969568294E-2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1541.05</v>
      </c>
      <c r="F130" s="38">
        <v>1542.55</v>
      </c>
      <c r="G130" s="39">
        <v>1529.35</v>
      </c>
      <c r="H130" s="39">
        <v>1517.6499999999999</v>
      </c>
      <c r="I130" s="39">
        <v>1504.4499999999998</v>
      </c>
      <c r="J130" s="39">
        <v>1554.25</v>
      </c>
      <c r="K130" s="39">
        <v>1567.4500000000003</v>
      </c>
      <c r="L130" s="39">
        <v>1579.15</v>
      </c>
      <c r="M130" s="31">
        <v>1555.75</v>
      </c>
      <c r="N130" s="31">
        <v>1530.85</v>
      </c>
      <c r="O130" s="256">
        <v>14751800</v>
      </c>
      <c r="P130" s="257">
        <v>1.2442949795820321E-2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299.25</v>
      </c>
      <c r="F131" s="38">
        <v>299.10000000000002</v>
      </c>
      <c r="G131" s="39">
        <v>296.75000000000006</v>
      </c>
      <c r="H131" s="39">
        <v>294.25000000000006</v>
      </c>
      <c r="I131" s="39">
        <v>291.90000000000009</v>
      </c>
      <c r="J131" s="39">
        <v>301.60000000000002</v>
      </c>
      <c r="K131" s="39">
        <v>303.94999999999993</v>
      </c>
      <c r="L131" s="39">
        <v>306.45</v>
      </c>
      <c r="M131" s="31">
        <v>301.45</v>
      </c>
      <c r="N131" s="31">
        <v>296.60000000000002</v>
      </c>
      <c r="O131" s="256">
        <v>41096000</v>
      </c>
      <c r="P131" s="257">
        <v>1.3015184381778741E-2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142.85</v>
      </c>
      <c r="F132" s="38">
        <v>142.93333333333331</v>
      </c>
      <c r="G132" s="39">
        <v>140.41666666666663</v>
      </c>
      <c r="H132" s="39">
        <v>137.98333333333332</v>
      </c>
      <c r="I132" s="39">
        <v>135.46666666666664</v>
      </c>
      <c r="J132" s="39">
        <v>145.36666666666662</v>
      </c>
      <c r="K132" s="39">
        <v>147.88333333333333</v>
      </c>
      <c r="L132" s="39">
        <v>150.31666666666661</v>
      </c>
      <c r="M132" s="31">
        <v>145.44999999999999</v>
      </c>
      <c r="N132" s="31">
        <v>140.5</v>
      </c>
      <c r="O132" s="256">
        <v>71598000</v>
      </c>
      <c r="P132" s="257">
        <v>-3.0310417682431333E-2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562.95000000000005</v>
      </c>
      <c r="F133" s="38">
        <v>560.81666666666672</v>
      </c>
      <c r="G133" s="39">
        <v>556.93333333333339</v>
      </c>
      <c r="H133" s="39">
        <v>550.91666666666663</v>
      </c>
      <c r="I133" s="39">
        <v>547.0333333333333</v>
      </c>
      <c r="J133" s="39">
        <v>566.83333333333348</v>
      </c>
      <c r="K133" s="39">
        <v>570.71666666666692</v>
      </c>
      <c r="L133" s="39">
        <v>576.73333333333358</v>
      </c>
      <c r="M133" s="31">
        <v>564.70000000000005</v>
      </c>
      <c r="N133" s="31">
        <v>554.79999999999995</v>
      </c>
      <c r="O133" s="256">
        <v>9769200</v>
      </c>
      <c r="P133" s="257">
        <v>-1.4883833494675702E-2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9591.5499999999993</v>
      </c>
      <c r="F134" s="38">
        <v>9608</v>
      </c>
      <c r="G134" s="39">
        <v>9561</v>
      </c>
      <c r="H134" s="39">
        <v>9530.4500000000007</v>
      </c>
      <c r="I134" s="39">
        <v>9483.4500000000007</v>
      </c>
      <c r="J134" s="39">
        <v>9638.5499999999993</v>
      </c>
      <c r="K134" s="39">
        <v>9685.5499999999993</v>
      </c>
      <c r="L134" s="39">
        <v>9716.0999999999985</v>
      </c>
      <c r="M134" s="31">
        <v>9655</v>
      </c>
      <c r="N134" s="31">
        <v>9577.4500000000007</v>
      </c>
      <c r="O134" s="256">
        <v>2754900</v>
      </c>
      <c r="P134" s="257">
        <v>1.6493247730794774E-2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1019.65</v>
      </c>
      <c r="F135" s="38">
        <v>1022.7166666666667</v>
      </c>
      <c r="G135" s="39">
        <v>1014.5333333333333</v>
      </c>
      <c r="H135" s="39">
        <v>1009.4166666666666</v>
      </c>
      <c r="I135" s="39">
        <v>1001.2333333333332</v>
      </c>
      <c r="J135" s="39">
        <v>1027.8333333333335</v>
      </c>
      <c r="K135" s="39">
        <v>1036.0166666666669</v>
      </c>
      <c r="L135" s="39">
        <v>1041.1333333333334</v>
      </c>
      <c r="M135" s="31">
        <v>1030.9000000000001</v>
      </c>
      <c r="N135" s="31">
        <v>1017.6</v>
      </c>
      <c r="O135" s="256">
        <v>9935800</v>
      </c>
      <c r="P135" s="257">
        <v>2.7552101730837159E-3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1592.75</v>
      </c>
      <c r="F136" s="38">
        <v>1596.3333333333333</v>
      </c>
      <c r="G136" s="39">
        <v>1583.6666666666665</v>
      </c>
      <c r="H136" s="39">
        <v>1574.5833333333333</v>
      </c>
      <c r="I136" s="39">
        <v>1561.9166666666665</v>
      </c>
      <c r="J136" s="39">
        <v>1605.4166666666665</v>
      </c>
      <c r="K136" s="39">
        <v>1618.083333333333</v>
      </c>
      <c r="L136" s="39">
        <v>1627.1666666666665</v>
      </c>
      <c r="M136" s="31">
        <v>1609</v>
      </c>
      <c r="N136" s="31">
        <v>1587.25</v>
      </c>
      <c r="O136" s="256">
        <v>2898400</v>
      </c>
      <c r="P136" s="257">
        <v>-1.2941016210325569E-2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1311.1</v>
      </c>
      <c r="F137" s="38">
        <v>1317.4166666666667</v>
      </c>
      <c r="G137" s="39">
        <v>1295.4833333333336</v>
      </c>
      <c r="H137" s="39">
        <v>1279.8666666666668</v>
      </c>
      <c r="I137" s="39">
        <v>1257.9333333333336</v>
      </c>
      <c r="J137" s="39">
        <v>1333.0333333333335</v>
      </c>
      <c r="K137" s="39">
        <v>1354.9666666666665</v>
      </c>
      <c r="L137" s="39">
        <v>1370.5833333333335</v>
      </c>
      <c r="M137" s="31">
        <v>1339.35</v>
      </c>
      <c r="N137" s="31">
        <v>1301.8</v>
      </c>
      <c r="O137" s="256">
        <v>2337600</v>
      </c>
      <c r="P137" s="257">
        <v>-2.3722018042098229E-2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907.5</v>
      </c>
      <c r="F138" s="38">
        <v>914.9666666666667</v>
      </c>
      <c r="G138" s="39">
        <v>894.18333333333339</v>
      </c>
      <c r="H138" s="39">
        <v>880.86666666666667</v>
      </c>
      <c r="I138" s="39">
        <v>860.08333333333337</v>
      </c>
      <c r="J138" s="39">
        <v>928.28333333333342</v>
      </c>
      <c r="K138" s="39">
        <v>949.06666666666672</v>
      </c>
      <c r="L138" s="39">
        <v>962.38333333333344</v>
      </c>
      <c r="M138" s="31">
        <v>935.75</v>
      </c>
      <c r="N138" s="31">
        <v>901.65</v>
      </c>
      <c r="O138" s="256">
        <v>8139200</v>
      </c>
      <c r="P138" s="257">
        <v>-4.0279218941609282E-2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997.5</v>
      </c>
      <c r="F139" s="38">
        <v>998.29999999999984</v>
      </c>
      <c r="G139" s="39">
        <v>991.99999999999966</v>
      </c>
      <c r="H139" s="39">
        <v>986.49999999999977</v>
      </c>
      <c r="I139" s="39">
        <v>980.19999999999959</v>
      </c>
      <c r="J139" s="39">
        <v>1003.7999999999997</v>
      </c>
      <c r="K139" s="39">
        <v>1010.0999999999999</v>
      </c>
      <c r="L139" s="39">
        <v>1015.5999999999998</v>
      </c>
      <c r="M139" s="31">
        <v>1004.6</v>
      </c>
      <c r="N139" s="31">
        <v>992.8</v>
      </c>
      <c r="O139" s="256">
        <v>3364000</v>
      </c>
      <c r="P139" s="257">
        <v>-3.399954054674937E-2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94.9</v>
      </c>
      <c r="F140" s="38">
        <v>94.95</v>
      </c>
      <c r="G140" s="39">
        <v>94.45</v>
      </c>
      <c r="H140" s="39">
        <v>94</v>
      </c>
      <c r="I140" s="39">
        <v>93.5</v>
      </c>
      <c r="J140" s="39">
        <v>95.4</v>
      </c>
      <c r="K140" s="39">
        <v>95.9</v>
      </c>
      <c r="L140" s="39">
        <v>96.350000000000009</v>
      </c>
      <c r="M140" s="31">
        <v>95.45</v>
      </c>
      <c r="N140" s="31">
        <v>94.5</v>
      </c>
      <c r="O140" s="256">
        <v>70403600</v>
      </c>
      <c r="P140" s="257">
        <v>-4.1376643464810521E-2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2470.35</v>
      </c>
      <c r="F141" s="38">
        <v>2433.5833333333335</v>
      </c>
      <c r="G141" s="39">
        <v>2390.166666666667</v>
      </c>
      <c r="H141" s="39">
        <v>2309.9833333333336</v>
      </c>
      <c r="I141" s="39">
        <v>2266.5666666666671</v>
      </c>
      <c r="J141" s="39">
        <v>2513.7666666666669</v>
      </c>
      <c r="K141" s="39">
        <v>2557.1833333333338</v>
      </c>
      <c r="L141" s="39">
        <v>2637.3666666666668</v>
      </c>
      <c r="M141" s="31">
        <v>2477</v>
      </c>
      <c r="N141" s="31">
        <v>2353.4</v>
      </c>
      <c r="O141" s="256">
        <v>2510750</v>
      </c>
      <c r="P141" s="257">
        <v>1.2644188110026619E-2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108545.3</v>
      </c>
      <c r="F142" s="38">
        <v>108515.08333333333</v>
      </c>
      <c r="G142" s="39">
        <v>108055.21666666666</v>
      </c>
      <c r="H142" s="39">
        <v>107565.13333333333</v>
      </c>
      <c r="I142" s="39">
        <v>107105.26666666666</v>
      </c>
      <c r="J142" s="39">
        <v>109005.16666666666</v>
      </c>
      <c r="K142" s="39">
        <v>109465.03333333333</v>
      </c>
      <c r="L142" s="39">
        <v>109955.11666666665</v>
      </c>
      <c r="M142" s="31">
        <v>108974.95</v>
      </c>
      <c r="N142" s="31">
        <v>108025</v>
      </c>
      <c r="O142" s="256">
        <v>39930</v>
      </c>
      <c r="P142" s="257">
        <v>-3.058994901675164E-2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1254.0999999999999</v>
      </c>
      <c r="F143" s="38">
        <v>1259.0666666666666</v>
      </c>
      <c r="G143" s="39">
        <v>1245.5333333333333</v>
      </c>
      <c r="H143" s="39">
        <v>1236.9666666666667</v>
      </c>
      <c r="I143" s="39">
        <v>1223.4333333333334</v>
      </c>
      <c r="J143" s="39">
        <v>1267.6333333333332</v>
      </c>
      <c r="K143" s="39">
        <v>1281.1666666666665</v>
      </c>
      <c r="L143" s="39">
        <v>1289.7333333333331</v>
      </c>
      <c r="M143" s="31">
        <v>1272.5999999999999</v>
      </c>
      <c r="N143" s="31">
        <v>1250.5</v>
      </c>
      <c r="O143" s="256">
        <v>7206650</v>
      </c>
      <c r="P143" s="257">
        <v>3.7450514647664294E-2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89.75</v>
      </c>
      <c r="F144" s="38">
        <v>90.100000000000009</v>
      </c>
      <c r="G144" s="39">
        <v>89.100000000000023</v>
      </c>
      <c r="H144" s="39">
        <v>88.450000000000017</v>
      </c>
      <c r="I144" s="39">
        <v>87.450000000000031</v>
      </c>
      <c r="J144" s="39">
        <v>90.750000000000014</v>
      </c>
      <c r="K144" s="39">
        <v>91.749999999999986</v>
      </c>
      <c r="L144" s="39">
        <v>92.4</v>
      </c>
      <c r="M144" s="31">
        <v>91.1</v>
      </c>
      <c r="N144" s="31">
        <v>89.45</v>
      </c>
      <c r="O144" s="256">
        <v>60375000</v>
      </c>
      <c r="P144" s="257">
        <v>-6.6633761105626852E-3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4255.95</v>
      </c>
      <c r="F145" s="38">
        <v>4235.1500000000005</v>
      </c>
      <c r="G145" s="39">
        <v>4182.3000000000011</v>
      </c>
      <c r="H145" s="39">
        <v>4108.6500000000005</v>
      </c>
      <c r="I145" s="39">
        <v>4055.8000000000011</v>
      </c>
      <c r="J145" s="39">
        <v>4308.8000000000011</v>
      </c>
      <c r="K145" s="39">
        <v>4361.6500000000015</v>
      </c>
      <c r="L145" s="39">
        <v>4435.3000000000011</v>
      </c>
      <c r="M145" s="31">
        <v>4288</v>
      </c>
      <c r="N145" s="31">
        <v>4161.5</v>
      </c>
      <c r="O145" s="256">
        <v>1471350</v>
      </c>
      <c r="P145" s="257">
        <v>2.1454842664487125E-3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4529</v>
      </c>
      <c r="F146" s="38">
        <v>4512.8833333333332</v>
      </c>
      <c r="G146" s="39">
        <v>4466.7666666666664</v>
      </c>
      <c r="H146" s="39">
        <v>4404.5333333333328</v>
      </c>
      <c r="I146" s="39">
        <v>4358.4166666666661</v>
      </c>
      <c r="J146" s="39">
        <v>4575.1166666666668</v>
      </c>
      <c r="K146" s="39">
        <v>4621.2333333333336</v>
      </c>
      <c r="L146" s="39">
        <v>4683.4666666666672</v>
      </c>
      <c r="M146" s="31">
        <v>4559</v>
      </c>
      <c r="N146" s="31">
        <v>4450.6499999999996</v>
      </c>
      <c r="O146" s="256">
        <v>925350</v>
      </c>
      <c r="P146" s="257">
        <v>-1.469413831656285E-2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22223.4</v>
      </c>
      <c r="F147" s="38">
        <v>22207.883333333331</v>
      </c>
      <c r="G147" s="39">
        <v>22146.666666666664</v>
      </c>
      <c r="H147" s="39">
        <v>22069.933333333334</v>
      </c>
      <c r="I147" s="39">
        <v>22008.716666666667</v>
      </c>
      <c r="J147" s="39">
        <v>22284.616666666661</v>
      </c>
      <c r="K147" s="39">
        <v>22345.833333333328</v>
      </c>
      <c r="L147" s="39">
        <v>22422.566666666658</v>
      </c>
      <c r="M147" s="31">
        <v>22269.1</v>
      </c>
      <c r="N147" s="31">
        <v>22131.15</v>
      </c>
      <c r="O147" s="256">
        <v>300320</v>
      </c>
      <c r="P147" s="257">
        <v>2.4703152722806061E-2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121</v>
      </c>
      <c r="F148" s="38">
        <v>121.60000000000001</v>
      </c>
      <c r="G148" s="39">
        <v>119.80000000000001</v>
      </c>
      <c r="H148" s="39">
        <v>118.60000000000001</v>
      </c>
      <c r="I148" s="39">
        <v>116.80000000000001</v>
      </c>
      <c r="J148" s="39">
        <v>122.80000000000001</v>
      </c>
      <c r="K148" s="39">
        <v>124.6</v>
      </c>
      <c r="L148" s="39">
        <v>125.80000000000001</v>
      </c>
      <c r="M148" s="31">
        <v>123.4</v>
      </c>
      <c r="N148" s="31">
        <v>120.4</v>
      </c>
      <c r="O148" s="256">
        <v>92493000</v>
      </c>
      <c r="P148" s="257">
        <v>-3.2479758990773863E-2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220.45</v>
      </c>
      <c r="F149" s="38">
        <v>220.91666666666666</v>
      </c>
      <c r="G149" s="39">
        <v>219.2833333333333</v>
      </c>
      <c r="H149" s="39">
        <v>218.11666666666665</v>
      </c>
      <c r="I149" s="39">
        <v>216.48333333333329</v>
      </c>
      <c r="J149" s="39">
        <v>222.08333333333331</v>
      </c>
      <c r="K149" s="39">
        <v>223.7166666666667</v>
      </c>
      <c r="L149" s="39">
        <v>224.88333333333333</v>
      </c>
      <c r="M149" s="31">
        <v>222.55</v>
      </c>
      <c r="N149" s="31">
        <v>219.75</v>
      </c>
      <c r="O149" s="256">
        <v>73032000</v>
      </c>
      <c r="P149" s="257">
        <v>1.1173416407061267E-2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1100.8</v>
      </c>
      <c r="F150" s="38">
        <v>1103.4166666666667</v>
      </c>
      <c r="G150" s="39">
        <v>1094.3833333333334</v>
      </c>
      <c r="H150" s="39">
        <v>1087.9666666666667</v>
      </c>
      <c r="I150" s="39">
        <v>1078.9333333333334</v>
      </c>
      <c r="J150" s="39">
        <v>1109.8333333333335</v>
      </c>
      <c r="K150" s="39">
        <v>1118.8666666666668</v>
      </c>
      <c r="L150" s="39">
        <v>1125.2833333333335</v>
      </c>
      <c r="M150" s="31">
        <v>1112.45</v>
      </c>
      <c r="N150" s="31">
        <v>1097</v>
      </c>
      <c r="O150" s="256">
        <v>6438600</v>
      </c>
      <c r="P150" s="257">
        <v>4.1794087665647302E-2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4012.5</v>
      </c>
      <c r="F151" s="38">
        <v>3994.1</v>
      </c>
      <c r="G151" s="39">
        <v>3953.2</v>
      </c>
      <c r="H151" s="39">
        <v>3893.9</v>
      </c>
      <c r="I151" s="39">
        <v>3853</v>
      </c>
      <c r="J151" s="39">
        <v>4053.3999999999996</v>
      </c>
      <c r="K151" s="39">
        <v>4094.3</v>
      </c>
      <c r="L151" s="39">
        <v>4153.5999999999995</v>
      </c>
      <c r="M151" s="31">
        <v>4035</v>
      </c>
      <c r="N151" s="31">
        <v>3934.8</v>
      </c>
      <c r="O151" s="256">
        <v>251600</v>
      </c>
      <c r="P151" s="257">
        <v>6.3398140321217239E-2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173.55</v>
      </c>
      <c r="F152" s="38">
        <v>174.43333333333331</v>
      </c>
      <c r="G152" s="39">
        <v>172.31666666666661</v>
      </c>
      <c r="H152" s="39">
        <v>171.08333333333329</v>
      </c>
      <c r="I152" s="39">
        <v>168.96666666666658</v>
      </c>
      <c r="J152" s="39">
        <v>175.66666666666663</v>
      </c>
      <c r="K152" s="39">
        <v>177.78333333333336</v>
      </c>
      <c r="L152" s="39">
        <v>179.01666666666665</v>
      </c>
      <c r="M152" s="31">
        <v>176.55</v>
      </c>
      <c r="N152" s="31">
        <v>173.2</v>
      </c>
      <c r="O152" s="256">
        <v>44321200</v>
      </c>
      <c r="P152" s="257">
        <v>3.5531168480705227E-2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39965.949999999997</v>
      </c>
      <c r="F153" s="38">
        <v>40023.266666666663</v>
      </c>
      <c r="G153" s="39">
        <v>39797.783333333326</v>
      </c>
      <c r="H153" s="39">
        <v>39629.616666666661</v>
      </c>
      <c r="I153" s="39">
        <v>39404.133333333324</v>
      </c>
      <c r="J153" s="39">
        <v>40191.433333333327</v>
      </c>
      <c r="K153" s="39">
        <v>40416.916666666664</v>
      </c>
      <c r="L153" s="39">
        <v>40585.083333333328</v>
      </c>
      <c r="M153" s="31">
        <v>40248.75</v>
      </c>
      <c r="N153" s="31">
        <v>39855.1</v>
      </c>
      <c r="O153" s="256">
        <v>158175</v>
      </c>
      <c r="P153" s="257">
        <v>1.2871001824992796E-2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1040.8</v>
      </c>
      <c r="F154" s="38">
        <v>1049.9166666666667</v>
      </c>
      <c r="G154" s="39">
        <v>1027.4333333333334</v>
      </c>
      <c r="H154" s="39">
        <v>1014.0666666666666</v>
      </c>
      <c r="I154" s="39">
        <v>991.58333333333326</v>
      </c>
      <c r="J154" s="39">
        <v>1063.2833333333335</v>
      </c>
      <c r="K154" s="39">
        <v>1085.7666666666667</v>
      </c>
      <c r="L154" s="39">
        <v>1099.1333333333337</v>
      </c>
      <c r="M154" s="31">
        <v>1072.4000000000001</v>
      </c>
      <c r="N154" s="31">
        <v>1036.55</v>
      </c>
      <c r="O154" s="256">
        <v>10087500</v>
      </c>
      <c r="P154" s="257">
        <v>-3.3345683586513525E-3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5128.8</v>
      </c>
      <c r="F155" s="38">
        <v>5099.9666666666662</v>
      </c>
      <c r="G155" s="39">
        <v>5038.9333333333325</v>
      </c>
      <c r="H155" s="39">
        <v>4949.0666666666666</v>
      </c>
      <c r="I155" s="39">
        <v>4888.0333333333328</v>
      </c>
      <c r="J155" s="39">
        <v>5189.8333333333321</v>
      </c>
      <c r="K155" s="39">
        <v>5250.8666666666668</v>
      </c>
      <c r="L155" s="39">
        <v>5340.7333333333318</v>
      </c>
      <c r="M155" s="31">
        <v>5161</v>
      </c>
      <c r="N155" s="31">
        <v>5010.1000000000004</v>
      </c>
      <c r="O155" s="256">
        <v>1121575</v>
      </c>
      <c r="P155" s="257">
        <v>9.6305165925419087E-2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220.85</v>
      </c>
      <c r="F156" s="38">
        <v>221.16666666666666</v>
      </c>
      <c r="G156" s="39">
        <v>220.0333333333333</v>
      </c>
      <c r="H156" s="39">
        <v>219.21666666666664</v>
      </c>
      <c r="I156" s="39">
        <v>218.08333333333329</v>
      </c>
      <c r="J156" s="39">
        <v>221.98333333333332</v>
      </c>
      <c r="K156" s="39">
        <v>223.1166666666667</v>
      </c>
      <c r="L156" s="39">
        <v>223.93333333333334</v>
      </c>
      <c r="M156" s="31">
        <v>222.3</v>
      </c>
      <c r="N156" s="31">
        <v>220.35</v>
      </c>
      <c r="O156" s="256">
        <v>20928000</v>
      </c>
      <c r="P156" s="257">
        <v>1.7502917152858809E-2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270.64999999999998</v>
      </c>
      <c r="F157" s="38">
        <v>272.48333333333329</v>
      </c>
      <c r="G157" s="39">
        <v>268.51666666666659</v>
      </c>
      <c r="H157" s="39">
        <v>266.38333333333333</v>
      </c>
      <c r="I157" s="39">
        <v>262.41666666666663</v>
      </c>
      <c r="J157" s="39">
        <v>274.61666666666656</v>
      </c>
      <c r="K157" s="39">
        <v>278.58333333333326</v>
      </c>
      <c r="L157" s="39">
        <v>280.71666666666653</v>
      </c>
      <c r="M157" s="31">
        <v>276.45</v>
      </c>
      <c r="N157" s="31">
        <v>270.35000000000002</v>
      </c>
      <c r="O157" s="256">
        <v>51695600</v>
      </c>
      <c r="P157" s="257">
        <v>1.2876579203109815E-2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2520.25</v>
      </c>
      <c r="F158" s="38">
        <v>2526.7833333333333</v>
      </c>
      <c r="G158" s="39">
        <v>2509.9666666666667</v>
      </c>
      <c r="H158" s="39">
        <v>2499.6833333333334</v>
      </c>
      <c r="I158" s="39">
        <v>2482.8666666666668</v>
      </c>
      <c r="J158" s="39">
        <v>2537.0666666666666</v>
      </c>
      <c r="K158" s="39">
        <v>2553.8833333333332</v>
      </c>
      <c r="L158" s="39">
        <v>2564.1666666666665</v>
      </c>
      <c r="M158" s="31">
        <v>2543.6</v>
      </c>
      <c r="N158" s="31">
        <v>2516.5</v>
      </c>
      <c r="O158" s="256">
        <v>2797250</v>
      </c>
      <c r="P158" s="257">
        <v>-3.8663115387919923E-2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3683.5</v>
      </c>
      <c r="F159" s="38">
        <v>3688.5333333333333</v>
      </c>
      <c r="G159" s="39">
        <v>3652.0666666666666</v>
      </c>
      <c r="H159" s="39">
        <v>3620.6333333333332</v>
      </c>
      <c r="I159" s="39">
        <v>3584.1666666666665</v>
      </c>
      <c r="J159" s="39">
        <v>3719.9666666666667</v>
      </c>
      <c r="K159" s="39">
        <v>3756.4333333333329</v>
      </c>
      <c r="L159" s="39">
        <v>3787.8666666666668</v>
      </c>
      <c r="M159" s="31">
        <v>3725</v>
      </c>
      <c r="N159" s="31">
        <v>3657.1</v>
      </c>
      <c r="O159" s="256">
        <v>2253500</v>
      </c>
      <c r="P159" s="257">
        <v>2.0008892841262785E-3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62.8</v>
      </c>
      <c r="F160" s="38">
        <v>63.016666666666673</v>
      </c>
      <c r="G160" s="39">
        <v>61.88333333333334</v>
      </c>
      <c r="H160" s="39">
        <v>60.966666666666669</v>
      </c>
      <c r="I160" s="39">
        <v>59.833333333333336</v>
      </c>
      <c r="J160" s="39">
        <v>63.933333333333344</v>
      </c>
      <c r="K160" s="39">
        <v>65.066666666666691</v>
      </c>
      <c r="L160" s="39">
        <v>65.983333333333348</v>
      </c>
      <c r="M160" s="31">
        <v>64.150000000000006</v>
      </c>
      <c r="N160" s="31">
        <v>62.1</v>
      </c>
      <c r="O160" s="256">
        <v>270432000</v>
      </c>
      <c r="P160" s="257">
        <v>-3.1570503638342975E-2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5032.25</v>
      </c>
      <c r="F161" s="38">
        <v>5068.95</v>
      </c>
      <c r="G161" s="39">
        <v>4959.6499999999996</v>
      </c>
      <c r="H161" s="39">
        <v>4887.05</v>
      </c>
      <c r="I161" s="39">
        <v>4777.75</v>
      </c>
      <c r="J161" s="39">
        <v>5141.5499999999993</v>
      </c>
      <c r="K161" s="39">
        <v>5250.85</v>
      </c>
      <c r="L161" s="39">
        <v>5323.4499999999989</v>
      </c>
      <c r="M161" s="31">
        <v>5178.25</v>
      </c>
      <c r="N161" s="31">
        <v>4996.3500000000004</v>
      </c>
      <c r="O161" s="256">
        <v>1969800</v>
      </c>
      <c r="P161" s="257">
        <v>-8.0778384432311348E-2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246.45</v>
      </c>
      <c r="F162" s="38">
        <v>248.26666666666665</v>
      </c>
      <c r="G162" s="39">
        <v>244.1333333333333</v>
      </c>
      <c r="H162" s="39">
        <v>241.81666666666663</v>
      </c>
      <c r="I162" s="39">
        <v>237.68333333333328</v>
      </c>
      <c r="J162" s="39">
        <v>250.58333333333331</v>
      </c>
      <c r="K162" s="39">
        <v>254.71666666666664</v>
      </c>
      <c r="L162" s="39">
        <v>257.0333333333333</v>
      </c>
      <c r="M162" s="31">
        <v>252.4</v>
      </c>
      <c r="N162" s="31">
        <v>245.95</v>
      </c>
      <c r="O162" s="256">
        <v>44806500</v>
      </c>
      <c r="P162" s="257">
        <v>2.806343699665469E-2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1734.75</v>
      </c>
      <c r="F163" s="38">
        <v>1728</v>
      </c>
      <c r="G163" s="39">
        <v>1717.5</v>
      </c>
      <c r="H163" s="39">
        <v>1700.25</v>
      </c>
      <c r="I163" s="39">
        <v>1689.75</v>
      </c>
      <c r="J163" s="39">
        <v>1745.25</v>
      </c>
      <c r="K163" s="39">
        <v>1755.75</v>
      </c>
      <c r="L163" s="39">
        <v>1773</v>
      </c>
      <c r="M163" s="31">
        <v>1738.5</v>
      </c>
      <c r="N163" s="31">
        <v>1710.75</v>
      </c>
      <c r="O163" s="256">
        <v>3765564</v>
      </c>
      <c r="P163" s="257">
        <v>-5.2682507257284161E-3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855.65</v>
      </c>
      <c r="F164" s="38">
        <v>854.7833333333333</v>
      </c>
      <c r="G164" s="39">
        <v>848.11666666666656</v>
      </c>
      <c r="H164" s="39">
        <v>840.58333333333326</v>
      </c>
      <c r="I164" s="39">
        <v>833.91666666666652</v>
      </c>
      <c r="J164" s="39">
        <v>862.31666666666661</v>
      </c>
      <c r="K164" s="39">
        <v>868.98333333333335</v>
      </c>
      <c r="L164" s="39">
        <v>876.51666666666665</v>
      </c>
      <c r="M164" s="31">
        <v>861.45</v>
      </c>
      <c r="N164" s="31">
        <v>847.25</v>
      </c>
      <c r="O164" s="256">
        <v>4049400</v>
      </c>
      <c r="P164" s="257">
        <v>2.122186495176849E-2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228.75</v>
      </c>
      <c r="F165" s="38">
        <v>231.41666666666666</v>
      </c>
      <c r="G165" s="39">
        <v>224.93333333333331</v>
      </c>
      <c r="H165" s="39">
        <v>221.11666666666665</v>
      </c>
      <c r="I165" s="39">
        <v>214.6333333333333</v>
      </c>
      <c r="J165" s="39">
        <v>235.23333333333332</v>
      </c>
      <c r="K165" s="39">
        <v>241.71666666666667</v>
      </c>
      <c r="L165" s="39">
        <v>245.53333333333333</v>
      </c>
      <c r="M165" s="31">
        <v>237.9</v>
      </c>
      <c r="N165" s="31">
        <v>227.6</v>
      </c>
      <c r="O165" s="256">
        <v>59610000</v>
      </c>
      <c r="P165" s="257">
        <v>0.27548946185942014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241.4</v>
      </c>
      <c r="F166" s="38">
        <v>241.4</v>
      </c>
      <c r="G166" s="39">
        <v>238.60000000000002</v>
      </c>
      <c r="H166" s="39">
        <v>235.8</v>
      </c>
      <c r="I166" s="39">
        <v>233.00000000000003</v>
      </c>
      <c r="J166" s="39">
        <v>244.20000000000002</v>
      </c>
      <c r="K166" s="39">
        <v>247.00000000000003</v>
      </c>
      <c r="L166" s="39">
        <v>249.8</v>
      </c>
      <c r="M166" s="31">
        <v>244.2</v>
      </c>
      <c r="N166" s="31">
        <v>238.6</v>
      </c>
      <c r="O166" s="256">
        <v>60088000</v>
      </c>
      <c r="P166" s="257">
        <v>-3.2337026539551665E-2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2481</v>
      </c>
      <c r="F167" s="38">
        <v>2499.6</v>
      </c>
      <c r="G167" s="39">
        <v>2454.3999999999996</v>
      </c>
      <c r="H167" s="39">
        <v>2427.7999999999997</v>
      </c>
      <c r="I167" s="39">
        <v>2382.5999999999995</v>
      </c>
      <c r="J167" s="39">
        <v>2526.1999999999998</v>
      </c>
      <c r="K167" s="39">
        <v>2571.3999999999996</v>
      </c>
      <c r="L167" s="39">
        <v>2598</v>
      </c>
      <c r="M167" s="31">
        <v>2544.8000000000002</v>
      </c>
      <c r="N167" s="31">
        <v>2473</v>
      </c>
      <c r="O167" s="256">
        <v>37935500</v>
      </c>
      <c r="P167" s="257">
        <v>4.7934751831824364E-2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86.65</v>
      </c>
      <c r="F168" s="38">
        <v>87.25</v>
      </c>
      <c r="G168" s="39">
        <v>85.9</v>
      </c>
      <c r="H168" s="39">
        <v>85.15</v>
      </c>
      <c r="I168" s="39">
        <v>83.800000000000011</v>
      </c>
      <c r="J168" s="39">
        <v>88</v>
      </c>
      <c r="K168" s="39">
        <v>89.35</v>
      </c>
      <c r="L168" s="39">
        <v>90.1</v>
      </c>
      <c r="M168" s="31">
        <v>88.6</v>
      </c>
      <c r="N168" s="31">
        <v>86.5</v>
      </c>
      <c r="O168" s="256">
        <v>129976000</v>
      </c>
      <c r="P168" s="257">
        <v>5.2812337998963191E-2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833.05</v>
      </c>
      <c r="F169" s="38">
        <v>836.23333333333323</v>
      </c>
      <c r="G169" s="39">
        <v>827.86666666666645</v>
      </c>
      <c r="H169" s="39">
        <v>822.68333333333317</v>
      </c>
      <c r="I169" s="39">
        <v>814.31666666666638</v>
      </c>
      <c r="J169" s="39">
        <v>841.41666666666652</v>
      </c>
      <c r="K169" s="39">
        <v>849.7833333333333</v>
      </c>
      <c r="L169" s="39">
        <v>854.96666666666658</v>
      </c>
      <c r="M169" s="31">
        <v>844.6</v>
      </c>
      <c r="N169" s="31">
        <v>831.05</v>
      </c>
      <c r="O169" s="256">
        <v>9448800</v>
      </c>
      <c r="P169" s="257">
        <v>7.7645051194539247E-3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1295.5999999999999</v>
      </c>
      <c r="F170" s="38">
        <v>1300.0666666666666</v>
      </c>
      <c r="G170" s="39">
        <v>1288.5333333333333</v>
      </c>
      <c r="H170" s="39">
        <v>1281.4666666666667</v>
      </c>
      <c r="I170" s="39">
        <v>1269.9333333333334</v>
      </c>
      <c r="J170" s="39">
        <v>1307.1333333333332</v>
      </c>
      <c r="K170" s="39">
        <v>1318.6666666666665</v>
      </c>
      <c r="L170" s="39">
        <v>1325.7333333333331</v>
      </c>
      <c r="M170" s="31">
        <v>1311.6</v>
      </c>
      <c r="N170" s="31">
        <v>1293</v>
      </c>
      <c r="O170" s="256">
        <v>8400750</v>
      </c>
      <c r="P170" s="257">
        <v>-1.0949227373068433E-2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576.70000000000005</v>
      </c>
      <c r="F171" s="38">
        <v>577.91666666666663</v>
      </c>
      <c r="G171" s="39">
        <v>573.93333333333328</v>
      </c>
      <c r="H171" s="39">
        <v>571.16666666666663</v>
      </c>
      <c r="I171" s="39">
        <v>567.18333333333328</v>
      </c>
      <c r="J171" s="39">
        <v>580.68333333333328</v>
      </c>
      <c r="K171" s="39">
        <v>584.66666666666663</v>
      </c>
      <c r="L171" s="39">
        <v>587.43333333333328</v>
      </c>
      <c r="M171" s="31">
        <v>581.9</v>
      </c>
      <c r="N171" s="31">
        <v>575.15</v>
      </c>
      <c r="O171" s="256">
        <v>102072000</v>
      </c>
      <c r="P171" s="257">
        <v>1.4566653248050574E-2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23831.15</v>
      </c>
      <c r="F172" s="38">
        <v>23760.716666666664</v>
      </c>
      <c r="G172" s="39">
        <v>23591.433333333327</v>
      </c>
      <c r="H172" s="39">
        <v>23351.716666666664</v>
      </c>
      <c r="I172" s="39">
        <v>23182.433333333327</v>
      </c>
      <c r="J172" s="39">
        <v>24000.433333333327</v>
      </c>
      <c r="K172" s="39">
        <v>24169.71666666666</v>
      </c>
      <c r="L172" s="39">
        <v>24409.433333333327</v>
      </c>
      <c r="M172" s="31">
        <v>23930</v>
      </c>
      <c r="N172" s="31">
        <v>23521</v>
      </c>
      <c r="O172" s="256">
        <v>203075</v>
      </c>
      <c r="P172" s="257">
        <v>-1.8842855417320933E-2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3806.9</v>
      </c>
      <c r="F173" s="38">
        <v>3795.2166666666667</v>
      </c>
      <c r="G173" s="39">
        <v>3746.4333333333334</v>
      </c>
      <c r="H173" s="39">
        <v>3685.9666666666667</v>
      </c>
      <c r="I173" s="39">
        <v>3637.1833333333334</v>
      </c>
      <c r="J173" s="39">
        <v>3855.6833333333334</v>
      </c>
      <c r="K173" s="39">
        <v>3904.4666666666672</v>
      </c>
      <c r="L173" s="39">
        <v>3964.9333333333334</v>
      </c>
      <c r="M173" s="31">
        <v>3844</v>
      </c>
      <c r="N173" s="31">
        <v>3734.75</v>
      </c>
      <c r="O173" s="256">
        <v>1992650</v>
      </c>
      <c r="P173" s="257">
        <v>-2.2923408845738943E-2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2313.6</v>
      </c>
      <c r="F174" s="38">
        <v>2319.2833333333333</v>
      </c>
      <c r="G174" s="39">
        <v>2303.6666666666665</v>
      </c>
      <c r="H174" s="39">
        <v>2293.7333333333331</v>
      </c>
      <c r="I174" s="39">
        <v>2278.1166666666663</v>
      </c>
      <c r="J174" s="39">
        <v>2329.2166666666667</v>
      </c>
      <c r="K174" s="39">
        <v>2344.8333333333335</v>
      </c>
      <c r="L174" s="39">
        <v>2354.7666666666669</v>
      </c>
      <c r="M174" s="31">
        <v>2334.9</v>
      </c>
      <c r="N174" s="31">
        <v>2309.35</v>
      </c>
      <c r="O174" s="256">
        <v>3985125</v>
      </c>
      <c r="P174" s="257">
        <v>6.7260325881015534E-3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1880.95</v>
      </c>
      <c r="F175" s="38">
        <v>1888.3500000000001</v>
      </c>
      <c r="G175" s="39">
        <v>1846.1000000000004</v>
      </c>
      <c r="H175" s="39">
        <v>1811.2500000000002</v>
      </c>
      <c r="I175" s="39">
        <v>1769.0000000000005</v>
      </c>
      <c r="J175" s="39">
        <v>1923.2000000000003</v>
      </c>
      <c r="K175" s="39">
        <v>1965.4499999999998</v>
      </c>
      <c r="L175" s="39">
        <v>2000.3000000000002</v>
      </c>
      <c r="M175" s="31">
        <v>1930.6</v>
      </c>
      <c r="N175" s="31">
        <v>1853.5</v>
      </c>
      <c r="O175" s="256">
        <v>7332000</v>
      </c>
      <c r="P175" s="257">
        <v>-8.1168831168831161E-3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1117.3499999999999</v>
      </c>
      <c r="F176" s="38">
        <v>1121.7666666666667</v>
      </c>
      <c r="G176" s="39">
        <v>1108.7333333333333</v>
      </c>
      <c r="H176" s="39">
        <v>1100.1166666666668</v>
      </c>
      <c r="I176" s="39">
        <v>1087.0833333333335</v>
      </c>
      <c r="J176" s="39">
        <v>1130.3833333333332</v>
      </c>
      <c r="K176" s="39">
        <v>1143.4166666666665</v>
      </c>
      <c r="L176" s="39">
        <v>1152.0333333333331</v>
      </c>
      <c r="M176" s="31">
        <v>1134.8</v>
      </c>
      <c r="N176" s="31">
        <v>1113.1500000000001</v>
      </c>
      <c r="O176" s="256">
        <v>22855700</v>
      </c>
      <c r="P176" s="257">
        <v>-3.7833714721586574E-3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581.6</v>
      </c>
      <c r="F177" s="38">
        <v>577.0333333333333</v>
      </c>
      <c r="G177" s="39">
        <v>568.56666666666661</v>
      </c>
      <c r="H177" s="39">
        <v>555.5333333333333</v>
      </c>
      <c r="I177" s="39">
        <v>547.06666666666661</v>
      </c>
      <c r="J177" s="39">
        <v>590.06666666666661</v>
      </c>
      <c r="K177" s="39">
        <v>598.5333333333333</v>
      </c>
      <c r="L177" s="39">
        <v>611.56666666666661</v>
      </c>
      <c r="M177" s="31">
        <v>585.5</v>
      </c>
      <c r="N177" s="31">
        <v>564</v>
      </c>
      <c r="O177" s="256">
        <v>9214500</v>
      </c>
      <c r="P177" s="257">
        <v>-0.1351541602139941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799.25</v>
      </c>
      <c r="F178" s="38">
        <v>804.06666666666661</v>
      </c>
      <c r="G178" s="39">
        <v>790.63333333333321</v>
      </c>
      <c r="H178" s="39">
        <v>782.01666666666665</v>
      </c>
      <c r="I178" s="39">
        <v>768.58333333333326</v>
      </c>
      <c r="J178" s="39">
        <v>812.68333333333317</v>
      </c>
      <c r="K178" s="39">
        <v>826.11666666666656</v>
      </c>
      <c r="L178" s="39">
        <v>834.73333333333312</v>
      </c>
      <c r="M178" s="31">
        <v>817.5</v>
      </c>
      <c r="N178" s="31">
        <v>795.45</v>
      </c>
      <c r="O178" s="256">
        <v>3933000</v>
      </c>
      <c r="P178" s="257">
        <v>7.4282786885245897E-3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1014.2</v>
      </c>
      <c r="F179" s="38">
        <v>1011.6166666666667</v>
      </c>
      <c r="G179" s="39">
        <v>1006.4833333333333</v>
      </c>
      <c r="H179" s="39">
        <v>998.76666666666665</v>
      </c>
      <c r="I179" s="39">
        <v>993.63333333333333</v>
      </c>
      <c r="J179" s="39">
        <v>1019.3333333333334</v>
      </c>
      <c r="K179" s="39">
        <v>1024.4666666666667</v>
      </c>
      <c r="L179" s="39">
        <v>1032.1833333333334</v>
      </c>
      <c r="M179" s="31">
        <v>1016.75</v>
      </c>
      <c r="N179" s="31">
        <v>1003.9</v>
      </c>
      <c r="O179" s="256">
        <v>11222200</v>
      </c>
      <c r="P179" s="257">
        <v>4.4798897257913653E-3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1831.1</v>
      </c>
      <c r="F180" s="38">
        <v>1830.2833333333335</v>
      </c>
      <c r="G180" s="39">
        <v>1803.0666666666671</v>
      </c>
      <c r="H180" s="39">
        <v>1775.0333333333335</v>
      </c>
      <c r="I180" s="39">
        <v>1747.8166666666671</v>
      </c>
      <c r="J180" s="39">
        <v>1858.3166666666671</v>
      </c>
      <c r="K180" s="39">
        <v>1885.5333333333338</v>
      </c>
      <c r="L180" s="39">
        <v>1913.5666666666671</v>
      </c>
      <c r="M180" s="31">
        <v>1857.5</v>
      </c>
      <c r="N180" s="31">
        <v>1802.25</v>
      </c>
      <c r="O180" s="256">
        <v>5058000</v>
      </c>
      <c r="P180" s="257">
        <v>-1.9292292777508484E-2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844.75</v>
      </c>
      <c r="F181" s="38">
        <v>847.65</v>
      </c>
      <c r="G181" s="39">
        <v>840.65</v>
      </c>
      <c r="H181" s="39">
        <v>836.55</v>
      </c>
      <c r="I181" s="39">
        <v>829.55</v>
      </c>
      <c r="J181" s="39">
        <v>851.75</v>
      </c>
      <c r="K181" s="39">
        <v>858.75</v>
      </c>
      <c r="L181" s="39">
        <v>862.85</v>
      </c>
      <c r="M181" s="31">
        <v>854.65</v>
      </c>
      <c r="N181" s="31">
        <v>843.55</v>
      </c>
      <c r="O181" s="256">
        <v>10853100</v>
      </c>
      <c r="P181" s="257">
        <v>3.745630098218745E-3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611.65</v>
      </c>
      <c r="F182" s="38">
        <v>613.69999999999993</v>
      </c>
      <c r="G182" s="39">
        <v>608.54999999999984</v>
      </c>
      <c r="H182" s="39">
        <v>605.44999999999993</v>
      </c>
      <c r="I182" s="39">
        <v>600.29999999999984</v>
      </c>
      <c r="J182" s="39">
        <v>616.79999999999984</v>
      </c>
      <c r="K182" s="39">
        <v>621.94999999999993</v>
      </c>
      <c r="L182" s="39">
        <v>625.04999999999984</v>
      </c>
      <c r="M182" s="31">
        <v>618.85</v>
      </c>
      <c r="N182" s="31">
        <v>610.6</v>
      </c>
      <c r="O182" s="256">
        <v>66594525</v>
      </c>
      <c r="P182" s="257">
        <v>6.5909923105089713E-3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250.05</v>
      </c>
      <c r="F183" s="38">
        <v>249.96666666666667</v>
      </c>
      <c r="G183" s="39">
        <v>246.73333333333335</v>
      </c>
      <c r="H183" s="39">
        <v>243.41666666666669</v>
      </c>
      <c r="I183" s="39">
        <v>240.18333333333337</v>
      </c>
      <c r="J183" s="39">
        <v>253.28333333333333</v>
      </c>
      <c r="K183" s="39">
        <v>256.51666666666665</v>
      </c>
      <c r="L183" s="39">
        <v>259.83333333333331</v>
      </c>
      <c r="M183" s="31">
        <v>253.2</v>
      </c>
      <c r="N183" s="31">
        <v>246.65</v>
      </c>
      <c r="O183" s="256">
        <v>96460875</v>
      </c>
      <c r="P183" s="257">
        <v>2.9352445436865229E-2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118.25</v>
      </c>
      <c r="F184" s="38">
        <v>118.86666666666667</v>
      </c>
      <c r="G184" s="39">
        <v>117.43333333333335</v>
      </c>
      <c r="H184" s="39">
        <v>116.61666666666667</v>
      </c>
      <c r="I184" s="39">
        <v>115.18333333333335</v>
      </c>
      <c r="J184" s="39">
        <v>119.68333333333335</v>
      </c>
      <c r="K184" s="39">
        <v>121.11666666666669</v>
      </c>
      <c r="L184" s="39">
        <v>121.93333333333335</v>
      </c>
      <c r="M184" s="31">
        <v>120.3</v>
      </c>
      <c r="N184" s="31">
        <v>118.05</v>
      </c>
      <c r="O184" s="256">
        <v>222915000</v>
      </c>
      <c r="P184" s="257">
        <v>-1.6749593576038228E-3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3386.25</v>
      </c>
      <c r="F185" s="38">
        <v>3394.6</v>
      </c>
      <c r="G185" s="39">
        <v>3372.6</v>
      </c>
      <c r="H185" s="39">
        <v>3358.95</v>
      </c>
      <c r="I185" s="39">
        <v>3336.95</v>
      </c>
      <c r="J185" s="39">
        <v>3408.25</v>
      </c>
      <c r="K185" s="39">
        <v>3430.25</v>
      </c>
      <c r="L185" s="39">
        <v>3443.9</v>
      </c>
      <c r="M185" s="31">
        <v>3416.6</v>
      </c>
      <c r="N185" s="31">
        <v>3380.95</v>
      </c>
      <c r="O185" s="256">
        <v>9700250</v>
      </c>
      <c r="P185" s="257">
        <v>4.3316608309569359E-4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1200.5</v>
      </c>
      <c r="F186" s="38">
        <v>1205.3166666666666</v>
      </c>
      <c r="G186" s="39">
        <v>1193.7333333333331</v>
      </c>
      <c r="H186" s="39">
        <v>1186.9666666666665</v>
      </c>
      <c r="I186" s="39">
        <v>1175.383333333333</v>
      </c>
      <c r="J186" s="39">
        <v>1212.0833333333333</v>
      </c>
      <c r="K186" s="39">
        <v>1223.6666666666667</v>
      </c>
      <c r="L186" s="39">
        <v>1230.4333333333334</v>
      </c>
      <c r="M186" s="31">
        <v>1216.9000000000001</v>
      </c>
      <c r="N186" s="31">
        <v>1198.55</v>
      </c>
      <c r="O186" s="256">
        <v>14029800</v>
      </c>
      <c r="P186" s="257">
        <v>1.6277575497965302E-3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3066.7</v>
      </c>
      <c r="F187" s="38">
        <v>3075.7666666666664</v>
      </c>
      <c r="G187" s="39">
        <v>3053.1333333333328</v>
      </c>
      <c r="H187" s="39">
        <v>3039.5666666666662</v>
      </c>
      <c r="I187" s="39">
        <v>3016.9333333333325</v>
      </c>
      <c r="J187" s="39">
        <v>3089.333333333333</v>
      </c>
      <c r="K187" s="39">
        <v>3111.9666666666662</v>
      </c>
      <c r="L187" s="39">
        <v>3125.5333333333333</v>
      </c>
      <c r="M187" s="31">
        <v>3098.4</v>
      </c>
      <c r="N187" s="31">
        <v>3062.2</v>
      </c>
      <c r="O187" s="256">
        <v>5415000</v>
      </c>
      <c r="P187" s="257">
        <v>1.8838636844704722E-2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1965</v>
      </c>
      <c r="F188" s="38">
        <v>1965.8833333333332</v>
      </c>
      <c r="G188" s="39">
        <v>1948.1166666666663</v>
      </c>
      <c r="H188" s="39">
        <v>1931.2333333333331</v>
      </c>
      <c r="I188" s="39">
        <v>1913.4666666666662</v>
      </c>
      <c r="J188" s="39">
        <v>1982.7666666666664</v>
      </c>
      <c r="K188" s="39">
        <v>2000.5333333333333</v>
      </c>
      <c r="L188" s="39">
        <v>2017.4166666666665</v>
      </c>
      <c r="M188" s="31">
        <v>1983.65</v>
      </c>
      <c r="N188" s="31">
        <v>1949</v>
      </c>
      <c r="O188" s="256">
        <v>1681000</v>
      </c>
      <c r="P188" s="257">
        <v>-6.4812239221140475E-2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2068.75</v>
      </c>
      <c r="F189" s="38">
        <v>2061.4499999999998</v>
      </c>
      <c r="G189" s="39">
        <v>2042.9999999999995</v>
      </c>
      <c r="H189" s="39">
        <v>2017.2499999999998</v>
      </c>
      <c r="I189" s="39">
        <v>1998.7999999999995</v>
      </c>
      <c r="J189" s="39">
        <v>2087.1999999999998</v>
      </c>
      <c r="K189" s="39">
        <v>2105.6500000000005</v>
      </c>
      <c r="L189" s="39">
        <v>2131.3999999999996</v>
      </c>
      <c r="M189" s="31">
        <v>2079.9</v>
      </c>
      <c r="N189" s="31">
        <v>2035.7</v>
      </c>
      <c r="O189" s="256">
        <v>4284000</v>
      </c>
      <c r="P189" s="257">
        <v>-1.4538093485461907E-2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1366.05</v>
      </c>
      <c r="F190" s="38">
        <v>1369.3166666666666</v>
      </c>
      <c r="G190" s="39">
        <v>1354.8333333333333</v>
      </c>
      <c r="H190" s="39">
        <v>1343.6166666666666</v>
      </c>
      <c r="I190" s="39">
        <v>1329.1333333333332</v>
      </c>
      <c r="J190" s="39">
        <v>1380.5333333333333</v>
      </c>
      <c r="K190" s="39">
        <v>1395.0166666666669</v>
      </c>
      <c r="L190" s="39">
        <v>1406.2333333333333</v>
      </c>
      <c r="M190" s="31">
        <v>1383.8</v>
      </c>
      <c r="N190" s="31">
        <v>1358.1</v>
      </c>
      <c r="O190" s="256">
        <v>7451500</v>
      </c>
      <c r="P190" s="257">
        <v>3.961143072715269E-3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1532.15</v>
      </c>
      <c r="F191" s="38">
        <v>1534.8999999999999</v>
      </c>
      <c r="G191" s="39">
        <v>1527.2499999999998</v>
      </c>
      <c r="H191" s="39">
        <v>1522.35</v>
      </c>
      <c r="I191" s="39">
        <v>1514.6999999999998</v>
      </c>
      <c r="J191" s="39">
        <v>1539.7999999999997</v>
      </c>
      <c r="K191" s="39">
        <v>1547.4499999999998</v>
      </c>
      <c r="L191" s="39">
        <v>1552.3499999999997</v>
      </c>
      <c r="M191" s="31">
        <v>1542.55</v>
      </c>
      <c r="N191" s="31">
        <v>1530</v>
      </c>
      <c r="O191" s="256">
        <v>2496800</v>
      </c>
      <c r="P191" s="257">
        <v>0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8202.0499999999993</v>
      </c>
      <c r="F192" s="38">
        <v>8234.4333333333325</v>
      </c>
      <c r="G192" s="39">
        <v>8146.116666666665</v>
      </c>
      <c r="H192" s="39">
        <v>8090.1833333333325</v>
      </c>
      <c r="I192" s="39">
        <v>8001.866666666665</v>
      </c>
      <c r="J192" s="39">
        <v>8290.366666666665</v>
      </c>
      <c r="K192" s="39">
        <v>8378.6833333333343</v>
      </c>
      <c r="L192" s="39">
        <v>8434.616666666665</v>
      </c>
      <c r="M192" s="31">
        <v>8322.75</v>
      </c>
      <c r="N192" s="31">
        <v>8178.5</v>
      </c>
      <c r="O192" s="256">
        <v>1460000</v>
      </c>
      <c r="P192" s="257">
        <v>1.4241055922195206E-2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586.35</v>
      </c>
      <c r="F193" s="38">
        <v>588.23333333333335</v>
      </c>
      <c r="G193" s="39">
        <v>583.06666666666672</v>
      </c>
      <c r="H193" s="39">
        <v>579.78333333333342</v>
      </c>
      <c r="I193" s="39">
        <v>574.61666666666679</v>
      </c>
      <c r="J193" s="39">
        <v>591.51666666666665</v>
      </c>
      <c r="K193" s="39">
        <v>596.68333333333317</v>
      </c>
      <c r="L193" s="39">
        <v>599.96666666666658</v>
      </c>
      <c r="M193" s="31">
        <v>593.4</v>
      </c>
      <c r="N193" s="31">
        <v>584.95000000000005</v>
      </c>
      <c r="O193" s="256">
        <v>39076700</v>
      </c>
      <c r="P193" s="257">
        <v>9.9452340153882331E-3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237</v>
      </c>
      <c r="F194" s="38">
        <v>237.98333333333335</v>
      </c>
      <c r="G194" s="39">
        <v>235.2166666666667</v>
      </c>
      <c r="H194" s="39">
        <v>233.43333333333334</v>
      </c>
      <c r="I194" s="39">
        <v>230.66666666666669</v>
      </c>
      <c r="J194" s="39">
        <v>239.76666666666671</v>
      </c>
      <c r="K194" s="39">
        <v>242.53333333333336</v>
      </c>
      <c r="L194" s="39">
        <v>244.31666666666672</v>
      </c>
      <c r="M194" s="31">
        <v>240.75</v>
      </c>
      <c r="N194" s="31">
        <v>236.2</v>
      </c>
      <c r="O194" s="256">
        <v>89788000</v>
      </c>
      <c r="P194" s="257">
        <v>5.1045537993104377E-3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834.15</v>
      </c>
      <c r="F195" s="38">
        <v>836.31666666666661</v>
      </c>
      <c r="G195" s="39">
        <v>830.58333333333326</v>
      </c>
      <c r="H195" s="39">
        <v>827.01666666666665</v>
      </c>
      <c r="I195" s="39">
        <v>821.2833333333333</v>
      </c>
      <c r="J195" s="39">
        <v>839.88333333333321</v>
      </c>
      <c r="K195" s="39">
        <v>845.61666666666656</v>
      </c>
      <c r="L195" s="39">
        <v>849.18333333333317</v>
      </c>
      <c r="M195" s="31">
        <v>842.05</v>
      </c>
      <c r="N195" s="31">
        <v>832.75</v>
      </c>
      <c r="O195" s="256">
        <v>8693400</v>
      </c>
      <c r="P195" s="257">
        <v>-1.649470540320391E-2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413.4</v>
      </c>
      <c r="F196" s="38">
        <v>415.36666666666662</v>
      </c>
      <c r="G196" s="39">
        <v>410.83333333333326</v>
      </c>
      <c r="H196" s="39">
        <v>408.26666666666665</v>
      </c>
      <c r="I196" s="39">
        <v>403.73333333333329</v>
      </c>
      <c r="J196" s="39">
        <v>417.93333333333322</v>
      </c>
      <c r="K196" s="39">
        <v>422.46666666666664</v>
      </c>
      <c r="L196" s="39">
        <v>425.03333333333319</v>
      </c>
      <c r="M196" s="31">
        <v>419.9</v>
      </c>
      <c r="N196" s="31">
        <v>412.8</v>
      </c>
      <c r="O196" s="256">
        <v>40411500</v>
      </c>
      <c r="P196" s="257">
        <v>4.3092767539104848E-2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272.2</v>
      </c>
      <c r="F197" s="38">
        <v>274.7</v>
      </c>
      <c r="G197" s="39">
        <v>268.09999999999997</v>
      </c>
      <c r="H197" s="39">
        <v>264</v>
      </c>
      <c r="I197" s="39">
        <v>257.39999999999998</v>
      </c>
      <c r="J197" s="39">
        <v>278.79999999999995</v>
      </c>
      <c r="K197" s="39">
        <v>285.39999999999998</v>
      </c>
      <c r="L197" s="39">
        <v>289.49999999999994</v>
      </c>
      <c r="M197" s="31">
        <v>281.3</v>
      </c>
      <c r="N197" s="31">
        <v>270.60000000000002</v>
      </c>
      <c r="O197" s="256">
        <v>88509000</v>
      </c>
      <c r="P197" s="257">
        <v>5.4544804660971509E-2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640.65</v>
      </c>
      <c r="F198" s="38">
        <v>643.94999999999993</v>
      </c>
      <c r="G198" s="39">
        <v>636.09999999999991</v>
      </c>
      <c r="H198" s="39">
        <v>631.54999999999995</v>
      </c>
      <c r="I198" s="39">
        <v>623.69999999999993</v>
      </c>
      <c r="J198" s="39">
        <v>648.49999999999989</v>
      </c>
      <c r="K198" s="39">
        <v>656.35</v>
      </c>
      <c r="L198" s="39">
        <v>660.89999999999986</v>
      </c>
      <c r="M198" s="31">
        <v>651.79999999999995</v>
      </c>
      <c r="N198" s="31">
        <v>639.4</v>
      </c>
      <c r="O198" s="256">
        <v>7954200</v>
      </c>
      <c r="P198" s="257">
        <v>6.793478260869565E-4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45163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54" t="s">
        <v>16</v>
      </c>
      <c r="B8" s="356"/>
      <c r="C8" s="360" t="s">
        <v>20</v>
      </c>
      <c r="D8" s="360" t="s">
        <v>21</v>
      </c>
      <c r="E8" s="351" t="s">
        <v>22</v>
      </c>
      <c r="F8" s="352"/>
      <c r="G8" s="353"/>
      <c r="H8" s="351" t="s">
        <v>23</v>
      </c>
      <c r="I8" s="352"/>
      <c r="J8" s="353"/>
      <c r="K8" s="26"/>
      <c r="L8" s="53"/>
      <c r="M8" s="53"/>
      <c r="N8" s="1"/>
      <c r="O8" s="1"/>
    </row>
    <row r="9" spans="1:15" ht="36" customHeight="1">
      <c r="A9" s="358"/>
      <c r="B9" s="359"/>
      <c r="C9" s="359"/>
      <c r="D9" s="35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19386.7</v>
      </c>
      <c r="D10" s="35">
        <v>19446.716666666667</v>
      </c>
      <c r="E10" s="35">
        <v>19308.983333333334</v>
      </c>
      <c r="F10" s="35">
        <v>19231.266666666666</v>
      </c>
      <c r="G10" s="35">
        <v>19093.533333333333</v>
      </c>
      <c r="H10" s="35">
        <v>19524.433333333334</v>
      </c>
      <c r="I10" s="35">
        <v>19662.166666666672</v>
      </c>
      <c r="J10" s="35">
        <v>19739.883333333335</v>
      </c>
      <c r="K10" s="35">
        <v>19584.45</v>
      </c>
      <c r="L10" s="35">
        <v>19369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44496.2</v>
      </c>
      <c r="D11" s="35">
        <v>44626.616666666669</v>
      </c>
      <c r="E11" s="35">
        <v>44303.333333333336</v>
      </c>
      <c r="F11" s="35">
        <v>44110.466666666667</v>
      </c>
      <c r="G11" s="35">
        <v>43787.183333333334</v>
      </c>
      <c r="H11" s="35">
        <v>44819.483333333337</v>
      </c>
      <c r="I11" s="35">
        <v>45142.766666666663</v>
      </c>
      <c r="J11" s="35">
        <v>45335.633333333339</v>
      </c>
      <c r="K11" s="35">
        <v>44949.9</v>
      </c>
      <c r="L11" s="35">
        <v>44433.75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3497.05</v>
      </c>
      <c r="D12" s="38">
        <v>3510.6</v>
      </c>
      <c r="E12" s="38">
        <v>3476.7</v>
      </c>
      <c r="F12" s="38">
        <v>3456.35</v>
      </c>
      <c r="G12" s="38">
        <v>3422.45</v>
      </c>
      <c r="H12" s="38">
        <v>3530.95</v>
      </c>
      <c r="I12" s="38">
        <v>3564.8500000000004</v>
      </c>
      <c r="J12" s="38">
        <v>3585.2</v>
      </c>
      <c r="K12" s="38">
        <v>3544.5</v>
      </c>
      <c r="L12" s="38">
        <v>3490.25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5989.7</v>
      </c>
      <c r="D13" s="38">
        <v>6014.95</v>
      </c>
      <c r="E13" s="38">
        <v>5958.75</v>
      </c>
      <c r="F13" s="38">
        <v>5927.8</v>
      </c>
      <c r="G13" s="38">
        <v>5871.6</v>
      </c>
      <c r="H13" s="38">
        <v>6045.9</v>
      </c>
      <c r="I13" s="38">
        <v>6102.0999999999985</v>
      </c>
      <c r="J13" s="38">
        <v>6133.0499999999993</v>
      </c>
      <c r="K13" s="38">
        <v>6071.15</v>
      </c>
      <c r="L13" s="38">
        <v>5984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31112.1</v>
      </c>
      <c r="D14" s="38">
        <v>31109.766666666666</v>
      </c>
      <c r="E14" s="38">
        <v>31007.083333333332</v>
      </c>
      <c r="F14" s="38">
        <v>30902.066666666666</v>
      </c>
      <c r="G14" s="38">
        <v>30799.383333333331</v>
      </c>
      <c r="H14" s="38">
        <v>31214.783333333333</v>
      </c>
      <c r="I14" s="38">
        <v>31317.466666666667</v>
      </c>
      <c r="J14" s="38">
        <v>31422.483333333334</v>
      </c>
      <c r="K14" s="38">
        <v>31212.45</v>
      </c>
      <c r="L14" s="38">
        <v>31004.75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5491.5</v>
      </c>
      <c r="D15" s="38">
        <v>5511.0333333333328</v>
      </c>
      <c r="E15" s="38">
        <v>5466.5166666666655</v>
      </c>
      <c r="F15" s="38">
        <v>5441.5333333333328</v>
      </c>
      <c r="G15" s="38">
        <v>5397.0166666666655</v>
      </c>
      <c r="H15" s="38">
        <v>5536.0166666666655</v>
      </c>
      <c r="I15" s="38">
        <v>5580.5333333333319</v>
      </c>
      <c r="J15" s="38">
        <v>5605.5166666666655</v>
      </c>
      <c r="K15" s="38">
        <v>5555.55</v>
      </c>
      <c r="L15" s="38">
        <v>5486.05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11131.05</v>
      </c>
      <c r="D16" s="38">
        <v>11145.116666666667</v>
      </c>
      <c r="E16" s="38">
        <v>11104.583333333334</v>
      </c>
      <c r="F16" s="38">
        <v>11078.116666666667</v>
      </c>
      <c r="G16" s="38">
        <v>11037.583333333334</v>
      </c>
      <c r="H16" s="38">
        <v>11171.583333333334</v>
      </c>
      <c r="I16" s="38">
        <v>11212.116666666667</v>
      </c>
      <c r="J16" s="38">
        <v>11238.583333333334</v>
      </c>
      <c r="K16" s="38">
        <v>11185.65</v>
      </c>
      <c r="L16" s="38">
        <v>11118.65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4336.95</v>
      </c>
      <c r="D17" s="38">
        <v>4347.7333333333336</v>
      </c>
      <c r="E17" s="38">
        <v>4305.4666666666672</v>
      </c>
      <c r="F17" s="38">
        <v>4273.9833333333336</v>
      </c>
      <c r="G17" s="38">
        <v>4231.7166666666672</v>
      </c>
      <c r="H17" s="38">
        <v>4379.2166666666672</v>
      </c>
      <c r="I17" s="38">
        <v>4421.4833333333336</v>
      </c>
      <c r="J17" s="38">
        <v>4452.9666666666672</v>
      </c>
      <c r="K17" s="31">
        <v>4390</v>
      </c>
      <c r="L17" s="31">
        <v>4316.25</v>
      </c>
      <c r="M17" s="31">
        <v>2.33683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23164.65</v>
      </c>
      <c r="D18" s="38">
        <v>23252.883333333331</v>
      </c>
      <c r="E18" s="38">
        <v>23061.766666666663</v>
      </c>
      <c r="F18" s="38">
        <v>22958.883333333331</v>
      </c>
      <c r="G18" s="38">
        <v>22767.766666666663</v>
      </c>
      <c r="H18" s="38">
        <v>23355.766666666663</v>
      </c>
      <c r="I18" s="38">
        <v>23546.883333333331</v>
      </c>
      <c r="J18" s="38">
        <v>23649.766666666663</v>
      </c>
      <c r="K18" s="31">
        <v>23444</v>
      </c>
      <c r="L18" s="31">
        <v>23150</v>
      </c>
      <c r="M18" s="31">
        <v>8.5680000000000006E-2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184</v>
      </c>
      <c r="D19" s="38">
        <v>185.28333333333333</v>
      </c>
      <c r="E19" s="38">
        <v>182.21666666666667</v>
      </c>
      <c r="F19" s="38">
        <v>180.43333333333334</v>
      </c>
      <c r="G19" s="38">
        <v>177.36666666666667</v>
      </c>
      <c r="H19" s="38">
        <v>187.06666666666666</v>
      </c>
      <c r="I19" s="38">
        <v>190.13333333333333</v>
      </c>
      <c r="J19" s="38">
        <v>191.91666666666666</v>
      </c>
      <c r="K19" s="31">
        <v>188.35</v>
      </c>
      <c r="L19" s="31">
        <v>183.5</v>
      </c>
      <c r="M19" s="31">
        <v>37.865639999999999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219.5</v>
      </c>
      <c r="D20" s="38">
        <v>220.28333333333333</v>
      </c>
      <c r="E20" s="38">
        <v>217.56666666666666</v>
      </c>
      <c r="F20" s="38">
        <v>215.63333333333333</v>
      </c>
      <c r="G20" s="38">
        <v>212.91666666666666</v>
      </c>
      <c r="H20" s="38">
        <v>222.21666666666667</v>
      </c>
      <c r="I20" s="38">
        <v>224.93333333333331</v>
      </c>
      <c r="J20" s="38">
        <v>226.86666666666667</v>
      </c>
      <c r="K20" s="31">
        <v>223</v>
      </c>
      <c r="L20" s="31">
        <v>218.35</v>
      </c>
      <c r="M20" s="31">
        <v>20.229209999999998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1990.35</v>
      </c>
      <c r="D21" s="38">
        <v>1984.5833333333333</v>
      </c>
      <c r="E21" s="38">
        <v>1962.1666666666665</v>
      </c>
      <c r="F21" s="38">
        <v>1933.9833333333333</v>
      </c>
      <c r="G21" s="38">
        <v>1911.5666666666666</v>
      </c>
      <c r="H21" s="38">
        <v>2012.7666666666664</v>
      </c>
      <c r="I21" s="38">
        <v>2035.1833333333329</v>
      </c>
      <c r="J21" s="38">
        <v>2063.3666666666663</v>
      </c>
      <c r="K21" s="31">
        <v>2007</v>
      </c>
      <c r="L21" s="31">
        <v>1956.4</v>
      </c>
      <c r="M21" s="31">
        <v>3.6200899999999998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2539.5500000000002</v>
      </c>
      <c r="D22" s="38">
        <v>2561.2166666666667</v>
      </c>
      <c r="E22" s="38">
        <v>2509.4333333333334</v>
      </c>
      <c r="F22" s="38">
        <v>2479.3166666666666</v>
      </c>
      <c r="G22" s="38">
        <v>2427.5333333333333</v>
      </c>
      <c r="H22" s="38">
        <v>2591.3333333333335</v>
      </c>
      <c r="I22" s="38">
        <v>2643.1166666666672</v>
      </c>
      <c r="J22" s="38">
        <v>2673.2333333333336</v>
      </c>
      <c r="K22" s="31">
        <v>2613</v>
      </c>
      <c r="L22" s="31">
        <v>2531.1</v>
      </c>
      <c r="M22" s="31">
        <v>45.583669999999998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983.65</v>
      </c>
      <c r="D23" s="38">
        <v>987.56666666666661</v>
      </c>
      <c r="E23" s="38">
        <v>973.18333333333317</v>
      </c>
      <c r="F23" s="38">
        <v>962.71666666666658</v>
      </c>
      <c r="G23" s="38">
        <v>948.33333333333314</v>
      </c>
      <c r="H23" s="38">
        <v>998.03333333333319</v>
      </c>
      <c r="I23" s="38">
        <v>1012.4166666666666</v>
      </c>
      <c r="J23" s="38">
        <v>1022.8833333333332</v>
      </c>
      <c r="K23" s="31">
        <v>1001.95</v>
      </c>
      <c r="L23" s="31">
        <v>977.1</v>
      </c>
      <c r="M23" s="31">
        <v>9.4999099999999999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822.35</v>
      </c>
      <c r="D24" s="38">
        <v>828.98333333333323</v>
      </c>
      <c r="E24" s="38">
        <v>813.56666666666649</v>
      </c>
      <c r="F24" s="38">
        <v>804.7833333333333</v>
      </c>
      <c r="G24" s="38">
        <v>789.36666666666656</v>
      </c>
      <c r="H24" s="38">
        <v>837.76666666666642</v>
      </c>
      <c r="I24" s="38">
        <v>853.18333333333317</v>
      </c>
      <c r="J24" s="38">
        <v>861.96666666666636</v>
      </c>
      <c r="K24" s="31">
        <v>844.4</v>
      </c>
      <c r="L24" s="31">
        <v>820.2</v>
      </c>
      <c r="M24" s="31">
        <v>46.927959999999999</v>
      </c>
      <c r="N24" s="1"/>
      <c r="O24" s="1"/>
    </row>
    <row r="25" spans="1:15" ht="12.75" customHeight="1">
      <c r="A25" s="56">
        <v>16</v>
      </c>
      <c r="B25" s="58" t="s">
        <v>853</v>
      </c>
      <c r="C25" s="31">
        <v>328.8</v>
      </c>
      <c r="D25" s="38">
        <v>330.50000000000006</v>
      </c>
      <c r="E25" s="38">
        <v>321.15000000000009</v>
      </c>
      <c r="F25" s="38">
        <v>313.50000000000006</v>
      </c>
      <c r="G25" s="38">
        <v>304.15000000000009</v>
      </c>
      <c r="H25" s="38">
        <v>338.15000000000009</v>
      </c>
      <c r="I25" s="38">
        <v>347.50000000000011</v>
      </c>
      <c r="J25" s="38">
        <v>355.15000000000009</v>
      </c>
      <c r="K25" s="31">
        <v>339.85</v>
      </c>
      <c r="L25" s="31">
        <v>322.85000000000002</v>
      </c>
      <c r="M25" s="31">
        <v>232.68024</v>
      </c>
      <c r="N25" s="1"/>
      <c r="O25" s="1"/>
    </row>
    <row r="26" spans="1:15" ht="12.75" customHeight="1">
      <c r="A26" s="56">
        <v>17</v>
      </c>
      <c r="B26" s="58" t="s">
        <v>268</v>
      </c>
      <c r="C26" s="31" t="e">
        <v>#N/A</v>
      </c>
      <c r="D26" s="38" t="e">
        <v>#N/A</v>
      </c>
      <c r="E26" s="38" t="e">
        <v>#N/A</v>
      </c>
      <c r="F26" s="38" t="e">
        <v>#N/A</v>
      </c>
      <c r="G26" s="38" t="e">
        <v>#N/A</v>
      </c>
      <c r="H26" s="38" t="e">
        <v>#N/A</v>
      </c>
      <c r="I26" s="38" t="e">
        <v>#N/A</v>
      </c>
      <c r="J26" s="38" t="e">
        <v>#N/A</v>
      </c>
      <c r="K26" s="31" t="e">
        <v>#N/A</v>
      </c>
      <c r="L26" s="31" t="e">
        <v>#N/A</v>
      </c>
      <c r="M26" s="31" t="e">
        <v>#N/A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3715.05</v>
      </c>
      <c r="D27" s="38">
        <v>3735.6666666666665</v>
      </c>
      <c r="E27" s="38">
        <v>3679.3833333333332</v>
      </c>
      <c r="F27" s="38">
        <v>3643.7166666666667</v>
      </c>
      <c r="G27" s="38">
        <v>3587.4333333333334</v>
      </c>
      <c r="H27" s="38">
        <v>3771.333333333333</v>
      </c>
      <c r="I27" s="38">
        <v>3827.6166666666668</v>
      </c>
      <c r="J27" s="38">
        <v>3863.2833333333328</v>
      </c>
      <c r="K27" s="31">
        <v>3791.95</v>
      </c>
      <c r="L27" s="31">
        <v>3700</v>
      </c>
      <c r="M27" s="31">
        <v>0.76263999999999998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448.95</v>
      </c>
      <c r="D28" s="38">
        <v>452.63333333333338</v>
      </c>
      <c r="E28" s="38">
        <v>443.26666666666677</v>
      </c>
      <c r="F28" s="38">
        <v>437.58333333333337</v>
      </c>
      <c r="G28" s="38">
        <v>428.21666666666675</v>
      </c>
      <c r="H28" s="38">
        <v>458.31666666666678</v>
      </c>
      <c r="I28" s="38">
        <v>467.68333333333345</v>
      </c>
      <c r="J28" s="38">
        <v>473.36666666666679</v>
      </c>
      <c r="K28" s="31">
        <v>462</v>
      </c>
      <c r="L28" s="31">
        <v>446.95</v>
      </c>
      <c r="M28" s="31">
        <v>43.164969999999997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4919.95</v>
      </c>
      <c r="D29" s="38">
        <v>4934.5166666666673</v>
      </c>
      <c r="E29" s="38">
        <v>4885.5333333333347</v>
      </c>
      <c r="F29" s="38">
        <v>4851.1166666666677</v>
      </c>
      <c r="G29" s="38">
        <v>4802.133333333335</v>
      </c>
      <c r="H29" s="38">
        <v>4968.9333333333343</v>
      </c>
      <c r="I29" s="38">
        <v>5017.9166666666661</v>
      </c>
      <c r="J29" s="38">
        <v>5052.3333333333339</v>
      </c>
      <c r="K29" s="31">
        <v>4983.5</v>
      </c>
      <c r="L29" s="31">
        <v>4900.1000000000004</v>
      </c>
      <c r="M29" s="31">
        <v>5.3406500000000001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395.6</v>
      </c>
      <c r="D30" s="38">
        <v>396.11666666666662</v>
      </c>
      <c r="E30" s="38">
        <v>392.58333333333326</v>
      </c>
      <c r="F30" s="38">
        <v>389.56666666666666</v>
      </c>
      <c r="G30" s="38">
        <v>386.0333333333333</v>
      </c>
      <c r="H30" s="38">
        <v>399.13333333333321</v>
      </c>
      <c r="I30" s="38">
        <v>402.66666666666663</v>
      </c>
      <c r="J30" s="38">
        <v>405.68333333333317</v>
      </c>
      <c r="K30" s="31">
        <v>399.65</v>
      </c>
      <c r="L30" s="31">
        <v>393.1</v>
      </c>
      <c r="M30" s="31">
        <v>17.130379999999999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185.85</v>
      </c>
      <c r="D31" s="38">
        <v>186.75</v>
      </c>
      <c r="E31" s="38">
        <v>184.35</v>
      </c>
      <c r="F31" s="38">
        <v>182.85</v>
      </c>
      <c r="G31" s="38">
        <v>180.45</v>
      </c>
      <c r="H31" s="38">
        <v>188.25</v>
      </c>
      <c r="I31" s="38">
        <v>190.64999999999998</v>
      </c>
      <c r="J31" s="38">
        <v>192.15</v>
      </c>
      <c r="K31" s="31">
        <v>189.15</v>
      </c>
      <c r="L31" s="31">
        <v>185.25</v>
      </c>
      <c r="M31" s="31">
        <v>118.22398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3225.6</v>
      </c>
      <c r="D32" s="38">
        <v>3209.7999999999997</v>
      </c>
      <c r="E32" s="38">
        <v>3186.6999999999994</v>
      </c>
      <c r="F32" s="38">
        <v>3147.7999999999997</v>
      </c>
      <c r="G32" s="38">
        <v>3124.6999999999994</v>
      </c>
      <c r="H32" s="38">
        <v>3248.6999999999994</v>
      </c>
      <c r="I32" s="38">
        <v>3271.7999999999997</v>
      </c>
      <c r="J32" s="38">
        <v>3310.6999999999994</v>
      </c>
      <c r="K32" s="31">
        <v>3232.9</v>
      </c>
      <c r="L32" s="31">
        <v>3170.9</v>
      </c>
      <c r="M32" s="31">
        <v>11.67742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1993.35</v>
      </c>
      <c r="D33" s="38">
        <v>2009.1666666666667</v>
      </c>
      <c r="E33" s="38">
        <v>1967.7333333333336</v>
      </c>
      <c r="F33" s="38">
        <v>1942.1166666666668</v>
      </c>
      <c r="G33" s="38">
        <v>1900.6833333333336</v>
      </c>
      <c r="H33" s="38">
        <v>2034.7833333333335</v>
      </c>
      <c r="I33" s="38">
        <v>2076.2166666666662</v>
      </c>
      <c r="J33" s="38">
        <v>2101.8333333333335</v>
      </c>
      <c r="K33" s="31">
        <v>2050.6</v>
      </c>
      <c r="L33" s="31">
        <v>1983.55</v>
      </c>
      <c r="M33" s="31">
        <v>9.0989900000000006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661.9</v>
      </c>
      <c r="D34" s="38">
        <v>662.99999999999989</v>
      </c>
      <c r="E34" s="38">
        <v>657.44999999999982</v>
      </c>
      <c r="F34" s="38">
        <v>652.99999999999989</v>
      </c>
      <c r="G34" s="38">
        <v>647.44999999999982</v>
      </c>
      <c r="H34" s="38">
        <v>667.44999999999982</v>
      </c>
      <c r="I34" s="38">
        <v>672.99999999999977</v>
      </c>
      <c r="J34" s="38">
        <v>677.44999999999982</v>
      </c>
      <c r="K34" s="31">
        <v>668.55</v>
      </c>
      <c r="L34" s="31">
        <v>658.55</v>
      </c>
      <c r="M34" s="31">
        <v>6.6854899999999997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745.8</v>
      </c>
      <c r="D35" s="38">
        <v>741.06666666666661</v>
      </c>
      <c r="E35" s="38">
        <v>733.28333333333319</v>
      </c>
      <c r="F35" s="38">
        <v>720.76666666666654</v>
      </c>
      <c r="G35" s="38">
        <v>712.98333333333312</v>
      </c>
      <c r="H35" s="38">
        <v>753.58333333333326</v>
      </c>
      <c r="I35" s="38">
        <v>761.36666666666656</v>
      </c>
      <c r="J35" s="38">
        <v>773.88333333333333</v>
      </c>
      <c r="K35" s="31">
        <v>748.85</v>
      </c>
      <c r="L35" s="31">
        <v>728.55</v>
      </c>
      <c r="M35" s="31">
        <v>25.565809999999999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833.65</v>
      </c>
      <c r="D36" s="38">
        <v>837.33333333333337</v>
      </c>
      <c r="E36" s="38">
        <v>827.81666666666672</v>
      </c>
      <c r="F36" s="38">
        <v>821.98333333333335</v>
      </c>
      <c r="G36" s="38">
        <v>812.4666666666667</v>
      </c>
      <c r="H36" s="38">
        <v>843.16666666666674</v>
      </c>
      <c r="I36" s="38">
        <v>852.68333333333339</v>
      </c>
      <c r="J36" s="38">
        <v>858.51666666666677</v>
      </c>
      <c r="K36" s="31">
        <v>846.85</v>
      </c>
      <c r="L36" s="31">
        <v>831.5</v>
      </c>
      <c r="M36" s="31">
        <v>8.9531700000000001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375.6</v>
      </c>
      <c r="D37" s="38">
        <v>377.2</v>
      </c>
      <c r="E37" s="38">
        <v>373.4</v>
      </c>
      <c r="F37" s="38">
        <v>371.2</v>
      </c>
      <c r="G37" s="38">
        <v>367.4</v>
      </c>
      <c r="H37" s="38">
        <v>379.4</v>
      </c>
      <c r="I37" s="38">
        <v>383.20000000000005</v>
      </c>
      <c r="J37" s="38">
        <v>385.4</v>
      </c>
      <c r="K37" s="31">
        <v>381</v>
      </c>
      <c r="L37" s="31">
        <v>375</v>
      </c>
      <c r="M37" s="31">
        <v>12.091799999999999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981.35</v>
      </c>
      <c r="D38" s="38">
        <v>984.9</v>
      </c>
      <c r="E38" s="38">
        <v>975.55</v>
      </c>
      <c r="F38" s="38">
        <v>969.75</v>
      </c>
      <c r="G38" s="38">
        <v>960.4</v>
      </c>
      <c r="H38" s="38">
        <v>990.69999999999993</v>
      </c>
      <c r="I38" s="38">
        <v>1000.0500000000001</v>
      </c>
      <c r="J38" s="38">
        <v>1005.8499999999999</v>
      </c>
      <c r="K38" s="31">
        <v>994.25</v>
      </c>
      <c r="L38" s="31">
        <v>979.1</v>
      </c>
      <c r="M38" s="31">
        <v>118.99556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4630.1499999999996</v>
      </c>
      <c r="D39" s="38">
        <v>4643.9000000000005</v>
      </c>
      <c r="E39" s="38">
        <v>4560.7000000000007</v>
      </c>
      <c r="F39" s="38">
        <v>4491.25</v>
      </c>
      <c r="G39" s="38">
        <v>4408.05</v>
      </c>
      <c r="H39" s="38">
        <v>4713.3500000000013</v>
      </c>
      <c r="I39" s="38">
        <v>4796.55</v>
      </c>
      <c r="J39" s="38">
        <v>4866.0000000000018</v>
      </c>
      <c r="K39" s="31">
        <v>4727.1000000000004</v>
      </c>
      <c r="L39" s="31">
        <v>4574.45</v>
      </c>
      <c r="M39" s="31">
        <v>4.3386699999999996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1468.6</v>
      </c>
      <c r="D40" s="38">
        <v>1475.2</v>
      </c>
      <c r="E40" s="38">
        <v>1458.4</v>
      </c>
      <c r="F40" s="38">
        <v>1448.2</v>
      </c>
      <c r="G40" s="38">
        <v>1431.4</v>
      </c>
      <c r="H40" s="38">
        <v>1485.4</v>
      </c>
      <c r="I40" s="38">
        <v>1502.1999999999998</v>
      </c>
      <c r="J40" s="38">
        <v>1512.4</v>
      </c>
      <c r="K40" s="31">
        <v>1492</v>
      </c>
      <c r="L40" s="31">
        <v>1465</v>
      </c>
      <c r="M40" s="31">
        <v>8.4760600000000004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7152.2</v>
      </c>
      <c r="D41" s="38">
        <v>7137.5666666666666</v>
      </c>
      <c r="E41" s="38">
        <v>7087.1333333333332</v>
      </c>
      <c r="F41" s="38">
        <v>7022.0666666666666</v>
      </c>
      <c r="G41" s="38">
        <v>6971.6333333333332</v>
      </c>
      <c r="H41" s="38">
        <v>7202.6333333333332</v>
      </c>
      <c r="I41" s="38">
        <v>7253.0666666666657</v>
      </c>
      <c r="J41" s="38">
        <v>7318.1333333333332</v>
      </c>
      <c r="K41" s="31">
        <v>7188</v>
      </c>
      <c r="L41" s="31">
        <v>7072.5</v>
      </c>
      <c r="M41" s="31">
        <v>0.17327000000000001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7137.45</v>
      </c>
      <c r="D42" s="38">
        <v>7148.1333333333341</v>
      </c>
      <c r="E42" s="38">
        <v>7110.3166666666684</v>
      </c>
      <c r="F42" s="38">
        <v>7083.1833333333343</v>
      </c>
      <c r="G42" s="38">
        <v>7045.3666666666686</v>
      </c>
      <c r="H42" s="38">
        <v>7175.2666666666682</v>
      </c>
      <c r="I42" s="38">
        <v>7213.0833333333339</v>
      </c>
      <c r="J42" s="38">
        <v>7240.2166666666681</v>
      </c>
      <c r="K42" s="31">
        <v>7185.95</v>
      </c>
      <c r="L42" s="31">
        <v>7121</v>
      </c>
      <c r="M42" s="31">
        <v>9.1036000000000001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2382.15</v>
      </c>
      <c r="D43" s="38">
        <v>2383.6833333333334</v>
      </c>
      <c r="E43" s="38">
        <v>2369.4666666666667</v>
      </c>
      <c r="F43" s="38">
        <v>2356.7833333333333</v>
      </c>
      <c r="G43" s="38">
        <v>2342.5666666666666</v>
      </c>
      <c r="H43" s="38">
        <v>2396.3666666666668</v>
      </c>
      <c r="I43" s="38">
        <v>2410.5833333333339</v>
      </c>
      <c r="J43" s="38">
        <v>2423.2666666666669</v>
      </c>
      <c r="K43" s="31">
        <v>2397.9</v>
      </c>
      <c r="L43" s="31">
        <v>2371</v>
      </c>
      <c r="M43" s="31">
        <v>0.66215999999999997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234.9</v>
      </c>
      <c r="D44" s="38">
        <v>236.53333333333333</v>
      </c>
      <c r="E44" s="38">
        <v>232.36666666666667</v>
      </c>
      <c r="F44" s="38">
        <v>229.83333333333334</v>
      </c>
      <c r="G44" s="38">
        <v>225.66666666666669</v>
      </c>
      <c r="H44" s="38">
        <v>239.06666666666666</v>
      </c>
      <c r="I44" s="38">
        <v>243.23333333333335</v>
      </c>
      <c r="J44" s="38">
        <v>245.76666666666665</v>
      </c>
      <c r="K44" s="31">
        <v>240.7</v>
      </c>
      <c r="L44" s="31">
        <v>234</v>
      </c>
      <c r="M44" s="31">
        <v>111.25154999999999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191.85</v>
      </c>
      <c r="D45" s="38">
        <v>192.51666666666665</v>
      </c>
      <c r="E45" s="38">
        <v>190.08333333333331</v>
      </c>
      <c r="F45" s="38">
        <v>188.31666666666666</v>
      </c>
      <c r="G45" s="38">
        <v>185.88333333333333</v>
      </c>
      <c r="H45" s="38">
        <v>194.2833333333333</v>
      </c>
      <c r="I45" s="38">
        <v>196.71666666666664</v>
      </c>
      <c r="J45" s="38">
        <v>198.48333333333329</v>
      </c>
      <c r="K45" s="31">
        <v>194.95</v>
      </c>
      <c r="L45" s="31">
        <v>190.75</v>
      </c>
      <c r="M45" s="31">
        <v>159.02958000000001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87.45</v>
      </c>
      <c r="D46" s="38">
        <v>88.333333333333329</v>
      </c>
      <c r="E46" s="38">
        <v>85.916666666666657</v>
      </c>
      <c r="F46" s="38">
        <v>84.383333333333326</v>
      </c>
      <c r="G46" s="38">
        <v>81.966666666666654</v>
      </c>
      <c r="H46" s="38">
        <v>89.86666666666666</v>
      </c>
      <c r="I46" s="38">
        <v>92.283333333333317</v>
      </c>
      <c r="J46" s="38">
        <v>93.816666666666663</v>
      </c>
      <c r="K46" s="31">
        <v>90.75</v>
      </c>
      <c r="L46" s="31">
        <v>86.8</v>
      </c>
      <c r="M46" s="31">
        <v>108.11228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1710.55</v>
      </c>
      <c r="D47" s="38">
        <v>1719.8333333333333</v>
      </c>
      <c r="E47" s="38">
        <v>1696.2166666666665</v>
      </c>
      <c r="F47" s="38">
        <v>1681.8833333333332</v>
      </c>
      <c r="G47" s="38">
        <v>1658.2666666666664</v>
      </c>
      <c r="H47" s="38">
        <v>1734.1666666666665</v>
      </c>
      <c r="I47" s="38">
        <v>1757.7833333333333</v>
      </c>
      <c r="J47" s="38">
        <v>1772.1166666666666</v>
      </c>
      <c r="K47" s="31">
        <v>1743.45</v>
      </c>
      <c r="L47" s="31">
        <v>1705.5</v>
      </c>
      <c r="M47" s="31">
        <v>1.2285699999999999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134.4</v>
      </c>
      <c r="D48" s="38">
        <v>134.5</v>
      </c>
      <c r="E48" s="38">
        <v>133.5</v>
      </c>
      <c r="F48" s="38">
        <v>132.6</v>
      </c>
      <c r="G48" s="38">
        <v>131.6</v>
      </c>
      <c r="H48" s="38">
        <v>135.4</v>
      </c>
      <c r="I48" s="38">
        <v>136.4</v>
      </c>
      <c r="J48" s="38">
        <v>137.30000000000001</v>
      </c>
      <c r="K48" s="31">
        <v>135.5</v>
      </c>
      <c r="L48" s="31">
        <v>133.6</v>
      </c>
      <c r="M48" s="31">
        <v>175.43374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713.35</v>
      </c>
      <c r="D49" s="38">
        <v>710.63333333333333</v>
      </c>
      <c r="E49" s="38">
        <v>706.31666666666661</v>
      </c>
      <c r="F49" s="38">
        <v>699.2833333333333</v>
      </c>
      <c r="G49" s="38">
        <v>694.96666666666658</v>
      </c>
      <c r="H49" s="38">
        <v>717.66666666666663</v>
      </c>
      <c r="I49" s="38">
        <v>721.98333333333346</v>
      </c>
      <c r="J49" s="38">
        <v>729.01666666666665</v>
      </c>
      <c r="K49" s="31">
        <v>714.95</v>
      </c>
      <c r="L49" s="31">
        <v>703.6</v>
      </c>
      <c r="M49" s="31">
        <v>7.8443199999999997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1041.3499999999999</v>
      </c>
      <c r="D50" s="38">
        <v>1040.1166666666666</v>
      </c>
      <c r="E50" s="38">
        <v>1028.1333333333332</v>
      </c>
      <c r="F50" s="38">
        <v>1014.9166666666667</v>
      </c>
      <c r="G50" s="38">
        <v>1002.9333333333334</v>
      </c>
      <c r="H50" s="38">
        <v>1053.333333333333</v>
      </c>
      <c r="I50" s="38">
        <v>1065.3166666666662</v>
      </c>
      <c r="J50" s="38">
        <v>1078.5333333333328</v>
      </c>
      <c r="K50" s="31">
        <v>1052.0999999999999</v>
      </c>
      <c r="L50" s="31">
        <v>1026.9000000000001</v>
      </c>
      <c r="M50" s="31">
        <v>18.638120000000001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869.45</v>
      </c>
      <c r="D51" s="38">
        <v>869.45000000000016</v>
      </c>
      <c r="E51" s="38">
        <v>864.20000000000027</v>
      </c>
      <c r="F51" s="38">
        <v>858.95000000000016</v>
      </c>
      <c r="G51" s="38">
        <v>853.70000000000027</v>
      </c>
      <c r="H51" s="38">
        <v>874.70000000000027</v>
      </c>
      <c r="I51" s="38">
        <v>879.95</v>
      </c>
      <c r="J51" s="38">
        <v>885.20000000000027</v>
      </c>
      <c r="K51" s="31">
        <v>874.7</v>
      </c>
      <c r="L51" s="31">
        <v>864.2</v>
      </c>
      <c r="M51" s="31">
        <v>28.42728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107.65</v>
      </c>
      <c r="D52" s="38">
        <v>109.25</v>
      </c>
      <c r="E52" s="38">
        <v>105.45</v>
      </c>
      <c r="F52" s="38">
        <v>103.25</v>
      </c>
      <c r="G52" s="38">
        <v>99.45</v>
      </c>
      <c r="H52" s="38">
        <v>111.45</v>
      </c>
      <c r="I52" s="38">
        <v>115.25000000000001</v>
      </c>
      <c r="J52" s="38">
        <v>117.45</v>
      </c>
      <c r="K52" s="31">
        <v>113.05</v>
      </c>
      <c r="L52" s="31">
        <v>107.05</v>
      </c>
      <c r="M52" s="31">
        <v>431.68725999999998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260.5</v>
      </c>
      <c r="D53" s="38">
        <v>261.46666666666664</v>
      </c>
      <c r="E53" s="38">
        <v>258.93333333333328</v>
      </c>
      <c r="F53" s="38">
        <v>257.36666666666662</v>
      </c>
      <c r="G53" s="38">
        <v>254.83333333333326</v>
      </c>
      <c r="H53" s="38">
        <v>263.0333333333333</v>
      </c>
      <c r="I53" s="38">
        <v>265.56666666666672</v>
      </c>
      <c r="J53" s="38">
        <v>267.13333333333333</v>
      </c>
      <c r="K53" s="31">
        <v>264</v>
      </c>
      <c r="L53" s="31">
        <v>259.89999999999998</v>
      </c>
      <c r="M53" s="31">
        <v>23.73743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18363.95</v>
      </c>
      <c r="D54" s="38">
        <v>18366.016666666666</v>
      </c>
      <c r="E54" s="38">
        <v>18262.033333333333</v>
      </c>
      <c r="F54" s="38">
        <v>18160.116666666665</v>
      </c>
      <c r="G54" s="38">
        <v>18056.133333333331</v>
      </c>
      <c r="H54" s="38">
        <v>18467.933333333334</v>
      </c>
      <c r="I54" s="38">
        <v>18571.916666666664</v>
      </c>
      <c r="J54" s="38">
        <v>18673.833333333336</v>
      </c>
      <c r="K54" s="31">
        <v>18470</v>
      </c>
      <c r="L54" s="31">
        <v>18264.099999999999</v>
      </c>
      <c r="M54" s="31">
        <v>0.34364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351.25</v>
      </c>
      <c r="D55" s="38">
        <v>350.08333333333331</v>
      </c>
      <c r="E55" s="38">
        <v>347.31666666666661</v>
      </c>
      <c r="F55" s="38">
        <v>343.38333333333327</v>
      </c>
      <c r="G55" s="38">
        <v>340.61666666666656</v>
      </c>
      <c r="H55" s="38">
        <v>354.01666666666665</v>
      </c>
      <c r="I55" s="38">
        <v>356.78333333333342</v>
      </c>
      <c r="J55" s="38">
        <v>360.7166666666667</v>
      </c>
      <c r="K55" s="31">
        <v>352.85</v>
      </c>
      <c r="L55" s="31">
        <v>346.15</v>
      </c>
      <c r="M55" s="31">
        <v>43.708779999999997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4542.8</v>
      </c>
      <c r="D56" s="38">
        <v>4539.25</v>
      </c>
      <c r="E56" s="38">
        <v>4519</v>
      </c>
      <c r="F56" s="38">
        <v>4495.2</v>
      </c>
      <c r="G56" s="38">
        <v>4474.95</v>
      </c>
      <c r="H56" s="38">
        <v>4563.05</v>
      </c>
      <c r="I56" s="38">
        <v>4583.3</v>
      </c>
      <c r="J56" s="38">
        <v>4607.1000000000004</v>
      </c>
      <c r="K56" s="31">
        <v>4559.5</v>
      </c>
      <c r="L56" s="31">
        <v>4515.45</v>
      </c>
      <c r="M56" s="31">
        <v>3.5730300000000002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331.8</v>
      </c>
      <c r="D57" s="38">
        <v>333.33333333333331</v>
      </c>
      <c r="E57" s="38">
        <v>329.16666666666663</v>
      </c>
      <c r="F57" s="38">
        <v>326.5333333333333</v>
      </c>
      <c r="G57" s="38">
        <v>322.36666666666662</v>
      </c>
      <c r="H57" s="38">
        <v>335.96666666666664</v>
      </c>
      <c r="I57" s="38">
        <v>340.13333333333327</v>
      </c>
      <c r="J57" s="38">
        <v>342.76666666666665</v>
      </c>
      <c r="K57" s="31">
        <v>337.5</v>
      </c>
      <c r="L57" s="31">
        <v>330.7</v>
      </c>
      <c r="M57" s="31">
        <v>60.738300000000002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414.75</v>
      </c>
      <c r="D58" s="38">
        <v>415.66666666666669</v>
      </c>
      <c r="E58" s="38">
        <v>411.33333333333337</v>
      </c>
      <c r="F58" s="38">
        <v>407.91666666666669</v>
      </c>
      <c r="G58" s="38">
        <v>403.58333333333337</v>
      </c>
      <c r="H58" s="38">
        <v>419.08333333333337</v>
      </c>
      <c r="I58" s="38">
        <v>423.41666666666674</v>
      </c>
      <c r="J58" s="38">
        <v>426.83333333333337</v>
      </c>
      <c r="K58" s="31">
        <v>420</v>
      </c>
      <c r="L58" s="31">
        <v>412.25</v>
      </c>
      <c r="M58" s="31">
        <v>8.4709099999999999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1085.05</v>
      </c>
      <c r="D59" s="38">
        <v>1090.3833333333334</v>
      </c>
      <c r="E59" s="38">
        <v>1075.7666666666669</v>
      </c>
      <c r="F59" s="38">
        <v>1066.4833333333333</v>
      </c>
      <c r="G59" s="38">
        <v>1051.8666666666668</v>
      </c>
      <c r="H59" s="38">
        <v>1099.666666666667</v>
      </c>
      <c r="I59" s="38">
        <v>1114.2833333333333</v>
      </c>
      <c r="J59" s="38">
        <v>1123.5666666666671</v>
      </c>
      <c r="K59" s="31">
        <v>1105</v>
      </c>
      <c r="L59" s="31">
        <v>1081.0999999999999</v>
      </c>
      <c r="M59" s="31">
        <v>15.916589999999999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1220.5</v>
      </c>
      <c r="D60" s="38">
        <v>1225.7166666666667</v>
      </c>
      <c r="E60" s="38">
        <v>1211.7833333333333</v>
      </c>
      <c r="F60" s="38">
        <v>1203.0666666666666</v>
      </c>
      <c r="G60" s="38">
        <v>1189.1333333333332</v>
      </c>
      <c r="H60" s="38">
        <v>1234.4333333333334</v>
      </c>
      <c r="I60" s="38">
        <v>1248.3666666666668</v>
      </c>
      <c r="J60" s="38">
        <v>1257.0833333333335</v>
      </c>
      <c r="K60" s="31">
        <v>1239.6500000000001</v>
      </c>
      <c r="L60" s="31">
        <v>1217</v>
      </c>
      <c r="M60" s="31">
        <v>8.4801800000000007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229.25</v>
      </c>
      <c r="D61" s="38">
        <v>230.13333333333333</v>
      </c>
      <c r="E61" s="38">
        <v>227.61666666666665</v>
      </c>
      <c r="F61" s="38">
        <v>225.98333333333332</v>
      </c>
      <c r="G61" s="38">
        <v>223.46666666666664</v>
      </c>
      <c r="H61" s="38">
        <v>231.76666666666665</v>
      </c>
      <c r="I61" s="38">
        <v>234.2833333333333</v>
      </c>
      <c r="J61" s="38">
        <v>235.91666666666666</v>
      </c>
      <c r="K61" s="31">
        <v>232.65</v>
      </c>
      <c r="L61" s="31">
        <v>228.5</v>
      </c>
      <c r="M61" s="31">
        <v>63.783169999999998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5390.85</v>
      </c>
      <c r="D62" s="38">
        <v>5165.2833333333338</v>
      </c>
      <c r="E62" s="38">
        <v>4928.5666666666675</v>
      </c>
      <c r="F62" s="38">
        <v>4466.2833333333338</v>
      </c>
      <c r="G62" s="38">
        <v>4229.5666666666675</v>
      </c>
      <c r="H62" s="38">
        <v>5627.5666666666675</v>
      </c>
      <c r="I62" s="38">
        <v>5864.2833333333328</v>
      </c>
      <c r="J62" s="38">
        <v>6326.5666666666675</v>
      </c>
      <c r="K62" s="31">
        <v>5402</v>
      </c>
      <c r="L62" s="31">
        <v>4703</v>
      </c>
      <c r="M62" s="31">
        <v>221.36491000000001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1974.05</v>
      </c>
      <c r="D63" s="38">
        <v>1975.25</v>
      </c>
      <c r="E63" s="38">
        <v>1958.8</v>
      </c>
      <c r="F63" s="38">
        <v>1943.55</v>
      </c>
      <c r="G63" s="38">
        <v>1927.1</v>
      </c>
      <c r="H63" s="38">
        <v>1990.5</v>
      </c>
      <c r="I63" s="38">
        <v>2006.9499999999998</v>
      </c>
      <c r="J63" s="38">
        <v>2022.2</v>
      </c>
      <c r="K63" s="31">
        <v>1991.7</v>
      </c>
      <c r="L63" s="31">
        <v>1960</v>
      </c>
      <c r="M63" s="31">
        <v>7.4755700000000003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665.1</v>
      </c>
      <c r="D64" s="38">
        <v>664.31666666666672</v>
      </c>
      <c r="E64" s="38">
        <v>660.93333333333339</v>
      </c>
      <c r="F64" s="38">
        <v>656.76666666666665</v>
      </c>
      <c r="G64" s="38">
        <v>653.38333333333333</v>
      </c>
      <c r="H64" s="38">
        <v>668.48333333333346</v>
      </c>
      <c r="I64" s="38">
        <v>671.8666666666669</v>
      </c>
      <c r="J64" s="38">
        <v>676.03333333333353</v>
      </c>
      <c r="K64" s="31">
        <v>667.7</v>
      </c>
      <c r="L64" s="31">
        <v>660.15</v>
      </c>
      <c r="M64" s="31">
        <v>3.0465200000000001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1095.4000000000001</v>
      </c>
      <c r="D65" s="38">
        <v>1092.05</v>
      </c>
      <c r="E65" s="38">
        <v>1069.0999999999999</v>
      </c>
      <c r="F65" s="38">
        <v>1042.8</v>
      </c>
      <c r="G65" s="38">
        <v>1019.8499999999999</v>
      </c>
      <c r="H65" s="38">
        <v>1118.3499999999999</v>
      </c>
      <c r="I65" s="38">
        <v>1141.3000000000002</v>
      </c>
      <c r="J65" s="38">
        <v>1167.5999999999999</v>
      </c>
      <c r="K65" s="31">
        <v>1115</v>
      </c>
      <c r="L65" s="31">
        <v>1065.75</v>
      </c>
      <c r="M65" s="31">
        <v>7.9887499999999996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305.7</v>
      </c>
      <c r="D66" s="38">
        <v>307.43333333333334</v>
      </c>
      <c r="E66" s="38">
        <v>303.26666666666665</v>
      </c>
      <c r="F66" s="38">
        <v>300.83333333333331</v>
      </c>
      <c r="G66" s="38">
        <v>296.66666666666663</v>
      </c>
      <c r="H66" s="38">
        <v>309.86666666666667</v>
      </c>
      <c r="I66" s="38">
        <v>314.0333333333333</v>
      </c>
      <c r="J66" s="38">
        <v>316.4666666666667</v>
      </c>
      <c r="K66" s="31">
        <v>311.60000000000002</v>
      </c>
      <c r="L66" s="31">
        <v>305</v>
      </c>
      <c r="M66" s="31">
        <v>18.689699999999998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1720.25</v>
      </c>
      <c r="D67" s="38">
        <v>1729.7333333333333</v>
      </c>
      <c r="E67" s="38">
        <v>1703.5166666666667</v>
      </c>
      <c r="F67" s="38">
        <v>1686.7833333333333</v>
      </c>
      <c r="G67" s="38">
        <v>1660.5666666666666</v>
      </c>
      <c r="H67" s="38">
        <v>1746.4666666666667</v>
      </c>
      <c r="I67" s="38">
        <v>1772.6833333333334</v>
      </c>
      <c r="J67" s="38">
        <v>1789.4166666666667</v>
      </c>
      <c r="K67" s="31">
        <v>1755.95</v>
      </c>
      <c r="L67" s="31">
        <v>1713</v>
      </c>
      <c r="M67" s="31">
        <v>8.9546700000000001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564.9</v>
      </c>
      <c r="D68" s="38">
        <v>566.63333333333333</v>
      </c>
      <c r="E68" s="38">
        <v>562.31666666666661</v>
      </c>
      <c r="F68" s="38">
        <v>559.73333333333323</v>
      </c>
      <c r="G68" s="38">
        <v>555.41666666666652</v>
      </c>
      <c r="H68" s="38">
        <v>569.2166666666667</v>
      </c>
      <c r="I68" s="38">
        <v>573.53333333333353</v>
      </c>
      <c r="J68" s="38">
        <v>576.11666666666679</v>
      </c>
      <c r="K68" s="31">
        <v>570.95000000000005</v>
      </c>
      <c r="L68" s="31">
        <v>564.04999999999995</v>
      </c>
      <c r="M68" s="31">
        <v>7.4036400000000002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1997.25</v>
      </c>
      <c r="D69" s="38">
        <v>1999.55</v>
      </c>
      <c r="E69" s="38">
        <v>1977.1499999999999</v>
      </c>
      <c r="F69" s="38">
        <v>1957.05</v>
      </c>
      <c r="G69" s="38">
        <v>1934.6499999999999</v>
      </c>
      <c r="H69" s="38">
        <v>2019.6499999999999</v>
      </c>
      <c r="I69" s="38">
        <v>2042.05</v>
      </c>
      <c r="J69" s="38">
        <v>2062.1499999999996</v>
      </c>
      <c r="K69" s="31">
        <v>2021.95</v>
      </c>
      <c r="L69" s="31">
        <v>1979.45</v>
      </c>
      <c r="M69" s="31">
        <v>1.6060700000000001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2027.9</v>
      </c>
      <c r="D70" s="38">
        <v>2022.5333333333335</v>
      </c>
      <c r="E70" s="38">
        <v>2001.416666666667</v>
      </c>
      <c r="F70" s="38">
        <v>1974.9333333333334</v>
      </c>
      <c r="G70" s="38">
        <v>1953.8166666666668</v>
      </c>
      <c r="H70" s="38">
        <v>2049.0166666666673</v>
      </c>
      <c r="I70" s="38">
        <v>2070.1333333333332</v>
      </c>
      <c r="J70" s="38">
        <v>2096.6166666666672</v>
      </c>
      <c r="K70" s="31">
        <v>2043.65</v>
      </c>
      <c r="L70" s="31">
        <v>1996.05</v>
      </c>
      <c r="M70" s="31">
        <v>5.5802800000000001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414.1</v>
      </c>
      <c r="D71" s="38">
        <v>414.66666666666669</v>
      </c>
      <c r="E71" s="38">
        <v>410.93333333333339</v>
      </c>
      <c r="F71" s="38">
        <v>407.76666666666671</v>
      </c>
      <c r="G71" s="38">
        <v>404.03333333333342</v>
      </c>
      <c r="H71" s="38">
        <v>417.83333333333337</v>
      </c>
      <c r="I71" s="38">
        <v>421.56666666666661</v>
      </c>
      <c r="J71" s="38">
        <v>424.73333333333335</v>
      </c>
      <c r="K71" s="31">
        <v>418.4</v>
      </c>
      <c r="L71" s="31">
        <v>411.5</v>
      </c>
      <c r="M71" s="31">
        <v>8.9087099999999992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193.55</v>
      </c>
      <c r="D72" s="38">
        <v>194.36666666666667</v>
      </c>
      <c r="E72" s="38">
        <v>191.73333333333335</v>
      </c>
      <c r="F72" s="38">
        <v>189.91666666666669</v>
      </c>
      <c r="G72" s="38">
        <v>187.28333333333336</v>
      </c>
      <c r="H72" s="38">
        <v>196.18333333333334</v>
      </c>
      <c r="I72" s="38">
        <v>198.81666666666666</v>
      </c>
      <c r="J72" s="38">
        <v>200.63333333333333</v>
      </c>
      <c r="K72" s="31">
        <v>197</v>
      </c>
      <c r="L72" s="31">
        <v>192.55</v>
      </c>
      <c r="M72" s="31">
        <v>4.9611799999999997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3664.25</v>
      </c>
      <c r="D73" s="38">
        <v>3682.6666666666665</v>
      </c>
      <c r="E73" s="38">
        <v>3625.583333333333</v>
      </c>
      <c r="F73" s="38">
        <v>3586.9166666666665</v>
      </c>
      <c r="G73" s="38">
        <v>3529.833333333333</v>
      </c>
      <c r="H73" s="38">
        <v>3721.333333333333</v>
      </c>
      <c r="I73" s="38">
        <v>3778.4166666666661</v>
      </c>
      <c r="J73" s="38">
        <v>3817.083333333333</v>
      </c>
      <c r="K73" s="31">
        <v>3739.75</v>
      </c>
      <c r="L73" s="31">
        <v>3644</v>
      </c>
      <c r="M73" s="31">
        <v>4.14907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4947.1000000000004</v>
      </c>
      <c r="D74" s="38">
        <v>4978.6333333333332</v>
      </c>
      <c r="E74" s="38">
        <v>4907.0666666666666</v>
      </c>
      <c r="F74" s="38">
        <v>4867.0333333333338</v>
      </c>
      <c r="G74" s="38">
        <v>4795.4666666666672</v>
      </c>
      <c r="H74" s="38">
        <v>5018.6666666666661</v>
      </c>
      <c r="I74" s="38">
        <v>5090.2333333333318</v>
      </c>
      <c r="J74" s="38">
        <v>5130.2666666666655</v>
      </c>
      <c r="K74" s="31">
        <v>5050.2</v>
      </c>
      <c r="L74" s="31">
        <v>4938.6000000000004</v>
      </c>
      <c r="M74" s="31">
        <v>3.19293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483.55</v>
      </c>
      <c r="D75" s="38">
        <v>485.43333333333334</v>
      </c>
      <c r="E75" s="38">
        <v>480.11666666666667</v>
      </c>
      <c r="F75" s="38">
        <v>476.68333333333334</v>
      </c>
      <c r="G75" s="38">
        <v>471.36666666666667</v>
      </c>
      <c r="H75" s="38">
        <v>488.86666666666667</v>
      </c>
      <c r="I75" s="38">
        <v>494.18333333333339</v>
      </c>
      <c r="J75" s="38">
        <v>497.61666666666667</v>
      </c>
      <c r="K75" s="31">
        <v>490.75</v>
      </c>
      <c r="L75" s="31">
        <v>482</v>
      </c>
      <c r="M75" s="31">
        <v>26.031130000000001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3561.5</v>
      </c>
      <c r="D76" s="38">
        <v>3558.8166666666671</v>
      </c>
      <c r="E76" s="38">
        <v>3547.6833333333343</v>
      </c>
      <c r="F76" s="38">
        <v>3533.8666666666672</v>
      </c>
      <c r="G76" s="38">
        <v>3522.7333333333345</v>
      </c>
      <c r="H76" s="38">
        <v>3572.6333333333341</v>
      </c>
      <c r="I76" s="38">
        <v>3583.7666666666664</v>
      </c>
      <c r="J76" s="38">
        <v>3597.5833333333339</v>
      </c>
      <c r="K76" s="31">
        <v>3569.95</v>
      </c>
      <c r="L76" s="31">
        <v>3545</v>
      </c>
      <c r="M76" s="31">
        <v>3.52847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5907.15</v>
      </c>
      <c r="D77" s="38">
        <v>5929.3499999999995</v>
      </c>
      <c r="E77" s="38">
        <v>5868.9999999999991</v>
      </c>
      <c r="F77" s="38">
        <v>5830.8499999999995</v>
      </c>
      <c r="G77" s="38">
        <v>5770.4999999999991</v>
      </c>
      <c r="H77" s="38">
        <v>5967.4999999999991</v>
      </c>
      <c r="I77" s="38">
        <v>6027.8499999999995</v>
      </c>
      <c r="J77" s="38">
        <v>6065.9999999999991</v>
      </c>
      <c r="K77" s="31">
        <v>5989.7</v>
      </c>
      <c r="L77" s="31">
        <v>5891.2</v>
      </c>
      <c r="M77" s="31">
        <v>8.2494599999999991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3341.65</v>
      </c>
      <c r="D78" s="38">
        <v>3345.5499999999997</v>
      </c>
      <c r="E78" s="38">
        <v>3316.0999999999995</v>
      </c>
      <c r="F78" s="38">
        <v>3290.5499999999997</v>
      </c>
      <c r="G78" s="38">
        <v>3261.0999999999995</v>
      </c>
      <c r="H78" s="38">
        <v>3371.0999999999995</v>
      </c>
      <c r="I78" s="38">
        <v>3400.5499999999993</v>
      </c>
      <c r="J78" s="38">
        <v>3426.0999999999995</v>
      </c>
      <c r="K78" s="31">
        <v>3375</v>
      </c>
      <c r="L78" s="31">
        <v>3320</v>
      </c>
      <c r="M78" s="31">
        <v>8.4022900000000007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2988.2</v>
      </c>
      <c r="D79" s="38">
        <v>2964.4833333333336</v>
      </c>
      <c r="E79" s="38">
        <v>2924.7666666666673</v>
      </c>
      <c r="F79" s="38">
        <v>2861.3333333333339</v>
      </c>
      <c r="G79" s="38">
        <v>2821.6166666666677</v>
      </c>
      <c r="H79" s="38">
        <v>3027.916666666667</v>
      </c>
      <c r="I79" s="38">
        <v>3067.6333333333332</v>
      </c>
      <c r="J79" s="38">
        <v>3131.0666666666666</v>
      </c>
      <c r="K79" s="31">
        <v>3004.2</v>
      </c>
      <c r="L79" s="31">
        <v>2901.05</v>
      </c>
      <c r="M79" s="31">
        <v>8.7942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140.69999999999999</v>
      </c>
      <c r="D80" s="38">
        <v>141.29999999999998</v>
      </c>
      <c r="E80" s="38">
        <v>138.79999999999995</v>
      </c>
      <c r="F80" s="38">
        <v>136.89999999999998</v>
      </c>
      <c r="G80" s="38">
        <v>134.39999999999995</v>
      </c>
      <c r="H80" s="38">
        <v>143.19999999999996</v>
      </c>
      <c r="I80" s="38">
        <v>145.70000000000002</v>
      </c>
      <c r="J80" s="38">
        <v>147.59999999999997</v>
      </c>
      <c r="K80" s="31">
        <v>143.80000000000001</v>
      </c>
      <c r="L80" s="31">
        <v>139.4</v>
      </c>
      <c r="M80" s="31">
        <v>226.32569000000001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2907.2</v>
      </c>
      <c r="D81" s="38">
        <v>2895.1833333333329</v>
      </c>
      <c r="E81" s="38">
        <v>2865.3666666666659</v>
      </c>
      <c r="F81" s="38">
        <v>2823.5333333333328</v>
      </c>
      <c r="G81" s="38">
        <v>2793.7166666666658</v>
      </c>
      <c r="H81" s="38">
        <v>2937.016666666666</v>
      </c>
      <c r="I81" s="38">
        <v>2966.8333333333326</v>
      </c>
      <c r="J81" s="38">
        <v>3008.6666666666661</v>
      </c>
      <c r="K81" s="31">
        <v>2925</v>
      </c>
      <c r="L81" s="31">
        <v>2853.35</v>
      </c>
      <c r="M81" s="31">
        <v>1.12717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328.15</v>
      </c>
      <c r="D82" s="38">
        <v>327.58333333333331</v>
      </c>
      <c r="E82" s="38">
        <v>323.51666666666665</v>
      </c>
      <c r="F82" s="38">
        <v>318.88333333333333</v>
      </c>
      <c r="G82" s="38">
        <v>314.81666666666666</v>
      </c>
      <c r="H82" s="38">
        <v>332.21666666666664</v>
      </c>
      <c r="I82" s="38">
        <v>336.28333333333336</v>
      </c>
      <c r="J82" s="38">
        <v>340.91666666666663</v>
      </c>
      <c r="K82" s="31">
        <v>331.65</v>
      </c>
      <c r="L82" s="31">
        <v>322.95</v>
      </c>
      <c r="M82" s="31">
        <v>10.55752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118</v>
      </c>
      <c r="D83" s="38">
        <v>118.23333333333333</v>
      </c>
      <c r="E83" s="38">
        <v>117.26666666666667</v>
      </c>
      <c r="F83" s="38">
        <v>116.53333333333333</v>
      </c>
      <c r="G83" s="38">
        <v>115.56666666666666</v>
      </c>
      <c r="H83" s="38">
        <v>118.96666666666667</v>
      </c>
      <c r="I83" s="38">
        <v>119.93333333333334</v>
      </c>
      <c r="J83" s="38">
        <v>120.66666666666667</v>
      </c>
      <c r="K83" s="31">
        <v>119.2</v>
      </c>
      <c r="L83" s="31">
        <v>117.5</v>
      </c>
      <c r="M83" s="31">
        <v>172.73849000000001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1572</v>
      </c>
      <c r="D84" s="38">
        <v>1587.9666666666665</v>
      </c>
      <c r="E84" s="38">
        <v>1548.133333333333</v>
      </c>
      <c r="F84" s="38">
        <v>1524.2666666666664</v>
      </c>
      <c r="G84" s="38">
        <v>1484.4333333333329</v>
      </c>
      <c r="H84" s="38">
        <v>1611.833333333333</v>
      </c>
      <c r="I84" s="38">
        <v>1651.6666666666665</v>
      </c>
      <c r="J84" s="38">
        <v>1675.5333333333331</v>
      </c>
      <c r="K84" s="31">
        <v>1627.8</v>
      </c>
      <c r="L84" s="31">
        <v>1564.1</v>
      </c>
      <c r="M84" s="31">
        <v>3.3544999999999998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1041.8</v>
      </c>
      <c r="D85" s="38">
        <v>1038.55</v>
      </c>
      <c r="E85" s="38">
        <v>1029.0999999999999</v>
      </c>
      <c r="F85" s="38">
        <v>1016.3999999999999</v>
      </c>
      <c r="G85" s="38">
        <v>1006.9499999999998</v>
      </c>
      <c r="H85" s="38">
        <v>1051.25</v>
      </c>
      <c r="I85" s="38">
        <v>1060.7000000000003</v>
      </c>
      <c r="J85" s="38">
        <v>1073.4000000000001</v>
      </c>
      <c r="K85" s="31">
        <v>1048</v>
      </c>
      <c r="L85" s="31">
        <v>1025.8499999999999</v>
      </c>
      <c r="M85" s="31">
        <v>8.4952500000000004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1612.7</v>
      </c>
      <c r="D86" s="38">
        <v>1618.75</v>
      </c>
      <c r="E86" s="38">
        <v>1595.45</v>
      </c>
      <c r="F86" s="38">
        <v>1578.2</v>
      </c>
      <c r="G86" s="38">
        <v>1554.9</v>
      </c>
      <c r="H86" s="38">
        <v>1636</v>
      </c>
      <c r="I86" s="38">
        <v>1659.3000000000002</v>
      </c>
      <c r="J86" s="38">
        <v>1676.55</v>
      </c>
      <c r="K86" s="31">
        <v>1642.05</v>
      </c>
      <c r="L86" s="31">
        <v>1601.5</v>
      </c>
      <c r="M86" s="31">
        <v>8.2630599999999994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1778.05</v>
      </c>
      <c r="D87" s="38">
        <v>1787.5</v>
      </c>
      <c r="E87" s="38">
        <v>1761.55</v>
      </c>
      <c r="F87" s="38">
        <v>1745.05</v>
      </c>
      <c r="G87" s="38">
        <v>1719.1</v>
      </c>
      <c r="H87" s="38">
        <v>1804</v>
      </c>
      <c r="I87" s="38">
        <v>1829.9499999999998</v>
      </c>
      <c r="J87" s="38">
        <v>1846.45</v>
      </c>
      <c r="K87" s="31">
        <v>1813.45</v>
      </c>
      <c r="L87" s="31">
        <v>1771</v>
      </c>
      <c r="M87" s="31">
        <v>9.2100299999999997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456.05</v>
      </c>
      <c r="D88" s="38">
        <v>457.33333333333331</v>
      </c>
      <c r="E88" s="38">
        <v>453.76666666666665</v>
      </c>
      <c r="F88" s="38">
        <v>451.48333333333335</v>
      </c>
      <c r="G88" s="38">
        <v>447.91666666666669</v>
      </c>
      <c r="H88" s="38">
        <v>459.61666666666662</v>
      </c>
      <c r="I88" s="38">
        <v>463.18333333333334</v>
      </c>
      <c r="J88" s="38">
        <v>465.46666666666658</v>
      </c>
      <c r="K88" s="31">
        <v>460.9</v>
      </c>
      <c r="L88" s="31">
        <v>455.05</v>
      </c>
      <c r="M88" s="31">
        <v>7.1083999999999996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3965.45</v>
      </c>
      <c r="D89" s="38">
        <v>4019.1166666666668</v>
      </c>
      <c r="E89" s="38">
        <v>3903.2333333333336</v>
      </c>
      <c r="F89" s="38">
        <v>3841.0166666666669</v>
      </c>
      <c r="G89" s="38">
        <v>3725.1333333333337</v>
      </c>
      <c r="H89" s="38">
        <v>4081.3333333333335</v>
      </c>
      <c r="I89" s="38">
        <v>4197.2166666666672</v>
      </c>
      <c r="J89" s="38">
        <v>4259.4333333333334</v>
      </c>
      <c r="K89" s="31">
        <v>4135</v>
      </c>
      <c r="L89" s="31">
        <v>3956.9</v>
      </c>
      <c r="M89" s="31">
        <v>25.278379999999999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1335.4</v>
      </c>
      <c r="D90" s="38">
        <v>1338.8833333333334</v>
      </c>
      <c r="E90" s="38">
        <v>1327.0166666666669</v>
      </c>
      <c r="F90" s="38">
        <v>1318.6333333333334</v>
      </c>
      <c r="G90" s="38">
        <v>1306.7666666666669</v>
      </c>
      <c r="H90" s="38">
        <v>1347.2666666666669</v>
      </c>
      <c r="I90" s="38">
        <v>1359.1333333333332</v>
      </c>
      <c r="J90" s="38">
        <v>1367.5166666666669</v>
      </c>
      <c r="K90" s="31">
        <v>1350.75</v>
      </c>
      <c r="L90" s="31">
        <v>1330.5</v>
      </c>
      <c r="M90" s="31">
        <v>5.79338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1171.25</v>
      </c>
      <c r="D91" s="38">
        <v>1176.4166666666667</v>
      </c>
      <c r="E91" s="38">
        <v>1163.8333333333335</v>
      </c>
      <c r="F91" s="38">
        <v>1156.4166666666667</v>
      </c>
      <c r="G91" s="38">
        <v>1143.8333333333335</v>
      </c>
      <c r="H91" s="38">
        <v>1183.8333333333335</v>
      </c>
      <c r="I91" s="38">
        <v>1196.416666666667</v>
      </c>
      <c r="J91" s="38">
        <v>1203.8333333333335</v>
      </c>
      <c r="K91" s="31">
        <v>1189</v>
      </c>
      <c r="L91" s="31">
        <v>1169</v>
      </c>
      <c r="M91" s="31">
        <v>24.642209999999999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2494.85</v>
      </c>
      <c r="D92" s="38">
        <v>2511.3000000000002</v>
      </c>
      <c r="E92" s="38">
        <v>2458.6000000000004</v>
      </c>
      <c r="F92" s="38">
        <v>2422.3500000000004</v>
      </c>
      <c r="G92" s="38">
        <v>2369.6500000000005</v>
      </c>
      <c r="H92" s="38">
        <v>2547.5500000000002</v>
      </c>
      <c r="I92" s="38">
        <v>2600.25</v>
      </c>
      <c r="J92" s="38">
        <v>2636.5</v>
      </c>
      <c r="K92" s="31">
        <v>2564</v>
      </c>
      <c r="L92" s="31">
        <v>2475.0500000000002</v>
      </c>
      <c r="M92" s="31">
        <v>5.6404899999999998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1579.3</v>
      </c>
      <c r="D93" s="38">
        <v>1583.8833333333332</v>
      </c>
      <c r="E93" s="38">
        <v>1571.5666666666664</v>
      </c>
      <c r="F93" s="38">
        <v>1563.8333333333333</v>
      </c>
      <c r="G93" s="38">
        <v>1551.5166666666664</v>
      </c>
      <c r="H93" s="38">
        <v>1591.6166666666663</v>
      </c>
      <c r="I93" s="38">
        <v>1603.9333333333329</v>
      </c>
      <c r="J93" s="38">
        <v>1611.6666666666663</v>
      </c>
      <c r="K93" s="31">
        <v>1596.2</v>
      </c>
      <c r="L93" s="31">
        <v>1576.15</v>
      </c>
      <c r="M93" s="31">
        <v>215.72896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630.5</v>
      </c>
      <c r="D94" s="38">
        <v>632.16666666666663</v>
      </c>
      <c r="E94" s="38">
        <v>626.83333333333326</v>
      </c>
      <c r="F94" s="38">
        <v>623.16666666666663</v>
      </c>
      <c r="G94" s="38">
        <v>617.83333333333326</v>
      </c>
      <c r="H94" s="38">
        <v>635.83333333333326</v>
      </c>
      <c r="I94" s="38">
        <v>641.16666666666652</v>
      </c>
      <c r="J94" s="38">
        <v>644.83333333333326</v>
      </c>
      <c r="K94" s="31">
        <v>637.5</v>
      </c>
      <c r="L94" s="31">
        <v>628.5</v>
      </c>
      <c r="M94" s="31">
        <v>15.18585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2927.75</v>
      </c>
      <c r="D95" s="38">
        <v>2939.7333333333336</v>
      </c>
      <c r="E95" s="38">
        <v>2908.0166666666673</v>
      </c>
      <c r="F95" s="38">
        <v>2888.2833333333338</v>
      </c>
      <c r="G95" s="38">
        <v>2856.5666666666675</v>
      </c>
      <c r="H95" s="38">
        <v>2959.4666666666672</v>
      </c>
      <c r="I95" s="38">
        <v>2991.1833333333334</v>
      </c>
      <c r="J95" s="38">
        <v>3010.916666666667</v>
      </c>
      <c r="K95" s="31">
        <v>2971.45</v>
      </c>
      <c r="L95" s="31">
        <v>2920</v>
      </c>
      <c r="M95" s="31">
        <v>2.7375099999999999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456.5</v>
      </c>
      <c r="D96" s="38">
        <v>458.75</v>
      </c>
      <c r="E96" s="38">
        <v>451.6</v>
      </c>
      <c r="F96" s="38">
        <v>446.70000000000005</v>
      </c>
      <c r="G96" s="38">
        <v>439.55000000000007</v>
      </c>
      <c r="H96" s="38">
        <v>463.65</v>
      </c>
      <c r="I96" s="38">
        <v>470.79999999999995</v>
      </c>
      <c r="J96" s="38">
        <v>475.69999999999993</v>
      </c>
      <c r="K96" s="31">
        <v>465.9</v>
      </c>
      <c r="L96" s="31">
        <v>453.85</v>
      </c>
      <c r="M96" s="31">
        <v>59.503999999999998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264.85000000000002</v>
      </c>
      <c r="D97" s="38">
        <v>263.86666666666673</v>
      </c>
      <c r="E97" s="38">
        <v>261.18333333333345</v>
      </c>
      <c r="F97" s="38">
        <v>257.51666666666671</v>
      </c>
      <c r="G97" s="38">
        <v>254.83333333333343</v>
      </c>
      <c r="H97" s="38">
        <v>267.53333333333347</v>
      </c>
      <c r="I97" s="38">
        <v>270.21666666666675</v>
      </c>
      <c r="J97" s="38">
        <v>273.8833333333335</v>
      </c>
      <c r="K97" s="31">
        <v>266.55</v>
      </c>
      <c r="L97" s="31">
        <v>260.2</v>
      </c>
      <c r="M97" s="31">
        <v>29.412189999999999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2581.25</v>
      </c>
      <c r="D98" s="38">
        <v>2579.9833333333331</v>
      </c>
      <c r="E98" s="38">
        <v>2568.2166666666662</v>
      </c>
      <c r="F98" s="38">
        <v>2555.1833333333329</v>
      </c>
      <c r="G98" s="38">
        <v>2543.4166666666661</v>
      </c>
      <c r="H98" s="38">
        <v>2593.0166666666664</v>
      </c>
      <c r="I98" s="38">
        <v>2604.7833333333338</v>
      </c>
      <c r="J98" s="38">
        <v>2617.8166666666666</v>
      </c>
      <c r="K98" s="31">
        <v>2591.75</v>
      </c>
      <c r="L98" s="31">
        <v>2566.9499999999998</v>
      </c>
      <c r="M98" s="31">
        <v>11.43934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316.10000000000002</v>
      </c>
      <c r="D99" s="38">
        <v>315.65000000000003</v>
      </c>
      <c r="E99" s="38">
        <v>314.55000000000007</v>
      </c>
      <c r="F99" s="38">
        <v>313.00000000000006</v>
      </c>
      <c r="G99" s="38">
        <v>311.90000000000009</v>
      </c>
      <c r="H99" s="38">
        <v>317.20000000000005</v>
      </c>
      <c r="I99" s="38">
        <v>318.30000000000007</v>
      </c>
      <c r="J99" s="38">
        <v>319.85000000000002</v>
      </c>
      <c r="K99" s="31">
        <v>316.75</v>
      </c>
      <c r="L99" s="31">
        <v>314.10000000000002</v>
      </c>
      <c r="M99" s="31">
        <v>3.0598399999999999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40772.9</v>
      </c>
      <c r="D100" s="38">
        <v>40712.76666666667</v>
      </c>
      <c r="E100" s="38">
        <v>40438.383333333339</v>
      </c>
      <c r="F100" s="38">
        <v>40103.866666666669</v>
      </c>
      <c r="G100" s="38">
        <v>39829.483333333337</v>
      </c>
      <c r="H100" s="38">
        <v>41047.28333333334</v>
      </c>
      <c r="I100" s="38">
        <v>41321.666666666672</v>
      </c>
      <c r="J100" s="38">
        <v>41656.183333333342</v>
      </c>
      <c r="K100" s="31">
        <v>40987.15</v>
      </c>
      <c r="L100" s="31">
        <v>40378.25</v>
      </c>
      <c r="M100" s="31">
        <v>2.9510000000000002E-2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968.95</v>
      </c>
      <c r="D101" s="38">
        <v>972.69999999999993</v>
      </c>
      <c r="E101" s="38">
        <v>962.99999999999989</v>
      </c>
      <c r="F101" s="38">
        <v>957.05</v>
      </c>
      <c r="G101" s="38">
        <v>947.34999999999991</v>
      </c>
      <c r="H101" s="38">
        <v>978.64999999999986</v>
      </c>
      <c r="I101" s="38">
        <v>988.34999999999991</v>
      </c>
      <c r="J101" s="38">
        <v>994.29999999999984</v>
      </c>
      <c r="K101" s="31">
        <v>982.4</v>
      </c>
      <c r="L101" s="31">
        <v>966.75</v>
      </c>
      <c r="M101" s="31">
        <v>283.8974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1334.8</v>
      </c>
      <c r="D102" s="38">
        <v>1334.05</v>
      </c>
      <c r="E102" s="38">
        <v>1323.1999999999998</v>
      </c>
      <c r="F102" s="38">
        <v>1311.6</v>
      </c>
      <c r="G102" s="38">
        <v>1300.7499999999998</v>
      </c>
      <c r="H102" s="38">
        <v>1345.6499999999999</v>
      </c>
      <c r="I102" s="38">
        <v>1356.4999999999998</v>
      </c>
      <c r="J102" s="38">
        <v>1368.1</v>
      </c>
      <c r="K102" s="31">
        <v>1344.9</v>
      </c>
      <c r="L102" s="31">
        <v>1322.45</v>
      </c>
      <c r="M102" s="31">
        <v>6.6010600000000004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544.75</v>
      </c>
      <c r="D103" s="38">
        <v>547.33333333333337</v>
      </c>
      <c r="E103" s="38">
        <v>539.66666666666674</v>
      </c>
      <c r="F103" s="38">
        <v>534.58333333333337</v>
      </c>
      <c r="G103" s="38">
        <v>526.91666666666674</v>
      </c>
      <c r="H103" s="38">
        <v>552.41666666666674</v>
      </c>
      <c r="I103" s="38">
        <v>560.08333333333348</v>
      </c>
      <c r="J103" s="38">
        <v>565.16666666666674</v>
      </c>
      <c r="K103" s="31">
        <v>555</v>
      </c>
      <c r="L103" s="31">
        <v>542.25</v>
      </c>
      <c r="M103" s="31">
        <v>7.9159100000000002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7.95</v>
      </c>
      <c r="D104" s="38">
        <v>7.9333333333333336</v>
      </c>
      <c r="E104" s="38">
        <v>7.8166666666666664</v>
      </c>
      <c r="F104" s="38">
        <v>7.6833333333333327</v>
      </c>
      <c r="G104" s="38">
        <v>7.5666666666666655</v>
      </c>
      <c r="H104" s="38">
        <v>8.0666666666666664</v>
      </c>
      <c r="I104" s="38">
        <v>8.1833333333333336</v>
      </c>
      <c r="J104" s="38">
        <v>8.3166666666666682</v>
      </c>
      <c r="K104" s="31">
        <v>8.0500000000000007</v>
      </c>
      <c r="L104" s="31">
        <v>7.8</v>
      </c>
      <c r="M104" s="31">
        <v>615.22893999999997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91.45</v>
      </c>
      <c r="D105" s="38">
        <v>91.983333333333334</v>
      </c>
      <c r="E105" s="38">
        <v>90.416666666666671</v>
      </c>
      <c r="F105" s="38">
        <v>89.38333333333334</v>
      </c>
      <c r="G105" s="38">
        <v>87.816666666666677</v>
      </c>
      <c r="H105" s="38">
        <v>93.016666666666666</v>
      </c>
      <c r="I105" s="38">
        <v>94.583333333333329</v>
      </c>
      <c r="J105" s="38">
        <v>95.61666666666666</v>
      </c>
      <c r="K105" s="31">
        <v>93.55</v>
      </c>
      <c r="L105" s="31">
        <v>90.95</v>
      </c>
      <c r="M105" s="31">
        <v>338.46829000000002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443.95</v>
      </c>
      <c r="D106" s="38">
        <v>444.5333333333333</v>
      </c>
      <c r="E106" s="38">
        <v>441.66666666666663</v>
      </c>
      <c r="F106" s="38">
        <v>439.38333333333333</v>
      </c>
      <c r="G106" s="38">
        <v>436.51666666666665</v>
      </c>
      <c r="H106" s="38">
        <v>446.81666666666661</v>
      </c>
      <c r="I106" s="38">
        <v>449.68333333333328</v>
      </c>
      <c r="J106" s="38">
        <v>451.96666666666658</v>
      </c>
      <c r="K106" s="31">
        <v>447.4</v>
      </c>
      <c r="L106" s="31">
        <v>442.25</v>
      </c>
      <c r="M106" s="31">
        <v>12.24827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401.95</v>
      </c>
      <c r="D107" s="38">
        <v>403.5</v>
      </c>
      <c r="E107" s="38">
        <v>399.9</v>
      </c>
      <c r="F107" s="38">
        <v>397.84999999999997</v>
      </c>
      <c r="G107" s="38">
        <v>394.24999999999994</v>
      </c>
      <c r="H107" s="38">
        <v>405.55</v>
      </c>
      <c r="I107" s="38">
        <v>409.15000000000003</v>
      </c>
      <c r="J107" s="38">
        <v>411.20000000000005</v>
      </c>
      <c r="K107" s="31">
        <v>407.1</v>
      </c>
      <c r="L107" s="31">
        <v>401.45</v>
      </c>
      <c r="M107" s="31">
        <v>32.310119999999998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402.95</v>
      </c>
      <c r="D108" s="38">
        <v>403.18333333333334</v>
      </c>
      <c r="E108" s="38">
        <v>395.01666666666665</v>
      </c>
      <c r="F108" s="38">
        <v>387.08333333333331</v>
      </c>
      <c r="G108" s="38">
        <v>378.91666666666663</v>
      </c>
      <c r="H108" s="38">
        <v>411.11666666666667</v>
      </c>
      <c r="I108" s="38">
        <v>419.2833333333333</v>
      </c>
      <c r="J108" s="38">
        <v>427.2166666666667</v>
      </c>
      <c r="K108" s="31">
        <v>411.35</v>
      </c>
      <c r="L108" s="31">
        <v>395.25</v>
      </c>
      <c r="M108" s="31">
        <v>12.157970000000001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2482.65</v>
      </c>
      <c r="D109" s="38">
        <v>2491.5166666666669</v>
      </c>
      <c r="E109" s="38">
        <v>2466.6333333333337</v>
      </c>
      <c r="F109" s="38">
        <v>2450.6166666666668</v>
      </c>
      <c r="G109" s="38">
        <v>2425.7333333333336</v>
      </c>
      <c r="H109" s="38">
        <v>2507.5333333333338</v>
      </c>
      <c r="I109" s="38">
        <v>2532.416666666667</v>
      </c>
      <c r="J109" s="38">
        <v>2548.4333333333338</v>
      </c>
      <c r="K109" s="31">
        <v>2516.4</v>
      </c>
      <c r="L109" s="31">
        <v>2475.5</v>
      </c>
      <c r="M109" s="31">
        <v>6.4916700000000001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1425.15</v>
      </c>
      <c r="D110" s="38">
        <v>1420.8</v>
      </c>
      <c r="E110" s="38">
        <v>1406.6</v>
      </c>
      <c r="F110" s="38">
        <v>1388.05</v>
      </c>
      <c r="G110" s="38">
        <v>1373.85</v>
      </c>
      <c r="H110" s="38">
        <v>1439.35</v>
      </c>
      <c r="I110" s="38">
        <v>1453.5500000000002</v>
      </c>
      <c r="J110" s="38">
        <v>1472.1</v>
      </c>
      <c r="K110" s="31">
        <v>1435</v>
      </c>
      <c r="L110" s="31">
        <v>1402.25</v>
      </c>
      <c r="M110" s="31">
        <v>35.595460000000003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163.55000000000001</v>
      </c>
      <c r="D111" s="38">
        <v>164.70000000000002</v>
      </c>
      <c r="E111" s="38">
        <v>161.95000000000005</v>
      </c>
      <c r="F111" s="38">
        <v>160.35000000000002</v>
      </c>
      <c r="G111" s="38">
        <v>157.60000000000005</v>
      </c>
      <c r="H111" s="38">
        <v>166.30000000000004</v>
      </c>
      <c r="I111" s="38">
        <v>169.04999999999998</v>
      </c>
      <c r="J111" s="38">
        <v>170.65000000000003</v>
      </c>
      <c r="K111" s="31">
        <v>167.45</v>
      </c>
      <c r="L111" s="31">
        <v>163.1</v>
      </c>
      <c r="M111" s="31">
        <v>73.525810000000007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1423.6</v>
      </c>
      <c r="D112" s="38">
        <v>1421.0333333333331</v>
      </c>
      <c r="E112" s="38">
        <v>1417.0166666666662</v>
      </c>
      <c r="F112" s="38">
        <v>1410.4333333333332</v>
      </c>
      <c r="G112" s="38">
        <v>1406.4166666666663</v>
      </c>
      <c r="H112" s="38">
        <v>1427.6166666666661</v>
      </c>
      <c r="I112" s="38">
        <v>1431.633333333333</v>
      </c>
      <c r="J112" s="38">
        <v>1438.216666666666</v>
      </c>
      <c r="K112" s="31">
        <v>1425.05</v>
      </c>
      <c r="L112" s="31">
        <v>1414.45</v>
      </c>
      <c r="M112" s="31">
        <v>51.719630000000002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92.25</v>
      </c>
      <c r="D113" s="38">
        <v>92.350000000000009</v>
      </c>
      <c r="E113" s="38">
        <v>91.450000000000017</v>
      </c>
      <c r="F113" s="38">
        <v>90.65</v>
      </c>
      <c r="G113" s="38">
        <v>89.750000000000014</v>
      </c>
      <c r="H113" s="38">
        <v>93.15000000000002</v>
      </c>
      <c r="I113" s="38">
        <v>94.050000000000026</v>
      </c>
      <c r="J113" s="38">
        <v>94.850000000000023</v>
      </c>
      <c r="K113" s="31">
        <v>93.25</v>
      </c>
      <c r="L113" s="31">
        <v>91.55</v>
      </c>
      <c r="M113" s="31">
        <v>99.36618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883.45</v>
      </c>
      <c r="D114" s="38">
        <v>893.4</v>
      </c>
      <c r="E114" s="38">
        <v>868.05</v>
      </c>
      <c r="F114" s="38">
        <v>852.65</v>
      </c>
      <c r="G114" s="38">
        <v>827.3</v>
      </c>
      <c r="H114" s="38">
        <v>908.8</v>
      </c>
      <c r="I114" s="38">
        <v>934.15000000000009</v>
      </c>
      <c r="J114" s="38">
        <v>949.55</v>
      </c>
      <c r="K114" s="31">
        <v>918.75</v>
      </c>
      <c r="L114" s="31">
        <v>878</v>
      </c>
      <c r="M114" s="31">
        <v>13.501709999999999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659.6</v>
      </c>
      <c r="D115" s="38">
        <v>658.69999999999993</v>
      </c>
      <c r="E115" s="38">
        <v>652.89999999999986</v>
      </c>
      <c r="F115" s="38">
        <v>646.19999999999993</v>
      </c>
      <c r="G115" s="38">
        <v>640.39999999999986</v>
      </c>
      <c r="H115" s="38">
        <v>665.39999999999986</v>
      </c>
      <c r="I115" s="38">
        <v>671.19999999999982</v>
      </c>
      <c r="J115" s="38">
        <v>677.89999999999986</v>
      </c>
      <c r="K115" s="31">
        <v>664.5</v>
      </c>
      <c r="L115" s="31">
        <v>652</v>
      </c>
      <c r="M115" s="31">
        <v>21.833300000000001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48.6</v>
      </c>
      <c r="D116" s="38">
        <v>48.916666666666664</v>
      </c>
      <c r="E116" s="38">
        <v>47.583333333333329</v>
      </c>
      <c r="F116" s="38">
        <v>46.566666666666663</v>
      </c>
      <c r="G116" s="38">
        <v>45.233333333333327</v>
      </c>
      <c r="H116" s="38">
        <v>49.93333333333333</v>
      </c>
      <c r="I116" s="38">
        <v>51.266666666666659</v>
      </c>
      <c r="J116" s="38">
        <v>52.283333333333331</v>
      </c>
      <c r="K116" s="31">
        <v>50.25</v>
      </c>
      <c r="L116" s="31">
        <v>47.9</v>
      </c>
      <c r="M116" s="31">
        <v>1198.2440999999999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450.9</v>
      </c>
      <c r="D117" s="38">
        <v>451.23333333333335</v>
      </c>
      <c r="E117" s="38">
        <v>448.9666666666667</v>
      </c>
      <c r="F117" s="38">
        <v>447.03333333333336</v>
      </c>
      <c r="G117" s="38">
        <v>444.76666666666671</v>
      </c>
      <c r="H117" s="38">
        <v>453.16666666666669</v>
      </c>
      <c r="I117" s="38">
        <v>455.43333333333334</v>
      </c>
      <c r="J117" s="38">
        <v>457.36666666666667</v>
      </c>
      <c r="K117" s="31">
        <v>453.5</v>
      </c>
      <c r="L117" s="31">
        <v>449.3</v>
      </c>
      <c r="M117" s="31">
        <v>60.882739999999998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649.1</v>
      </c>
      <c r="D118" s="38">
        <v>655.08333333333337</v>
      </c>
      <c r="E118" s="38">
        <v>641.01666666666677</v>
      </c>
      <c r="F118" s="38">
        <v>632.93333333333339</v>
      </c>
      <c r="G118" s="38">
        <v>618.86666666666679</v>
      </c>
      <c r="H118" s="38">
        <v>663.16666666666674</v>
      </c>
      <c r="I118" s="38">
        <v>677.23333333333335</v>
      </c>
      <c r="J118" s="38">
        <v>685.31666666666672</v>
      </c>
      <c r="K118" s="31">
        <v>669.15</v>
      </c>
      <c r="L118" s="31">
        <v>647</v>
      </c>
      <c r="M118" s="31">
        <v>24.626840000000001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350.7</v>
      </c>
      <c r="D119" s="38">
        <v>352.83333333333331</v>
      </c>
      <c r="E119" s="38">
        <v>345.86666666666662</v>
      </c>
      <c r="F119" s="38">
        <v>341.0333333333333</v>
      </c>
      <c r="G119" s="38">
        <v>334.06666666666661</v>
      </c>
      <c r="H119" s="38">
        <v>357.66666666666663</v>
      </c>
      <c r="I119" s="38">
        <v>364.63333333333333</v>
      </c>
      <c r="J119" s="38">
        <v>369.46666666666664</v>
      </c>
      <c r="K119" s="31">
        <v>359.8</v>
      </c>
      <c r="L119" s="31">
        <v>348</v>
      </c>
      <c r="M119" s="31">
        <v>29.280290000000001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787.9</v>
      </c>
      <c r="D120" s="38">
        <v>793.58333333333337</v>
      </c>
      <c r="E120" s="38">
        <v>780.4666666666667</v>
      </c>
      <c r="F120" s="38">
        <v>773.0333333333333</v>
      </c>
      <c r="G120" s="38">
        <v>759.91666666666663</v>
      </c>
      <c r="H120" s="38">
        <v>801.01666666666677</v>
      </c>
      <c r="I120" s="38">
        <v>814.13333333333333</v>
      </c>
      <c r="J120" s="38">
        <v>821.56666666666683</v>
      </c>
      <c r="K120" s="31">
        <v>806.7</v>
      </c>
      <c r="L120" s="31">
        <v>786.15</v>
      </c>
      <c r="M120" s="31">
        <v>17.260770000000001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486.8</v>
      </c>
      <c r="D121" s="38">
        <v>489.0333333333333</v>
      </c>
      <c r="E121" s="38">
        <v>483.51666666666659</v>
      </c>
      <c r="F121" s="38">
        <v>480.23333333333329</v>
      </c>
      <c r="G121" s="38">
        <v>474.71666666666658</v>
      </c>
      <c r="H121" s="38">
        <v>492.31666666666661</v>
      </c>
      <c r="I121" s="38">
        <v>497.83333333333326</v>
      </c>
      <c r="J121" s="38">
        <v>501.11666666666662</v>
      </c>
      <c r="K121" s="31">
        <v>494.55</v>
      </c>
      <c r="L121" s="31">
        <v>485.75</v>
      </c>
      <c r="M121" s="31">
        <v>31.38918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1780.95</v>
      </c>
      <c r="D122" s="38">
        <v>1785.3999999999999</v>
      </c>
      <c r="E122" s="38">
        <v>1771.7999999999997</v>
      </c>
      <c r="F122" s="38">
        <v>1762.6499999999999</v>
      </c>
      <c r="G122" s="38">
        <v>1749.0499999999997</v>
      </c>
      <c r="H122" s="38">
        <v>1794.5499999999997</v>
      </c>
      <c r="I122" s="38">
        <v>1808.1499999999996</v>
      </c>
      <c r="J122" s="38">
        <v>1817.2999999999997</v>
      </c>
      <c r="K122" s="31">
        <v>1799</v>
      </c>
      <c r="L122" s="31">
        <v>1776.25</v>
      </c>
      <c r="M122" s="31">
        <v>41.237909999999999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125.95</v>
      </c>
      <c r="D123" s="38">
        <v>126.48333333333333</v>
      </c>
      <c r="E123" s="38">
        <v>125.01666666666667</v>
      </c>
      <c r="F123" s="38">
        <v>124.08333333333333</v>
      </c>
      <c r="G123" s="38">
        <v>122.61666666666666</v>
      </c>
      <c r="H123" s="38">
        <v>127.41666666666667</v>
      </c>
      <c r="I123" s="38">
        <v>128.88333333333333</v>
      </c>
      <c r="J123" s="38">
        <v>129.81666666666666</v>
      </c>
      <c r="K123" s="31">
        <v>127.95</v>
      </c>
      <c r="L123" s="31">
        <v>125.55</v>
      </c>
      <c r="M123" s="31">
        <v>63.459299999999999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2208.65</v>
      </c>
      <c r="D124" s="38">
        <v>2221.2833333333333</v>
      </c>
      <c r="E124" s="38">
        <v>2189.3666666666668</v>
      </c>
      <c r="F124" s="38">
        <v>2170.0833333333335</v>
      </c>
      <c r="G124" s="38">
        <v>2138.166666666667</v>
      </c>
      <c r="H124" s="38">
        <v>2240.5666666666666</v>
      </c>
      <c r="I124" s="38">
        <v>2272.4833333333336</v>
      </c>
      <c r="J124" s="38">
        <v>2291.7666666666664</v>
      </c>
      <c r="K124" s="31">
        <v>2253.1999999999998</v>
      </c>
      <c r="L124" s="31">
        <v>2202</v>
      </c>
      <c r="M124" s="31">
        <v>1.2170399999999999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390.05</v>
      </c>
      <c r="D125" s="38">
        <v>392.2</v>
      </c>
      <c r="E125" s="38">
        <v>386.4</v>
      </c>
      <c r="F125" s="38">
        <v>382.75</v>
      </c>
      <c r="G125" s="38">
        <v>376.95</v>
      </c>
      <c r="H125" s="38">
        <v>395.84999999999997</v>
      </c>
      <c r="I125" s="38">
        <v>401.65000000000003</v>
      </c>
      <c r="J125" s="38">
        <v>405.29999999999995</v>
      </c>
      <c r="K125" s="31">
        <v>398</v>
      </c>
      <c r="L125" s="31">
        <v>388.55</v>
      </c>
      <c r="M125" s="31">
        <v>11.22569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421.55</v>
      </c>
      <c r="D126" s="38">
        <v>422.75</v>
      </c>
      <c r="E126" s="38">
        <v>418.7</v>
      </c>
      <c r="F126" s="38">
        <v>415.84999999999997</v>
      </c>
      <c r="G126" s="38">
        <v>411.79999999999995</v>
      </c>
      <c r="H126" s="38">
        <v>425.6</v>
      </c>
      <c r="I126" s="38">
        <v>429.65</v>
      </c>
      <c r="J126" s="38">
        <v>432.50000000000006</v>
      </c>
      <c r="K126" s="31">
        <v>426.8</v>
      </c>
      <c r="L126" s="31">
        <v>419.9</v>
      </c>
      <c r="M126" s="31">
        <v>15.50681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655.5</v>
      </c>
      <c r="D127" s="38">
        <v>658.55000000000007</v>
      </c>
      <c r="E127" s="38">
        <v>650.95000000000016</v>
      </c>
      <c r="F127" s="38">
        <v>646.40000000000009</v>
      </c>
      <c r="G127" s="38">
        <v>638.80000000000018</v>
      </c>
      <c r="H127" s="38">
        <v>663.10000000000014</v>
      </c>
      <c r="I127" s="38">
        <v>670.7</v>
      </c>
      <c r="J127" s="38">
        <v>675.25000000000011</v>
      </c>
      <c r="K127" s="31">
        <v>666.15</v>
      </c>
      <c r="L127" s="31">
        <v>654</v>
      </c>
      <c r="M127" s="31">
        <v>6.0667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2688.15</v>
      </c>
      <c r="D128" s="38">
        <v>2711.8500000000004</v>
      </c>
      <c r="E128" s="38">
        <v>2656.9000000000005</v>
      </c>
      <c r="F128" s="38">
        <v>2625.65</v>
      </c>
      <c r="G128" s="38">
        <v>2570.7000000000003</v>
      </c>
      <c r="H128" s="38">
        <v>2743.1000000000008</v>
      </c>
      <c r="I128" s="38">
        <v>2798.0500000000006</v>
      </c>
      <c r="J128" s="38">
        <v>2829.3000000000011</v>
      </c>
      <c r="K128" s="31">
        <v>2766.8</v>
      </c>
      <c r="L128" s="31">
        <v>2680.6</v>
      </c>
      <c r="M128" s="31">
        <v>26.19182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5170.1499999999996</v>
      </c>
      <c r="D129" s="38">
        <v>5173.4333333333334</v>
      </c>
      <c r="E129" s="38">
        <v>5116.9666666666672</v>
      </c>
      <c r="F129" s="38">
        <v>5063.7833333333338</v>
      </c>
      <c r="G129" s="38">
        <v>5007.3166666666675</v>
      </c>
      <c r="H129" s="38">
        <v>5226.6166666666668</v>
      </c>
      <c r="I129" s="38">
        <v>5283.0833333333321</v>
      </c>
      <c r="J129" s="38">
        <v>5336.2666666666664</v>
      </c>
      <c r="K129" s="31">
        <v>5229.8999999999996</v>
      </c>
      <c r="L129" s="31">
        <v>5120.25</v>
      </c>
      <c r="M129" s="31">
        <v>2.9641700000000002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4395.3500000000004</v>
      </c>
      <c r="D130" s="38">
        <v>4395.3</v>
      </c>
      <c r="E130" s="38">
        <v>4365.05</v>
      </c>
      <c r="F130" s="38">
        <v>4334.75</v>
      </c>
      <c r="G130" s="38">
        <v>4304.5</v>
      </c>
      <c r="H130" s="38">
        <v>4425.6000000000004</v>
      </c>
      <c r="I130" s="38">
        <v>4455.8500000000004</v>
      </c>
      <c r="J130" s="38">
        <v>4486.1500000000005</v>
      </c>
      <c r="K130" s="31">
        <v>4425.55</v>
      </c>
      <c r="L130" s="31">
        <v>4365</v>
      </c>
      <c r="M130" s="31">
        <v>1.74796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1089.5</v>
      </c>
      <c r="D131" s="38">
        <v>1091.5</v>
      </c>
      <c r="E131" s="38">
        <v>1083</v>
      </c>
      <c r="F131" s="38">
        <v>1076.5</v>
      </c>
      <c r="G131" s="38">
        <v>1068</v>
      </c>
      <c r="H131" s="38">
        <v>1098</v>
      </c>
      <c r="I131" s="38">
        <v>1106.5</v>
      </c>
      <c r="J131" s="38">
        <v>1113</v>
      </c>
      <c r="K131" s="31">
        <v>1100</v>
      </c>
      <c r="L131" s="31">
        <v>1085</v>
      </c>
      <c r="M131" s="31">
        <v>4.3756899999999996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1542.2</v>
      </c>
      <c r="D132" s="38">
        <v>1541.7333333333333</v>
      </c>
      <c r="E132" s="38">
        <v>1528.5166666666667</v>
      </c>
      <c r="F132" s="38">
        <v>1514.8333333333333</v>
      </c>
      <c r="G132" s="38">
        <v>1501.6166666666666</v>
      </c>
      <c r="H132" s="38">
        <v>1555.4166666666667</v>
      </c>
      <c r="I132" s="38">
        <v>1568.6333333333334</v>
      </c>
      <c r="J132" s="38">
        <v>1582.3166666666668</v>
      </c>
      <c r="K132" s="31">
        <v>1554.95</v>
      </c>
      <c r="L132" s="31">
        <v>1528.05</v>
      </c>
      <c r="M132" s="31">
        <v>21.111470000000001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304.05</v>
      </c>
      <c r="D133" s="38">
        <v>302.84999999999997</v>
      </c>
      <c r="E133" s="38">
        <v>299.69999999999993</v>
      </c>
      <c r="F133" s="38">
        <v>295.34999999999997</v>
      </c>
      <c r="G133" s="38">
        <v>292.19999999999993</v>
      </c>
      <c r="H133" s="38">
        <v>307.19999999999993</v>
      </c>
      <c r="I133" s="38">
        <v>310.34999999999991</v>
      </c>
      <c r="J133" s="38">
        <v>314.69999999999993</v>
      </c>
      <c r="K133" s="31">
        <v>306</v>
      </c>
      <c r="L133" s="31">
        <v>298.5</v>
      </c>
      <c r="M133" s="31">
        <v>71.045479999999998</v>
      </c>
      <c r="N133" s="1"/>
      <c r="O133" s="1"/>
    </row>
    <row r="134" spans="1:15" ht="12.75" customHeight="1">
      <c r="A134" s="56">
        <v>125</v>
      </c>
      <c r="B134" s="58" t="s">
        <v>883</v>
      </c>
      <c r="C134" s="31">
        <v>1827.85</v>
      </c>
      <c r="D134" s="38">
        <v>1833.1833333333334</v>
      </c>
      <c r="E134" s="38">
        <v>1819.6666666666667</v>
      </c>
      <c r="F134" s="38">
        <v>1811.4833333333333</v>
      </c>
      <c r="G134" s="38">
        <v>1797.9666666666667</v>
      </c>
      <c r="H134" s="38">
        <v>1841.3666666666668</v>
      </c>
      <c r="I134" s="38">
        <v>1854.8833333333332</v>
      </c>
      <c r="J134" s="38">
        <v>1863.0666666666668</v>
      </c>
      <c r="K134" s="31">
        <v>1846.7</v>
      </c>
      <c r="L134" s="31">
        <v>1825</v>
      </c>
      <c r="M134" s="31">
        <v>1.9168499999999999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563.5</v>
      </c>
      <c r="D135" s="38">
        <v>560.66666666666663</v>
      </c>
      <c r="E135" s="38">
        <v>556.33333333333326</v>
      </c>
      <c r="F135" s="38">
        <v>549.16666666666663</v>
      </c>
      <c r="G135" s="38">
        <v>544.83333333333326</v>
      </c>
      <c r="H135" s="38">
        <v>567.83333333333326</v>
      </c>
      <c r="I135" s="38">
        <v>572.16666666666652</v>
      </c>
      <c r="J135" s="38">
        <v>579.33333333333326</v>
      </c>
      <c r="K135" s="31">
        <v>565</v>
      </c>
      <c r="L135" s="31">
        <v>553.5</v>
      </c>
      <c r="M135" s="31">
        <v>14.811389999999999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9573.7000000000007</v>
      </c>
      <c r="D136" s="38">
        <v>9596.7833333333328</v>
      </c>
      <c r="E136" s="38">
        <v>9531.9166666666661</v>
      </c>
      <c r="F136" s="38">
        <v>9490.1333333333332</v>
      </c>
      <c r="G136" s="38">
        <v>9425.2666666666664</v>
      </c>
      <c r="H136" s="38">
        <v>9638.5666666666657</v>
      </c>
      <c r="I136" s="38">
        <v>9703.4333333333343</v>
      </c>
      <c r="J136" s="38">
        <v>9745.2166666666653</v>
      </c>
      <c r="K136" s="31">
        <v>9661.65</v>
      </c>
      <c r="L136" s="31">
        <v>9555</v>
      </c>
      <c r="M136" s="31">
        <v>3.8555899999999999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563.29999999999995</v>
      </c>
      <c r="D137" s="38">
        <v>571.58333333333337</v>
      </c>
      <c r="E137" s="38">
        <v>551.9666666666667</v>
      </c>
      <c r="F137" s="38">
        <v>540.63333333333333</v>
      </c>
      <c r="G137" s="38">
        <v>521.01666666666665</v>
      </c>
      <c r="H137" s="38">
        <v>582.91666666666674</v>
      </c>
      <c r="I137" s="38">
        <v>602.5333333333333</v>
      </c>
      <c r="J137" s="38">
        <v>613.86666666666679</v>
      </c>
      <c r="K137" s="31">
        <v>591.20000000000005</v>
      </c>
      <c r="L137" s="31">
        <v>560.25</v>
      </c>
      <c r="M137" s="31">
        <v>26.504850000000001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1018.75</v>
      </c>
      <c r="D138" s="38">
        <v>1021.7666666666665</v>
      </c>
      <c r="E138" s="38">
        <v>1012.833333333333</v>
      </c>
      <c r="F138" s="38">
        <v>1006.9166666666665</v>
      </c>
      <c r="G138" s="38">
        <v>997.98333333333301</v>
      </c>
      <c r="H138" s="38">
        <v>1027.6833333333329</v>
      </c>
      <c r="I138" s="38">
        <v>1036.6166666666668</v>
      </c>
      <c r="J138" s="38">
        <v>1042.5333333333331</v>
      </c>
      <c r="K138" s="31">
        <v>1030.7</v>
      </c>
      <c r="L138" s="31">
        <v>1015.85</v>
      </c>
      <c r="M138" s="31">
        <v>6.5129200000000003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904.35</v>
      </c>
      <c r="D139" s="38">
        <v>914.44999999999993</v>
      </c>
      <c r="E139" s="38">
        <v>889.89999999999986</v>
      </c>
      <c r="F139" s="38">
        <v>875.44999999999993</v>
      </c>
      <c r="G139" s="38">
        <v>850.89999999999986</v>
      </c>
      <c r="H139" s="38">
        <v>928.89999999999986</v>
      </c>
      <c r="I139" s="38">
        <v>953.44999999999982</v>
      </c>
      <c r="J139" s="38">
        <v>967.89999999999986</v>
      </c>
      <c r="K139" s="31">
        <v>939</v>
      </c>
      <c r="L139" s="31">
        <v>900</v>
      </c>
      <c r="M139" s="31">
        <v>58.156140000000001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94.85</v>
      </c>
      <c r="D140" s="38">
        <v>95.033333333333317</v>
      </c>
      <c r="E140" s="38">
        <v>94.516666666666637</v>
      </c>
      <c r="F140" s="38">
        <v>94.183333333333323</v>
      </c>
      <c r="G140" s="38">
        <v>93.666666666666643</v>
      </c>
      <c r="H140" s="38">
        <v>95.366666666666632</v>
      </c>
      <c r="I140" s="38">
        <v>95.883333333333312</v>
      </c>
      <c r="J140" s="38">
        <v>96.216666666666626</v>
      </c>
      <c r="K140" s="31">
        <v>95.55</v>
      </c>
      <c r="L140" s="31">
        <v>94.7</v>
      </c>
      <c r="M140" s="31">
        <v>65.43965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2463.9</v>
      </c>
      <c r="D141" s="38">
        <v>2431.6666666666665</v>
      </c>
      <c r="E141" s="38">
        <v>2390.3833333333332</v>
      </c>
      <c r="F141" s="38">
        <v>2316.8666666666668</v>
      </c>
      <c r="G141" s="38">
        <v>2275.5833333333335</v>
      </c>
      <c r="H141" s="38">
        <v>2505.1833333333329</v>
      </c>
      <c r="I141" s="38">
        <v>2546.4666666666667</v>
      </c>
      <c r="J141" s="38">
        <v>2619.9833333333327</v>
      </c>
      <c r="K141" s="31">
        <v>2472.9499999999998</v>
      </c>
      <c r="L141" s="31">
        <v>2358.15</v>
      </c>
      <c r="M141" s="31">
        <v>15.254519999999999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108595.15</v>
      </c>
      <c r="D142" s="38">
        <v>108700.05</v>
      </c>
      <c r="E142" s="38">
        <v>108001.1</v>
      </c>
      <c r="F142" s="38">
        <v>107407.05</v>
      </c>
      <c r="G142" s="38">
        <v>106708.1</v>
      </c>
      <c r="H142" s="38">
        <v>109294.1</v>
      </c>
      <c r="I142" s="38">
        <v>109993.04999999999</v>
      </c>
      <c r="J142" s="38">
        <v>110587.1</v>
      </c>
      <c r="K142" s="31">
        <v>109399</v>
      </c>
      <c r="L142" s="31">
        <v>108106</v>
      </c>
      <c r="M142" s="31">
        <v>4.7879999999999999E-2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59.95</v>
      </c>
      <c r="D143" s="38">
        <v>59.800000000000004</v>
      </c>
      <c r="E143" s="38">
        <v>59.300000000000011</v>
      </c>
      <c r="F143" s="38">
        <v>58.650000000000006</v>
      </c>
      <c r="G143" s="38">
        <v>58.150000000000013</v>
      </c>
      <c r="H143" s="38">
        <v>60.45000000000001</v>
      </c>
      <c r="I143" s="38">
        <v>60.949999999999996</v>
      </c>
      <c r="J143" s="38">
        <v>61.600000000000009</v>
      </c>
      <c r="K143" s="31">
        <v>60.3</v>
      </c>
      <c r="L143" s="31">
        <v>59.15</v>
      </c>
      <c r="M143" s="31">
        <v>46.307980000000001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1265.45</v>
      </c>
      <c r="D144" s="38">
        <v>1263.8166666666666</v>
      </c>
      <c r="E144" s="38">
        <v>1254.1333333333332</v>
      </c>
      <c r="F144" s="38">
        <v>1242.8166666666666</v>
      </c>
      <c r="G144" s="38">
        <v>1233.1333333333332</v>
      </c>
      <c r="H144" s="38">
        <v>1275.1333333333332</v>
      </c>
      <c r="I144" s="38">
        <v>1284.8166666666666</v>
      </c>
      <c r="J144" s="38">
        <v>1296.1333333333332</v>
      </c>
      <c r="K144" s="31">
        <v>1273.5</v>
      </c>
      <c r="L144" s="31">
        <v>1252.5</v>
      </c>
      <c r="M144" s="31">
        <v>4.0768800000000001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4249.1000000000004</v>
      </c>
      <c r="D145" s="38">
        <v>4226.916666666667</v>
      </c>
      <c r="E145" s="38">
        <v>4174.8333333333339</v>
      </c>
      <c r="F145" s="38">
        <v>4100.5666666666666</v>
      </c>
      <c r="G145" s="38">
        <v>4048.4833333333336</v>
      </c>
      <c r="H145" s="38">
        <v>4301.1833333333343</v>
      </c>
      <c r="I145" s="38">
        <v>4353.2666666666682</v>
      </c>
      <c r="J145" s="38">
        <v>4427.5333333333347</v>
      </c>
      <c r="K145" s="31">
        <v>4279</v>
      </c>
      <c r="L145" s="31">
        <v>4152.6499999999996</v>
      </c>
      <c r="M145" s="31">
        <v>3.83996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4544.55</v>
      </c>
      <c r="D146" s="38">
        <v>4539.8499999999995</v>
      </c>
      <c r="E146" s="38">
        <v>4514.6999999999989</v>
      </c>
      <c r="F146" s="38">
        <v>4484.8499999999995</v>
      </c>
      <c r="G146" s="38">
        <v>4459.6999999999989</v>
      </c>
      <c r="H146" s="38">
        <v>4569.6999999999989</v>
      </c>
      <c r="I146" s="38">
        <v>4594.8499999999985</v>
      </c>
      <c r="J146" s="38">
        <v>4624.6999999999989</v>
      </c>
      <c r="K146" s="31">
        <v>4565</v>
      </c>
      <c r="L146" s="31">
        <v>4510</v>
      </c>
      <c r="M146" s="31">
        <v>1.4272499999999999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22244.9</v>
      </c>
      <c r="D147" s="38">
        <v>22226.066666666666</v>
      </c>
      <c r="E147" s="38">
        <v>22162.133333333331</v>
      </c>
      <c r="F147" s="38">
        <v>22079.366666666665</v>
      </c>
      <c r="G147" s="38">
        <v>22015.433333333331</v>
      </c>
      <c r="H147" s="38">
        <v>22308.833333333332</v>
      </c>
      <c r="I147" s="38">
        <v>22372.766666666666</v>
      </c>
      <c r="J147" s="38">
        <v>22455.533333333333</v>
      </c>
      <c r="K147" s="31">
        <v>22290</v>
      </c>
      <c r="L147" s="31">
        <v>22143.3</v>
      </c>
      <c r="M147" s="31">
        <v>0.4602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50.5</v>
      </c>
      <c r="D148" s="38">
        <v>50.800000000000004</v>
      </c>
      <c r="E148" s="38">
        <v>49.800000000000011</v>
      </c>
      <c r="F148" s="38">
        <v>49.100000000000009</v>
      </c>
      <c r="G148" s="38">
        <v>48.100000000000016</v>
      </c>
      <c r="H148" s="38">
        <v>51.500000000000007</v>
      </c>
      <c r="I148" s="38">
        <v>52.499999999999993</v>
      </c>
      <c r="J148" s="38">
        <v>53.2</v>
      </c>
      <c r="K148" s="31">
        <v>51.8</v>
      </c>
      <c r="L148" s="31">
        <v>50.1</v>
      </c>
      <c r="M148" s="31">
        <v>160.28165999999999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121.05</v>
      </c>
      <c r="D149" s="38">
        <v>121.64999999999999</v>
      </c>
      <c r="E149" s="38">
        <v>119.94999999999999</v>
      </c>
      <c r="F149" s="38">
        <v>118.85</v>
      </c>
      <c r="G149" s="38">
        <v>117.14999999999999</v>
      </c>
      <c r="H149" s="38">
        <v>122.74999999999999</v>
      </c>
      <c r="I149" s="38">
        <v>124.45</v>
      </c>
      <c r="J149" s="38">
        <v>125.54999999999998</v>
      </c>
      <c r="K149" s="31">
        <v>123.35</v>
      </c>
      <c r="L149" s="31">
        <v>120.55</v>
      </c>
      <c r="M149" s="31">
        <v>103.23206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220.85</v>
      </c>
      <c r="D150" s="38">
        <v>220.96666666666667</v>
      </c>
      <c r="E150" s="38">
        <v>219.53333333333333</v>
      </c>
      <c r="F150" s="38">
        <v>218.21666666666667</v>
      </c>
      <c r="G150" s="38">
        <v>216.78333333333333</v>
      </c>
      <c r="H150" s="38">
        <v>222.28333333333333</v>
      </c>
      <c r="I150" s="38">
        <v>223.71666666666667</v>
      </c>
      <c r="J150" s="38">
        <v>225.03333333333333</v>
      </c>
      <c r="K150" s="31">
        <v>222.4</v>
      </c>
      <c r="L150" s="31">
        <v>219.65</v>
      </c>
      <c r="M150" s="31">
        <v>111.82959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136.69999999999999</v>
      </c>
      <c r="D151" s="38">
        <v>136.6</v>
      </c>
      <c r="E151" s="38">
        <v>135.79999999999998</v>
      </c>
      <c r="F151" s="38">
        <v>134.89999999999998</v>
      </c>
      <c r="G151" s="38">
        <v>134.09999999999997</v>
      </c>
      <c r="H151" s="38">
        <v>137.5</v>
      </c>
      <c r="I151" s="38">
        <v>138.30000000000001</v>
      </c>
      <c r="J151" s="38">
        <v>139.20000000000002</v>
      </c>
      <c r="K151" s="31">
        <v>137.4</v>
      </c>
      <c r="L151" s="31">
        <v>135.69999999999999</v>
      </c>
      <c r="M151" s="31">
        <v>36.89329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1098.05</v>
      </c>
      <c r="D152" s="38">
        <v>1100.1166666666666</v>
      </c>
      <c r="E152" s="38">
        <v>1091.1333333333332</v>
      </c>
      <c r="F152" s="38">
        <v>1084.2166666666667</v>
      </c>
      <c r="G152" s="38">
        <v>1075.2333333333333</v>
      </c>
      <c r="H152" s="38">
        <v>1107.0333333333331</v>
      </c>
      <c r="I152" s="38">
        <v>1116.0166666666662</v>
      </c>
      <c r="J152" s="38">
        <v>1122.9333333333329</v>
      </c>
      <c r="K152" s="31">
        <v>1109.0999999999999</v>
      </c>
      <c r="L152" s="31">
        <v>1093.2</v>
      </c>
      <c r="M152" s="31">
        <v>6.1638500000000001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4014.3</v>
      </c>
      <c r="D153" s="38">
        <v>4002.15</v>
      </c>
      <c r="E153" s="38">
        <v>3963.4</v>
      </c>
      <c r="F153" s="38">
        <v>3912.5</v>
      </c>
      <c r="G153" s="38">
        <v>3873.75</v>
      </c>
      <c r="H153" s="38">
        <v>4053.05</v>
      </c>
      <c r="I153" s="38">
        <v>4091.8</v>
      </c>
      <c r="J153" s="38">
        <v>4142.7000000000007</v>
      </c>
      <c r="K153" s="31">
        <v>4040.9</v>
      </c>
      <c r="L153" s="31">
        <v>3951.25</v>
      </c>
      <c r="M153" s="31">
        <v>0.58226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289.39999999999998</v>
      </c>
      <c r="D154" s="38">
        <v>290.48333333333329</v>
      </c>
      <c r="E154" s="38">
        <v>286.51666666666659</v>
      </c>
      <c r="F154" s="38">
        <v>283.63333333333333</v>
      </c>
      <c r="G154" s="38">
        <v>279.66666666666663</v>
      </c>
      <c r="H154" s="38">
        <v>293.36666666666656</v>
      </c>
      <c r="I154" s="38">
        <v>297.33333333333326</v>
      </c>
      <c r="J154" s="38">
        <v>300.21666666666653</v>
      </c>
      <c r="K154" s="31">
        <v>294.45</v>
      </c>
      <c r="L154" s="31">
        <v>287.60000000000002</v>
      </c>
      <c r="M154" s="31">
        <v>7.46401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173.1</v>
      </c>
      <c r="D155" s="38">
        <v>174.19999999999996</v>
      </c>
      <c r="E155" s="38">
        <v>171.69999999999993</v>
      </c>
      <c r="F155" s="38">
        <v>170.29999999999998</v>
      </c>
      <c r="G155" s="38">
        <v>167.79999999999995</v>
      </c>
      <c r="H155" s="38">
        <v>175.59999999999991</v>
      </c>
      <c r="I155" s="38">
        <v>178.09999999999997</v>
      </c>
      <c r="J155" s="38">
        <v>179.49999999999989</v>
      </c>
      <c r="K155" s="31">
        <v>176.7</v>
      </c>
      <c r="L155" s="31">
        <v>172.8</v>
      </c>
      <c r="M155" s="31">
        <v>79.763329999999996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39998.949999999997</v>
      </c>
      <c r="D156" s="38">
        <v>40012.98333333333</v>
      </c>
      <c r="E156" s="38">
        <v>39885.96666666666</v>
      </c>
      <c r="F156" s="38">
        <v>39772.98333333333</v>
      </c>
      <c r="G156" s="38">
        <v>39645.96666666666</v>
      </c>
      <c r="H156" s="38">
        <v>40125.96666666666</v>
      </c>
      <c r="I156" s="38">
        <v>40252.983333333337</v>
      </c>
      <c r="J156" s="38">
        <v>40365.96666666666</v>
      </c>
      <c r="K156" s="31">
        <v>40140</v>
      </c>
      <c r="L156" s="31">
        <v>39900</v>
      </c>
      <c r="M156" s="31">
        <v>0.20003000000000001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1259.25</v>
      </c>
      <c r="D157" s="38">
        <v>1268.75</v>
      </c>
      <c r="E157" s="38">
        <v>1243.5</v>
      </c>
      <c r="F157" s="38">
        <v>1227.75</v>
      </c>
      <c r="G157" s="38">
        <v>1202.5</v>
      </c>
      <c r="H157" s="38">
        <v>1284.5</v>
      </c>
      <c r="I157" s="38">
        <v>1309.75</v>
      </c>
      <c r="J157" s="38">
        <v>1325.5</v>
      </c>
      <c r="K157" s="31">
        <v>1294</v>
      </c>
      <c r="L157" s="31">
        <v>1253</v>
      </c>
      <c r="M157" s="31">
        <v>1.97668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904.45</v>
      </c>
      <c r="D158" s="38">
        <v>911.53333333333342</v>
      </c>
      <c r="E158" s="38">
        <v>891.11666666666679</v>
      </c>
      <c r="F158" s="38">
        <v>877.78333333333342</v>
      </c>
      <c r="G158" s="38">
        <v>857.36666666666679</v>
      </c>
      <c r="H158" s="38">
        <v>924.86666666666679</v>
      </c>
      <c r="I158" s="38">
        <v>945.28333333333353</v>
      </c>
      <c r="J158" s="38">
        <v>958.61666666666679</v>
      </c>
      <c r="K158" s="31">
        <v>931.95</v>
      </c>
      <c r="L158" s="31">
        <v>898.2</v>
      </c>
      <c r="M158" s="31">
        <v>69.497619999999998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1055.3499999999999</v>
      </c>
      <c r="D159" s="38">
        <v>1065.3166666666668</v>
      </c>
      <c r="E159" s="38">
        <v>1042.9333333333336</v>
      </c>
      <c r="F159" s="38">
        <v>1030.5166666666669</v>
      </c>
      <c r="G159" s="38">
        <v>1008.1333333333337</v>
      </c>
      <c r="H159" s="38">
        <v>1077.7333333333336</v>
      </c>
      <c r="I159" s="38">
        <v>1100.1166666666668</v>
      </c>
      <c r="J159" s="38">
        <v>1112.5333333333335</v>
      </c>
      <c r="K159" s="31">
        <v>1087.7</v>
      </c>
      <c r="L159" s="31">
        <v>1052.9000000000001</v>
      </c>
      <c r="M159" s="31">
        <v>28.69614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5119.95</v>
      </c>
      <c r="D160" s="38">
        <v>5093.3166666666666</v>
      </c>
      <c r="E160" s="38">
        <v>5037.7833333333328</v>
      </c>
      <c r="F160" s="38">
        <v>4955.6166666666659</v>
      </c>
      <c r="G160" s="38">
        <v>4900.0833333333321</v>
      </c>
      <c r="H160" s="38">
        <v>5175.4833333333336</v>
      </c>
      <c r="I160" s="38">
        <v>5231.0166666666682</v>
      </c>
      <c r="J160" s="38">
        <v>5313.1833333333343</v>
      </c>
      <c r="K160" s="31">
        <v>5148.8500000000004</v>
      </c>
      <c r="L160" s="31">
        <v>5011.1499999999996</v>
      </c>
      <c r="M160" s="31">
        <v>4.3606600000000002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220.75</v>
      </c>
      <c r="D161" s="38">
        <v>221.13333333333333</v>
      </c>
      <c r="E161" s="38">
        <v>220.11666666666665</v>
      </c>
      <c r="F161" s="38">
        <v>219.48333333333332</v>
      </c>
      <c r="G161" s="38">
        <v>218.46666666666664</v>
      </c>
      <c r="H161" s="38">
        <v>221.76666666666665</v>
      </c>
      <c r="I161" s="38">
        <v>222.7833333333333</v>
      </c>
      <c r="J161" s="38">
        <v>223.41666666666666</v>
      </c>
      <c r="K161" s="31">
        <v>222.15</v>
      </c>
      <c r="L161" s="31">
        <v>220.5</v>
      </c>
      <c r="M161" s="31">
        <v>4.5956700000000001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270.7</v>
      </c>
      <c r="D162" s="38">
        <v>272.48333333333335</v>
      </c>
      <c r="E162" s="38">
        <v>268.41666666666669</v>
      </c>
      <c r="F162" s="38">
        <v>266.13333333333333</v>
      </c>
      <c r="G162" s="38">
        <v>262.06666666666666</v>
      </c>
      <c r="H162" s="38">
        <v>274.76666666666671</v>
      </c>
      <c r="I162" s="38">
        <v>278.83333333333331</v>
      </c>
      <c r="J162" s="38">
        <v>281.11666666666673</v>
      </c>
      <c r="K162" s="31">
        <v>276.55</v>
      </c>
      <c r="L162" s="31">
        <v>270.2</v>
      </c>
      <c r="M162" s="31">
        <v>83.496669999999995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15628.6</v>
      </c>
      <c r="D163" s="38">
        <v>15559.533333333333</v>
      </c>
      <c r="E163" s="38">
        <v>15469.066666666666</v>
      </c>
      <c r="F163" s="38">
        <v>15309.533333333333</v>
      </c>
      <c r="G163" s="38">
        <v>15219.066666666666</v>
      </c>
      <c r="H163" s="38">
        <v>15719.066666666666</v>
      </c>
      <c r="I163" s="38">
        <v>15809.533333333333</v>
      </c>
      <c r="J163" s="38">
        <v>15969.066666666666</v>
      </c>
      <c r="K163" s="31">
        <v>15650</v>
      </c>
      <c r="L163" s="31">
        <v>15400</v>
      </c>
      <c r="M163" s="31">
        <v>0.11548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2521.6</v>
      </c>
      <c r="D164" s="38">
        <v>2527.0500000000002</v>
      </c>
      <c r="E164" s="38">
        <v>2510.1000000000004</v>
      </c>
      <c r="F164" s="38">
        <v>2498.6000000000004</v>
      </c>
      <c r="G164" s="38">
        <v>2481.6500000000005</v>
      </c>
      <c r="H164" s="38">
        <v>2538.5500000000002</v>
      </c>
      <c r="I164" s="38">
        <v>2555.5</v>
      </c>
      <c r="J164" s="38">
        <v>2567</v>
      </c>
      <c r="K164" s="31">
        <v>2544</v>
      </c>
      <c r="L164" s="31">
        <v>2515.5500000000002</v>
      </c>
      <c r="M164" s="31">
        <v>5.6570299999999998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3682.2</v>
      </c>
      <c r="D165" s="38">
        <v>3695.0499999999997</v>
      </c>
      <c r="E165" s="38">
        <v>3662.1499999999996</v>
      </c>
      <c r="F165" s="38">
        <v>3642.1</v>
      </c>
      <c r="G165" s="38">
        <v>3609.2</v>
      </c>
      <c r="H165" s="38">
        <v>3715.0999999999995</v>
      </c>
      <c r="I165" s="38">
        <v>3748</v>
      </c>
      <c r="J165" s="38">
        <v>3768.0499999999993</v>
      </c>
      <c r="K165" s="31">
        <v>3727.95</v>
      </c>
      <c r="L165" s="31">
        <v>3675</v>
      </c>
      <c r="M165" s="31">
        <v>1.62981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62.85</v>
      </c>
      <c r="D166" s="38">
        <v>63.166666666666664</v>
      </c>
      <c r="E166" s="38">
        <v>62.133333333333326</v>
      </c>
      <c r="F166" s="38">
        <v>61.416666666666664</v>
      </c>
      <c r="G166" s="38">
        <v>60.383333333333326</v>
      </c>
      <c r="H166" s="38">
        <v>63.883333333333326</v>
      </c>
      <c r="I166" s="38">
        <v>64.916666666666671</v>
      </c>
      <c r="J166" s="38">
        <v>65.633333333333326</v>
      </c>
      <c r="K166" s="31">
        <v>64.2</v>
      </c>
      <c r="L166" s="31">
        <v>62.45</v>
      </c>
      <c r="M166" s="31">
        <v>406.79831999999999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750.95</v>
      </c>
      <c r="D167" s="38">
        <v>746.9</v>
      </c>
      <c r="E167" s="38">
        <v>739.3</v>
      </c>
      <c r="F167" s="38">
        <v>727.65</v>
      </c>
      <c r="G167" s="38">
        <v>720.05</v>
      </c>
      <c r="H167" s="38">
        <v>758.55</v>
      </c>
      <c r="I167" s="38">
        <v>766.15000000000009</v>
      </c>
      <c r="J167" s="38">
        <v>777.8</v>
      </c>
      <c r="K167" s="31">
        <v>754.5</v>
      </c>
      <c r="L167" s="31">
        <v>735.25</v>
      </c>
      <c r="M167" s="31">
        <v>8.6220300000000005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5026.8500000000004</v>
      </c>
      <c r="D168" s="38">
        <v>5059.55</v>
      </c>
      <c r="E168" s="38">
        <v>4953.1000000000004</v>
      </c>
      <c r="F168" s="38">
        <v>4879.3500000000004</v>
      </c>
      <c r="G168" s="38">
        <v>4772.9000000000005</v>
      </c>
      <c r="H168" s="38">
        <v>5133.3</v>
      </c>
      <c r="I168" s="38">
        <v>5239.7499999999991</v>
      </c>
      <c r="J168" s="38">
        <v>5313.5</v>
      </c>
      <c r="K168" s="31">
        <v>5166</v>
      </c>
      <c r="L168" s="31">
        <v>4985.8</v>
      </c>
      <c r="M168" s="31">
        <v>6.7507700000000002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441.7</v>
      </c>
      <c r="D169" s="38">
        <v>443.05</v>
      </c>
      <c r="E169" s="38">
        <v>436.15000000000003</v>
      </c>
      <c r="F169" s="38">
        <v>430.6</v>
      </c>
      <c r="G169" s="38">
        <v>423.70000000000005</v>
      </c>
      <c r="H169" s="38">
        <v>448.6</v>
      </c>
      <c r="I169" s="38">
        <v>455.5</v>
      </c>
      <c r="J169" s="38">
        <v>461.05</v>
      </c>
      <c r="K169" s="31">
        <v>449.95</v>
      </c>
      <c r="L169" s="31">
        <v>437.5</v>
      </c>
      <c r="M169" s="31">
        <v>21.600069999999999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246.3</v>
      </c>
      <c r="D170" s="38">
        <v>248.25</v>
      </c>
      <c r="E170" s="38">
        <v>243.85</v>
      </c>
      <c r="F170" s="38">
        <v>241.4</v>
      </c>
      <c r="G170" s="38">
        <v>237</v>
      </c>
      <c r="H170" s="38">
        <v>250.7</v>
      </c>
      <c r="I170" s="38">
        <v>255.09999999999997</v>
      </c>
      <c r="J170" s="38">
        <v>257.54999999999995</v>
      </c>
      <c r="K170" s="31">
        <v>252.65</v>
      </c>
      <c r="L170" s="31">
        <v>245.8</v>
      </c>
      <c r="M170" s="31">
        <v>142.36565999999999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570.9</v>
      </c>
      <c r="D171" s="38">
        <v>571.94999999999993</v>
      </c>
      <c r="E171" s="38">
        <v>568.94999999999982</v>
      </c>
      <c r="F171" s="38">
        <v>566.99999999999989</v>
      </c>
      <c r="G171" s="38">
        <v>563.99999999999977</v>
      </c>
      <c r="H171" s="38">
        <v>573.89999999999986</v>
      </c>
      <c r="I171" s="38">
        <v>576.90000000000009</v>
      </c>
      <c r="J171" s="38">
        <v>578.84999999999991</v>
      </c>
      <c r="K171" s="31">
        <v>574.95000000000005</v>
      </c>
      <c r="L171" s="31">
        <v>570</v>
      </c>
      <c r="M171" s="31">
        <v>1.5682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859.05</v>
      </c>
      <c r="D172" s="38">
        <v>859.13333333333321</v>
      </c>
      <c r="E172" s="38">
        <v>851.36666666666645</v>
      </c>
      <c r="F172" s="38">
        <v>843.68333333333328</v>
      </c>
      <c r="G172" s="38">
        <v>835.91666666666652</v>
      </c>
      <c r="H172" s="38">
        <v>866.81666666666638</v>
      </c>
      <c r="I172" s="38">
        <v>874.58333333333326</v>
      </c>
      <c r="J172" s="38">
        <v>882.26666666666631</v>
      </c>
      <c r="K172" s="31">
        <v>866.9</v>
      </c>
      <c r="L172" s="31">
        <v>851.45</v>
      </c>
      <c r="M172" s="31">
        <v>3.8932799999999999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243.5</v>
      </c>
      <c r="D173" s="38">
        <v>243.31666666666669</v>
      </c>
      <c r="E173" s="38">
        <v>240.73333333333338</v>
      </c>
      <c r="F173" s="38">
        <v>237.9666666666667</v>
      </c>
      <c r="G173" s="38">
        <v>235.38333333333338</v>
      </c>
      <c r="H173" s="38">
        <v>246.08333333333337</v>
      </c>
      <c r="I173" s="38">
        <v>248.66666666666669</v>
      </c>
      <c r="J173" s="38">
        <v>251.43333333333337</v>
      </c>
      <c r="K173" s="31">
        <v>245.9</v>
      </c>
      <c r="L173" s="31">
        <v>240.55</v>
      </c>
      <c r="M173" s="31">
        <v>158.16126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2479.8000000000002</v>
      </c>
      <c r="D174" s="38">
        <v>2496.9</v>
      </c>
      <c r="E174" s="38">
        <v>2453.9</v>
      </c>
      <c r="F174" s="38">
        <v>2428</v>
      </c>
      <c r="G174" s="38">
        <v>2385</v>
      </c>
      <c r="H174" s="38">
        <v>2522.8000000000002</v>
      </c>
      <c r="I174" s="38">
        <v>2565.8000000000002</v>
      </c>
      <c r="J174" s="38">
        <v>2591.7000000000003</v>
      </c>
      <c r="K174" s="31">
        <v>2539.9</v>
      </c>
      <c r="L174" s="31">
        <v>2471</v>
      </c>
      <c r="M174" s="31">
        <v>70.700100000000006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86.55</v>
      </c>
      <c r="D175" s="38">
        <v>87.100000000000009</v>
      </c>
      <c r="E175" s="38">
        <v>85.750000000000014</v>
      </c>
      <c r="F175" s="38">
        <v>84.95</v>
      </c>
      <c r="G175" s="38">
        <v>83.600000000000009</v>
      </c>
      <c r="H175" s="38">
        <v>87.90000000000002</v>
      </c>
      <c r="I175" s="38">
        <v>89.250000000000014</v>
      </c>
      <c r="J175" s="38">
        <v>90.050000000000026</v>
      </c>
      <c r="K175" s="31">
        <v>88.45</v>
      </c>
      <c r="L175" s="31">
        <v>86.3</v>
      </c>
      <c r="M175" s="31">
        <v>216.99641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830.4</v>
      </c>
      <c r="D176" s="38">
        <v>833.83333333333337</v>
      </c>
      <c r="E176" s="38">
        <v>824.91666666666674</v>
      </c>
      <c r="F176" s="38">
        <v>819.43333333333339</v>
      </c>
      <c r="G176" s="38">
        <v>810.51666666666677</v>
      </c>
      <c r="H176" s="38">
        <v>839.31666666666672</v>
      </c>
      <c r="I176" s="38">
        <v>848.23333333333346</v>
      </c>
      <c r="J176" s="38">
        <v>853.7166666666667</v>
      </c>
      <c r="K176" s="31">
        <v>842.75</v>
      </c>
      <c r="L176" s="31">
        <v>828.35</v>
      </c>
      <c r="M176" s="31">
        <v>22.325620000000001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1293.75</v>
      </c>
      <c r="D177" s="38">
        <v>1298.5166666666667</v>
      </c>
      <c r="E177" s="38">
        <v>1285.3833333333332</v>
      </c>
      <c r="F177" s="38">
        <v>1277.0166666666667</v>
      </c>
      <c r="G177" s="38">
        <v>1263.8833333333332</v>
      </c>
      <c r="H177" s="38">
        <v>1306.8833333333332</v>
      </c>
      <c r="I177" s="38">
        <v>1320.0166666666669</v>
      </c>
      <c r="J177" s="38">
        <v>1328.3833333333332</v>
      </c>
      <c r="K177" s="31">
        <v>1311.65</v>
      </c>
      <c r="L177" s="31">
        <v>1290.1500000000001</v>
      </c>
      <c r="M177" s="31">
        <v>6.18797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576.95000000000005</v>
      </c>
      <c r="D178" s="38">
        <v>578.16666666666663</v>
      </c>
      <c r="E178" s="38">
        <v>574.33333333333326</v>
      </c>
      <c r="F178" s="38">
        <v>571.71666666666658</v>
      </c>
      <c r="G178" s="38">
        <v>567.88333333333321</v>
      </c>
      <c r="H178" s="38">
        <v>580.7833333333333</v>
      </c>
      <c r="I178" s="38">
        <v>584.61666666666656</v>
      </c>
      <c r="J178" s="38">
        <v>587.23333333333335</v>
      </c>
      <c r="K178" s="31">
        <v>582</v>
      </c>
      <c r="L178" s="31">
        <v>575.54999999999995</v>
      </c>
      <c r="M178" s="31">
        <v>241.31644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23859.599999999999</v>
      </c>
      <c r="D179" s="38">
        <v>23792.55</v>
      </c>
      <c r="E179" s="38">
        <v>23665.1</v>
      </c>
      <c r="F179" s="38">
        <v>23470.6</v>
      </c>
      <c r="G179" s="38">
        <v>23343.149999999998</v>
      </c>
      <c r="H179" s="38">
        <v>23987.05</v>
      </c>
      <c r="I179" s="38">
        <v>24114.500000000004</v>
      </c>
      <c r="J179" s="38">
        <v>24309</v>
      </c>
      <c r="K179" s="31">
        <v>23920</v>
      </c>
      <c r="L179" s="31">
        <v>23598.05</v>
      </c>
      <c r="M179" s="31">
        <v>0.48659999999999998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1875.5</v>
      </c>
      <c r="D180" s="38">
        <v>1887.4166666666667</v>
      </c>
      <c r="E180" s="38">
        <v>1843.0833333333335</v>
      </c>
      <c r="F180" s="38">
        <v>1810.6666666666667</v>
      </c>
      <c r="G180" s="38">
        <v>1766.3333333333335</v>
      </c>
      <c r="H180" s="38">
        <v>1919.8333333333335</v>
      </c>
      <c r="I180" s="38">
        <v>1964.166666666667</v>
      </c>
      <c r="J180" s="38">
        <v>1996.5833333333335</v>
      </c>
      <c r="K180" s="31">
        <v>1931.75</v>
      </c>
      <c r="L180" s="31">
        <v>1855</v>
      </c>
      <c r="M180" s="31">
        <v>16.170539999999999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3803.6</v>
      </c>
      <c r="D181" s="38">
        <v>3794.65</v>
      </c>
      <c r="E181" s="38">
        <v>3741.05</v>
      </c>
      <c r="F181" s="38">
        <v>3678.5</v>
      </c>
      <c r="G181" s="38">
        <v>3624.9</v>
      </c>
      <c r="H181" s="38">
        <v>3857.2000000000003</v>
      </c>
      <c r="I181" s="38">
        <v>3910.7999999999997</v>
      </c>
      <c r="J181" s="38">
        <v>3973.3500000000004</v>
      </c>
      <c r="K181" s="31">
        <v>3848.25</v>
      </c>
      <c r="L181" s="31">
        <v>3732.1</v>
      </c>
      <c r="M181" s="31">
        <v>7.3159599999999996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589</v>
      </c>
      <c r="D182" s="38">
        <v>591.94999999999993</v>
      </c>
      <c r="E182" s="38">
        <v>584.14999999999986</v>
      </c>
      <c r="F182" s="38">
        <v>579.29999999999995</v>
      </c>
      <c r="G182" s="38">
        <v>571.49999999999989</v>
      </c>
      <c r="H182" s="38">
        <v>596.79999999999984</v>
      </c>
      <c r="I182" s="38">
        <v>604.5999999999998</v>
      </c>
      <c r="J182" s="38">
        <v>609.44999999999982</v>
      </c>
      <c r="K182" s="31">
        <v>599.75</v>
      </c>
      <c r="L182" s="31">
        <v>587.1</v>
      </c>
      <c r="M182" s="31">
        <v>12.17431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2310.0500000000002</v>
      </c>
      <c r="D183" s="38">
        <v>2316.4166666666665</v>
      </c>
      <c r="E183" s="38">
        <v>2298.833333333333</v>
      </c>
      <c r="F183" s="38">
        <v>2287.6166666666663</v>
      </c>
      <c r="G183" s="38">
        <v>2270.0333333333328</v>
      </c>
      <c r="H183" s="38">
        <v>2327.6333333333332</v>
      </c>
      <c r="I183" s="38">
        <v>2345.2166666666662</v>
      </c>
      <c r="J183" s="38">
        <v>2356.4333333333334</v>
      </c>
      <c r="K183" s="31">
        <v>2334</v>
      </c>
      <c r="L183" s="31">
        <v>2305.1999999999998</v>
      </c>
      <c r="M183" s="31">
        <v>3.4576899999999999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1118.3</v>
      </c>
      <c r="D184" s="38">
        <v>1121.5333333333331</v>
      </c>
      <c r="E184" s="38">
        <v>1109.9666666666662</v>
      </c>
      <c r="F184" s="38">
        <v>1101.6333333333332</v>
      </c>
      <c r="G184" s="38">
        <v>1090.0666666666664</v>
      </c>
      <c r="H184" s="38">
        <v>1129.8666666666661</v>
      </c>
      <c r="I184" s="38">
        <v>1141.4333333333332</v>
      </c>
      <c r="J184" s="38">
        <v>1149.766666666666</v>
      </c>
      <c r="K184" s="31">
        <v>1133.0999999999999</v>
      </c>
      <c r="L184" s="31">
        <v>1113.2</v>
      </c>
      <c r="M184" s="31">
        <v>15.75291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582.54999999999995</v>
      </c>
      <c r="D185" s="38">
        <v>577.34999999999991</v>
      </c>
      <c r="E185" s="38">
        <v>568.79999999999984</v>
      </c>
      <c r="F185" s="38">
        <v>555.04999999999995</v>
      </c>
      <c r="G185" s="38">
        <v>546.49999999999989</v>
      </c>
      <c r="H185" s="38">
        <v>591.0999999999998</v>
      </c>
      <c r="I185" s="38">
        <v>599.65</v>
      </c>
      <c r="J185" s="38">
        <v>613.39999999999975</v>
      </c>
      <c r="K185" s="31">
        <v>585.9</v>
      </c>
      <c r="L185" s="31">
        <v>563.6</v>
      </c>
      <c r="M185" s="31">
        <v>46.083820000000003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796.4</v>
      </c>
      <c r="D186" s="38">
        <v>801.96666666666658</v>
      </c>
      <c r="E186" s="38">
        <v>788.48333333333312</v>
      </c>
      <c r="F186" s="38">
        <v>780.56666666666649</v>
      </c>
      <c r="G186" s="38">
        <v>767.08333333333303</v>
      </c>
      <c r="H186" s="38">
        <v>809.88333333333321</v>
      </c>
      <c r="I186" s="38">
        <v>823.36666666666656</v>
      </c>
      <c r="J186" s="38">
        <v>831.2833333333333</v>
      </c>
      <c r="K186" s="31">
        <v>815.45</v>
      </c>
      <c r="L186" s="31">
        <v>794.05</v>
      </c>
      <c r="M186" s="31">
        <v>2.5034399999999999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1015.65</v>
      </c>
      <c r="D187" s="38">
        <v>1012.4</v>
      </c>
      <c r="E187" s="38">
        <v>1007.4</v>
      </c>
      <c r="F187" s="38">
        <v>999.15</v>
      </c>
      <c r="G187" s="38">
        <v>994.15</v>
      </c>
      <c r="H187" s="38">
        <v>1020.65</v>
      </c>
      <c r="I187" s="38">
        <v>1025.6500000000001</v>
      </c>
      <c r="J187" s="38">
        <v>1033.9000000000001</v>
      </c>
      <c r="K187" s="31">
        <v>1017.4</v>
      </c>
      <c r="L187" s="31">
        <v>1004.15</v>
      </c>
      <c r="M187" s="31">
        <v>5.7563199999999997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1829.7</v>
      </c>
      <c r="D188" s="38">
        <v>1829.6333333333332</v>
      </c>
      <c r="E188" s="38">
        <v>1801.3166666666664</v>
      </c>
      <c r="F188" s="38">
        <v>1772.9333333333332</v>
      </c>
      <c r="G188" s="38">
        <v>1744.6166666666663</v>
      </c>
      <c r="H188" s="38">
        <v>1858.0166666666664</v>
      </c>
      <c r="I188" s="38">
        <v>1886.333333333333</v>
      </c>
      <c r="J188" s="38">
        <v>1914.7166666666665</v>
      </c>
      <c r="K188" s="31">
        <v>1857.95</v>
      </c>
      <c r="L188" s="31">
        <v>1801.25</v>
      </c>
      <c r="M188" s="31">
        <v>14.37663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844.2</v>
      </c>
      <c r="D189" s="38">
        <v>847.0333333333333</v>
      </c>
      <c r="E189" s="38">
        <v>839.26666666666665</v>
      </c>
      <c r="F189" s="38">
        <v>834.33333333333337</v>
      </c>
      <c r="G189" s="38">
        <v>826.56666666666672</v>
      </c>
      <c r="H189" s="38">
        <v>851.96666666666658</v>
      </c>
      <c r="I189" s="38">
        <v>859.73333333333323</v>
      </c>
      <c r="J189" s="38">
        <v>864.66666666666652</v>
      </c>
      <c r="K189" s="31">
        <v>854.8</v>
      </c>
      <c r="L189" s="31">
        <v>842.1</v>
      </c>
      <c r="M189" s="31">
        <v>14.82572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7278.65</v>
      </c>
      <c r="D190" s="38">
        <v>7261.2166666666672</v>
      </c>
      <c r="E190" s="38">
        <v>7232.4333333333343</v>
      </c>
      <c r="F190" s="38">
        <v>7186.2166666666672</v>
      </c>
      <c r="G190" s="38">
        <v>7157.4333333333343</v>
      </c>
      <c r="H190" s="38">
        <v>7307.4333333333343</v>
      </c>
      <c r="I190" s="38">
        <v>7336.2166666666672</v>
      </c>
      <c r="J190" s="38">
        <v>7382.4333333333343</v>
      </c>
      <c r="K190" s="31">
        <v>7290</v>
      </c>
      <c r="L190" s="31">
        <v>7215</v>
      </c>
      <c r="M190" s="31">
        <v>2.19977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610.95000000000005</v>
      </c>
      <c r="D191" s="38">
        <v>613.19999999999993</v>
      </c>
      <c r="E191" s="38">
        <v>607.39999999999986</v>
      </c>
      <c r="F191" s="38">
        <v>603.84999999999991</v>
      </c>
      <c r="G191" s="38">
        <v>598.04999999999984</v>
      </c>
      <c r="H191" s="38">
        <v>616.74999999999989</v>
      </c>
      <c r="I191" s="38">
        <v>622.54999999999984</v>
      </c>
      <c r="J191" s="38">
        <v>626.09999999999991</v>
      </c>
      <c r="K191" s="31">
        <v>619</v>
      </c>
      <c r="L191" s="31">
        <v>609.65</v>
      </c>
      <c r="M191" s="31">
        <v>70.960250000000002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249.75</v>
      </c>
      <c r="D192" s="38">
        <v>249.68333333333331</v>
      </c>
      <c r="E192" s="38">
        <v>246.56666666666661</v>
      </c>
      <c r="F192" s="38">
        <v>243.3833333333333</v>
      </c>
      <c r="G192" s="38">
        <v>240.26666666666659</v>
      </c>
      <c r="H192" s="38">
        <v>252.86666666666662</v>
      </c>
      <c r="I192" s="38">
        <v>255.98333333333335</v>
      </c>
      <c r="J192" s="38">
        <v>259.16666666666663</v>
      </c>
      <c r="K192" s="31">
        <v>252.8</v>
      </c>
      <c r="L192" s="31">
        <v>246.5</v>
      </c>
      <c r="M192" s="31">
        <v>286.98029000000002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118.25</v>
      </c>
      <c r="D193" s="38">
        <v>118.8</v>
      </c>
      <c r="E193" s="38">
        <v>117.5</v>
      </c>
      <c r="F193" s="38">
        <v>116.75</v>
      </c>
      <c r="G193" s="38">
        <v>115.45</v>
      </c>
      <c r="H193" s="38">
        <v>119.55</v>
      </c>
      <c r="I193" s="38">
        <v>120.84999999999998</v>
      </c>
      <c r="J193" s="38">
        <v>121.6</v>
      </c>
      <c r="K193" s="31">
        <v>120.1</v>
      </c>
      <c r="L193" s="31">
        <v>118.05</v>
      </c>
      <c r="M193" s="31">
        <v>271.03446000000002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3387.75</v>
      </c>
      <c r="D194" s="38">
        <v>3392.9666666666667</v>
      </c>
      <c r="E194" s="38">
        <v>3372.8833333333332</v>
      </c>
      <c r="F194" s="38">
        <v>3358.0166666666664</v>
      </c>
      <c r="G194" s="38">
        <v>3337.9333333333329</v>
      </c>
      <c r="H194" s="38">
        <v>3407.8333333333335</v>
      </c>
      <c r="I194" s="38">
        <v>3427.9166666666665</v>
      </c>
      <c r="J194" s="38">
        <v>3442.7833333333338</v>
      </c>
      <c r="K194" s="31">
        <v>3413.05</v>
      </c>
      <c r="L194" s="31">
        <v>3378.1</v>
      </c>
      <c r="M194" s="31">
        <v>11.52881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1199.0999999999999</v>
      </c>
      <c r="D195" s="38">
        <v>1204.1000000000001</v>
      </c>
      <c r="E195" s="38">
        <v>1191.7000000000003</v>
      </c>
      <c r="F195" s="38">
        <v>1184.3000000000002</v>
      </c>
      <c r="G195" s="38">
        <v>1171.9000000000003</v>
      </c>
      <c r="H195" s="38">
        <v>1211.5000000000002</v>
      </c>
      <c r="I195" s="38">
        <v>1223.9000000000003</v>
      </c>
      <c r="J195" s="38">
        <v>1231.3000000000002</v>
      </c>
      <c r="K195" s="31">
        <v>1216.5</v>
      </c>
      <c r="L195" s="31">
        <v>1196.7</v>
      </c>
      <c r="M195" s="31">
        <v>12.18843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2769.85</v>
      </c>
      <c r="D196" s="38">
        <v>2779.4166666666665</v>
      </c>
      <c r="E196" s="38">
        <v>2753.5333333333328</v>
      </c>
      <c r="F196" s="38">
        <v>2737.2166666666662</v>
      </c>
      <c r="G196" s="38">
        <v>2711.3333333333326</v>
      </c>
      <c r="H196" s="38">
        <v>2795.7333333333331</v>
      </c>
      <c r="I196" s="38">
        <v>2821.6166666666672</v>
      </c>
      <c r="J196" s="38">
        <v>2837.9333333333334</v>
      </c>
      <c r="K196" s="31">
        <v>2805.3</v>
      </c>
      <c r="L196" s="31">
        <v>2763.1</v>
      </c>
      <c r="M196" s="31">
        <v>2.9993500000000002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3061.2</v>
      </c>
      <c r="D197" s="38">
        <v>3072.4500000000003</v>
      </c>
      <c r="E197" s="38">
        <v>3045.0000000000005</v>
      </c>
      <c r="F197" s="38">
        <v>3028.8</v>
      </c>
      <c r="G197" s="38">
        <v>3001.3500000000004</v>
      </c>
      <c r="H197" s="38">
        <v>3088.6500000000005</v>
      </c>
      <c r="I197" s="38">
        <v>3116.1000000000004</v>
      </c>
      <c r="J197" s="38">
        <v>3132.3000000000006</v>
      </c>
      <c r="K197" s="31">
        <v>3099.9</v>
      </c>
      <c r="L197" s="31">
        <v>3056.25</v>
      </c>
      <c r="M197" s="31">
        <v>6.1862599999999999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1961.95</v>
      </c>
      <c r="D198" s="38">
        <v>1961.6499999999999</v>
      </c>
      <c r="E198" s="38">
        <v>1945.2999999999997</v>
      </c>
      <c r="F198" s="38">
        <v>1928.6499999999999</v>
      </c>
      <c r="G198" s="38">
        <v>1912.2999999999997</v>
      </c>
      <c r="H198" s="38">
        <v>1978.2999999999997</v>
      </c>
      <c r="I198" s="38">
        <v>1994.6499999999996</v>
      </c>
      <c r="J198" s="38">
        <v>2011.2999999999997</v>
      </c>
      <c r="K198" s="31">
        <v>1978</v>
      </c>
      <c r="L198" s="31">
        <v>1945</v>
      </c>
      <c r="M198" s="31">
        <v>4.3002200000000004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664.2</v>
      </c>
      <c r="D199" s="38">
        <v>666.44999999999993</v>
      </c>
      <c r="E199" s="38">
        <v>657.99999999999989</v>
      </c>
      <c r="F199" s="38">
        <v>651.79999999999995</v>
      </c>
      <c r="G199" s="38">
        <v>643.34999999999991</v>
      </c>
      <c r="H199" s="38">
        <v>672.64999999999986</v>
      </c>
      <c r="I199" s="38">
        <v>681.09999999999991</v>
      </c>
      <c r="J199" s="38">
        <v>687.29999999999984</v>
      </c>
      <c r="K199" s="31">
        <v>674.9</v>
      </c>
      <c r="L199" s="31">
        <v>660.25</v>
      </c>
      <c r="M199" s="31">
        <v>5.3555700000000002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2069.0500000000002</v>
      </c>
      <c r="D200" s="38">
        <v>2061.7500000000005</v>
      </c>
      <c r="E200" s="38">
        <v>2043.8500000000008</v>
      </c>
      <c r="F200" s="38">
        <v>2018.6500000000003</v>
      </c>
      <c r="G200" s="38">
        <v>2000.7500000000007</v>
      </c>
      <c r="H200" s="38">
        <v>2086.9500000000007</v>
      </c>
      <c r="I200" s="38">
        <v>2104.8500000000004</v>
      </c>
      <c r="J200" s="38">
        <v>2130.0500000000011</v>
      </c>
      <c r="K200" s="31">
        <v>2079.65</v>
      </c>
      <c r="L200" s="31">
        <v>2036.55</v>
      </c>
      <c r="M200" s="31">
        <v>4.62418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36.950000000000003</v>
      </c>
      <c r="D201" s="38">
        <v>37.283333333333339</v>
      </c>
      <c r="E201" s="38">
        <v>36.366666666666674</v>
      </c>
      <c r="F201" s="38">
        <v>35.783333333333339</v>
      </c>
      <c r="G201" s="38">
        <v>34.866666666666674</v>
      </c>
      <c r="H201" s="38">
        <v>37.866666666666674</v>
      </c>
      <c r="I201" s="38">
        <v>38.783333333333346</v>
      </c>
      <c r="J201" s="38">
        <v>39.366666666666674</v>
      </c>
      <c r="K201" s="31">
        <v>38.200000000000003</v>
      </c>
      <c r="L201" s="31">
        <v>36.700000000000003</v>
      </c>
      <c r="M201" s="31">
        <v>487.44677999999999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82.35</v>
      </c>
      <c r="D202" s="38">
        <v>82.333333333333329</v>
      </c>
      <c r="E202" s="38">
        <v>81.266666666666652</v>
      </c>
      <c r="F202" s="38">
        <v>80.183333333333323</v>
      </c>
      <c r="G202" s="38">
        <v>79.116666666666646</v>
      </c>
      <c r="H202" s="38">
        <v>83.416666666666657</v>
      </c>
      <c r="I202" s="38">
        <v>84.483333333333348</v>
      </c>
      <c r="J202" s="38">
        <v>85.566666666666663</v>
      </c>
      <c r="K202" s="31">
        <v>83.4</v>
      </c>
      <c r="L202" s="31">
        <v>81.25</v>
      </c>
      <c r="M202" s="31">
        <v>58.974809999999998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1362.5</v>
      </c>
      <c r="D203" s="38">
        <v>1366.7666666666664</v>
      </c>
      <c r="E203" s="38">
        <v>1350.3333333333328</v>
      </c>
      <c r="F203" s="38">
        <v>1338.1666666666663</v>
      </c>
      <c r="G203" s="38">
        <v>1321.7333333333327</v>
      </c>
      <c r="H203" s="38">
        <v>1378.9333333333329</v>
      </c>
      <c r="I203" s="38">
        <v>1395.3666666666663</v>
      </c>
      <c r="J203" s="38">
        <v>1407.5333333333331</v>
      </c>
      <c r="K203" s="31">
        <v>1383.2</v>
      </c>
      <c r="L203" s="31">
        <v>1354.6</v>
      </c>
      <c r="M203" s="31">
        <v>11.83583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1532.35</v>
      </c>
      <c r="D204" s="38">
        <v>1533.2333333333336</v>
      </c>
      <c r="E204" s="38">
        <v>1526.5166666666671</v>
      </c>
      <c r="F204" s="38">
        <v>1520.6833333333336</v>
      </c>
      <c r="G204" s="38">
        <v>1513.9666666666672</v>
      </c>
      <c r="H204" s="38">
        <v>1539.0666666666671</v>
      </c>
      <c r="I204" s="38">
        <v>1545.7833333333333</v>
      </c>
      <c r="J204" s="38">
        <v>1551.616666666667</v>
      </c>
      <c r="K204" s="31">
        <v>1539.95</v>
      </c>
      <c r="L204" s="31">
        <v>1527.4</v>
      </c>
      <c r="M204" s="31">
        <v>0.61819000000000002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8211.4</v>
      </c>
      <c r="D205" s="38">
        <v>8233.1333333333332</v>
      </c>
      <c r="E205" s="38">
        <v>8142.2666666666664</v>
      </c>
      <c r="F205" s="38">
        <v>8073.1333333333332</v>
      </c>
      <c r="G205" s="38">
        <v>7982.2666666666664</v>
      </c>
      <c r="H205" s="38">
        <v>8302.2666666666664</v>
      </c>
      <c r="I205" s="38">
        <v>8393.1333333333314</v>
      </c>
      <c r="J205" s="38">
        <v>8462.2666666666664</v>
      </c>
      <c r="K205" s="31">
        <v>8324</v>
      </c>
      <c r="L205" s="31">
        <v>8164</v>
      </c>
      <c r="M205" s="31">
        <v>2.7383700000000002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91.3</v>
      </c>
      <c r="D206" s="38">
        <v>92.016666666666666</v>
      </c>
      <c r="E206" s="38">
        <v>90.283333333333331</v>
      </c>
      <c r="F206" s="38">
        <v>89.266666666666666</v>
      </c>
      <c r="G206" s="38">
        <v>87.533333333333331</v>
      </c>
      <c r="H206" s="38">
        <v>93.033333333333331</v>
      </c>
      <c r="I206" s="38">
        <v>94.766666666666652</v>
      </c>
      <c r="J206" s="38">
        <v>95.783333333333331</v>
      </c>
      <c r="K206" s="31">
        <v>93.75</v>
      </c>
      <c r="L206" s="31">
        <v>91</v>
      </c>
      <c r="M206" s="31">
        <v>103.48927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586.4</v>
      </c>
      <c r="D207" s="38">
        <v>588.41666666666663</v>
      </c>
      <c r="E207" s="38">
        <v>582.98333333333323</v>
      </c>
      <c r="F207" s="38">
        <v>579.56666666666661</v>
      </c>
      <c r="G207" s="38">
        <v>574.13333333333321</v>
      </c>
      <c r="H207" s="38">
        <v>591.83333333333326</v>
      </c>
      <c r="I207" s="38">
        <v>597.26666666666665</v>
      </c>
      <c r="J207" s="38">
        <v>600.68333333333328</v>
      </c>
      <c r="K207" s="31">
        <v>593.85</v>
      </c>
      <c r="L207" s="31">
        <v>585</v>
      </c>
      <c r="M207" s="31">
        <v>16.730039999999999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884.8</v>
      </c>
      <c r="D208" s="38">
        <v>884.41666666666663</v>
      </c>
      <c r="E208" s="38">
        <v>875.68333333333328</v>
      </c>
      <c r="F208" s="38">
        <v>866.56666666666661</v>
      </c>
      <c r="G208" s="38">
        <v>857.83333333333326</v>
      </c>
      <c r="H208" s="38">
        <v>893.5333333333333</v>
      </c>
      <c r="I208" s="38">
        <v>902.26666666666665</v>
      </c>
      <c r="J208" s="38">
        <v>911.38333333333333</v>
      </c>
      <c r="K208" s="31">
        <v>893.15</v>
      </c>
      <c r="L208" s="31">
        <v>875.3</v>
      </c>
      <c r="M208" s="31">
        <v>13.34248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237.55</v>
      </c>
      <c r="D209" s="38">
        <v>238.51666666666665</v>
      </c>
      <c r="E209" s="38">
        <v>236.23333333333329</v>
      </c>
      <c r="F209" s="38">
        <v>234.91666666666663</v>
      </c>
      <c r="G209" s="38">
        <v>232.63333333333327</v>
      </c>
      <c r="H209" s="38">
        <v>239.83333333333331</v>
      </c>
      <c r="I209" s="38">
        <v>242.11666666666667</v>
      </c>
      <c r="J209" s="38">
        <v>243.43333333333334</v>
      </c>
      <c r="K209" s="31">
        <v>240.8</v>
      </c>
      <c r="L209" s="31">
        <v>237.2</v>
      </c>
      <c r="M209" s="31">
        <v>50.529519999999998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833.35</v>
      </c>
      <c r="D210" s="38">
        <v>834.83333333333337</v>
      </c>
      <c r="E210" s="38">
        <v>828.56666666666672</v>
      </c>
      <c r="F210" s="38">
        <v>823.7833333333333</v>
      </c>
      <c r="G210" s="38">
        <v>817.51666666666665</v>
      </c>
      <c r="H210" s="38">
        <v>839.61666666666679</v>
      </c>
      <c r="I210" s="38">
        <v>845.88333333333344</v>
      </c>
      <c r="J210" s="38">
        <v>850.66666666666686</v>
      </c>
      <c r="K210" s="31">
        <v>841.1</v>
      </c>
      <c r="L210" s="31">
        <v>830.05</v>
      </c>
      <c r="M210" s="31">
        <v>4.5360199999999997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1645.95</v>
      </c>
      <c r="D211" s="38">
        <v>1638.0833333333333</v>
      </c>
      <c r="E211" s="38">
        <v>1625.1666666666665</v>
      </c>
      <c r="F211" s="38">
        <v>1604.3833333333332</v>
      </c>
      <c r="G211" s="38">
        <v>1591.4666666666665</v>
      </c>
      <c r="H211" s="38">
        <v>1658.8666666666666</v>
      </c>
      <c r="I211" s="38">
        <v>1671.7833333333331</v>
      </c>
      <c r="J211" s="38">
        <v>1692.5666666666666</v>
      </c>
      <c r="K211" s="31">
        <v>1651</v>
      </c>
      <c r="L211" s="31">
        <v>1617.3</v>
      </c>
      <c r="M211" s="31">
        <v>0.77171000000000001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412.7</v>
      </c>
      <c r="D212" s="38">
        <v>414.90000000000003</v>
      </c>
      <c r="E212" s="38">
        <v>409.80000000000007</v>
      </c>
      <c r="F212" s="38">
        <v>406.90000000000003</v>
      </c>
      <c r="G212" s="38">
        <v>401.80000000000007</v>
      </c>
      <c r="H212" s="38">
        <v>417.80000000000007</v>
      </c>
      <c r="I212" s="38">
        <v>422.90000000000009</v>
      </c>
      <c r="J212" s="38">
        <v>425.80000000000007</v>
      </c>
      <c r="K212" s="31">
        <v>420</v>
      </c>
      <c r="L212" s="31">
        <v>412</v>
      </c>
      <c r="M212" s="31">
        <v>28.884779999999999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16.95</v>
      </c>
      <c r="D213" s="38">
        <v>17.016666666666666</v>
      </c>
      <c r="E213" s="38">
        <v>16.833333333333332</v>
      </c>
      <c r="F213" s="38">
        <v>16.716666666666665</v>
      </c>
      <c r="G213" s="38">
        <v>16.533333333333331</v>
      </c>
      <c r="H213" s="38">
        <v>17.133333333333333</v>
      </c>
      <c r="I213" s="38">
        <v>17.31666666666667</v>
      </c>
      <c r="J213" s="38">
        <v>17.433333333333334</v>
      </c>
      <c r="K213" s="31">
        <v>17.2</v>
      </c>
      <c r="L213" s="31">
        <v>16.899999999999999</v>
      </c>
      <c r="M213" s="31">
        <v>652.21207000000004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272.2</v>
      </c>
      <c r="D214" s="38">
        <v>274.46666666666664</v>
      </c>
      <c r="E214" s="38">
        <v>268.23333333333329</v>
      </c>
      <c r="F214" s="38">
        <v>264.26666666666665</v>
      </c>
      <c r="G214" s="38">
        <v>258.0333333333333</v>
      </c>
      <c r="H214" s="38">
        <v>278.43333333333328</v>
      </c>
      <c r="I214" s="38">
        <v>284.66666666666663</v>
      </c>
      <c r="J214" s="38">
        <v>288.63333333333327</v>
      </c>
      <c r="K214" s="31">
        <v>280.7</v>
      </c>
      <c r="L214" s="31">
        <v>270.5</v>
      </c>
      <c r="M214" s="31">
        <v>168.46419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93.8</v>
      </c>
      <c r="D215" s="38">
        <v>94.25</v>
      </c>
      <c r="E215" s="38">
        <v>92.75</v>
      </c>
      <c r="F215" s="38">
        <v>91.7</v>
      </c>
      <c r="G215" s="38">
        <v>90.2</v>
      </c>
      <c r="H215" s="38">
        <v>95.3</v>
      </c>
      <c r="I215" s="38">
        <v>96.8</v>
      </c>
      <c r="J215" s="38">
        <v>97.85</v>
      </c>
      <c r="K215" s="31">
        <v>95.75</v>
      </c>
      <c r="L215" s="31">
        <v>93.2</v>
      </c>
      <c r="M215" s="31">
        <v>475.97100999999998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640.85</v>
      </c>
      <c r="D216" s="38">
        <v>644.11666666666667</v>
      </c>
      <c r="E216" s="38">
        <v>635.73333333333335</v>
      </c>
      <c r="F216" s="38">
        <v>630.61666666666667</v>
      </c>
      <c r="G216" s="38">
        <v>622.23333333333335</v>
      </c>
      <c r="H216" s="38">
        <v>649.23333333333335</v>
      </c>
      <c r="I216" s="38">
        <v>657.61666666666679</v>
      </c>
      <c r="J216" s="38">
        <v>662.73333333333335</v>
      </c>
      <c r="K216" s="31">
        <v>652.5</v>
      </c>
      <c r="L216" s="31">
        <v>639</v>
      </c>
      <c r="M216" s="31">
        <v>8.4032800000000005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61"/>
      <c r="B1" s="362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45163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4" t="s">
        <v>16</v>
      </c>
      <c r="B9" s="356" t="s">
        <v>18</v>
      </c>
      <c r="C9" s="360" t="s">
        <v>20</v>
      </c>
      <c r="D9" s="360" t="s">
        <v>21</v>
      </c>
      <c r="E9" s="351" t="s">
        <v>22</v>
      </c>
      <c r="F9" s="352"/>
      <c r="G9" s="353"/>
      <c r="H9" s="351" t="s">
        <v>23</v>
      </c>
      <c r="I9" s="352"/>
      <c r="J9" s="353"/>
      <c r="K9" s="26"/>
      <c r="L9" s="27"/>
      <c r="M9" s="53"/>
      <c r="N9" s="1"/>
      <c r="O9" s="1"/>
    </row>
    <row r="10" spans="1:15" ht="42.75" customHeight="1">
      <c r="A10" s="358"/>
      <c r="B10" s="359"/>
      <c r="C10" s="359"/>
      <c r="D10" s="35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512.1</v>
      </c>
      <c r="D11" s="38">
        <v>513.19999999999993</v>
      </c>
      <c r="E11" s="38">
        <v>508.89999999999986</v>
      </c>
      <c r="F11" s="38">
        <v>505.69999999999993</v>
      </c>
      <c r="G11" s="38">
        <v>501.39999999999986</v>
      </c>
      <c r="H11" s="38">
        <v>516.39999999999986</v>
      </c>
      <c r="I11" s="38">
        <v>520.69999999999982</v>
      </c>
      <c r="J11" s="38">
        <v>523.89999999999986</v>
      </c>
      <c r="K11" s="31">
        <v>517.5</v>
      </c>
      <c r="L11" s="31">
        <v>510</v>
      </c>
      <c r="M11" s="31">
        <v>0.75897000000000003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30548.9</v>
      </c>
      <c r="D12" s="38">
        <v>30495.7</v>
      </c>
      <c r="E12" s="38">
        <v>30334.300000000003</v>
      </c>
      <c r="F12" s="38">
        <v>30119.7</v>
      </c>
      <c r="G12" s="38">
        <v>29958.300000000003</v>
      </c>
      <c r="H12" s="38">
        <v>30710.300000000003</v>
      </c>
      <c r="I12" s="38">
        <v>30871.700000000004</v>
      </c>
      <c r="J12" s="38">
        <v>31086.300000000003</v>
      </c>
      <c r="K12" s="31">
        <v>30657.1</v>
      </c>
      <c r="L12" s="31">
        <v>30281.1</v>
      </c>
      <c r="M12" s="31">
        <v>2.085E-2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560.25</v>
      </c>
      <c r="D13" s="38">
        <v>563.36666666666667</v>
      </c>
      <c r="E13" s="38">
        <v>553.83333333333337</v>
      </c>
      <c r="F13" s="38">
        <v>547.41666666666674</v>
      </c>
      <c r="G13" s="38">
        <v>537.88333333333344</v>
      </c>
      <c r="H13" s="38">
        <v>569.7833333333333</v>
      </c>
      <c r="I13" s="38">
        <v>579.31666666666661</v>
      </c>
      <c r="J13" s="38">
        <v>585.73333333333323</v>
      </c>
      <c r="K13" s="31">
        <v>572.9</v>
      </c>
      <c r="L13" s="31">
        <v>556.95000000000005</v>
      </c>
      <c r="M13" s="31">
        <v>1.5238400000000001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459.05</v>
      </c>
      <c r="D14" s="38">
        <v>460.41666666666669</v>
      </c>
      <c r="E14" s="38">
        <v>456.83333333333337</v>
      </c>
      <c r="F14" s="38">
        <v>454.61666666666667</v>
      </c>
      <c r="G14" s="38">
        <v>451.03333333333336</v>
      </c>
      <c r="H14" s="38">
        <v>462.63333333333338</v>
      </c>
      <c r="I14" s="38">
        <v>466.21666666666675</v>
      </c>
      <c r="J14" s="38">
        <v>468.43333333333339</v>
      </c>
      <c r="K14" s="31">
        <v>464</v>
      </c>
      <c r="L14" s="31">
        <v>458.2</v>
      </c>
      <c r="M14" s="31">
        <v>6.3905799999999999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1583</v>
      </c>
      <c r="D15" s="38">
        <v>1587.6666666666667</v>
      </c>
      <c r="E15" s="38">
        <v>1570.3333333333335</v>
      </c>
      <c r="F15" s="38">
        <v>1557.6666666666667</v>
      </c>
      <c r="G15" s="38">
        <v>1540.3333333333335</v>
      </c>
      <c r="H15" s="38">
        <v>1600.3333333333335</v>
      </c>
      <c r="I15" s="38">
        <v>1617.666666666667</v>
      </c>
      <c r="J15" s="38">
        <v>1630.3333333333335</v>
      </c>
      <c r="K15" s="31">
        <v>1605</v>
      </c>
      <c r="L15" s="31">
        <v>1575</v>
      </c>
      <c r="M15" s="31">
        <v>0.90581999999999996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4336.95</v>
      </c>
      <c r="D16" s="38">
        <v>4347.7333333333336</v>
      </c>
      <c r="E16" s="38">
        <v>4305.4666666666672</v>
      </c>
      <c r="F16" s="38">
        <v>4273.9833333333336</v>
      </c>
      <c r="G16" s="38">
        <v>4231.7166666666672</v>
      </c>
      <c r="H16" s="38">
        <v>4379.2166666666672</v>
      </c>
      <c r="I16" s="38">
        <v>4421.4833333333336</v>
      </c>
      <c r="J16" s="38">
        <v>4452.9666666666672</v>
      </c>
      <c r="K16" s="31">
        <v>4390</v>
      </c>
      <c r="L16" s="31">
        <v>4316.25</v>
      </c>
      <c r="M16" s="31">
        <v>2.33683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23164.65</v>
      </c>
      <c r="D17" s="38">
        <v>23252.883333333331</v>
      </c>
      <c r="E17" s="38">
        <v>23061.766666666663</v>
      </c>
      <c r="F17" s="38">
        <v>22958.883333333331</v>
      </c>
      <c r="G17" s="38">
        <v>22767.766666666663</v>
      </c>
      <c r="H17" s="38">
        <v>23355.766666666663</v>
      </c>
      <c r="I17" s="38">
        <v>23546.883333333331</v>
      </c>
      <c r="J17" s="38">
        <v>23649.766666666663</v>
      </c>
      <c r="K17" s="31">
        <v>23444</v>
      </c>
      <c r="L17" s="31">
        <v>23150</v>
      </c>
      <c r="M17" s="31">
        <v>8.5680000000000006E-2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1990.35</v>
      </c>
      <c r="D18" s="38">
        <v>1984.5833333333333</v>
      </c>
      <c r="E18" s="38">
        <v>1962.1666666666665</v>
      </c>
      <c r="F18" s="38">
        <v>1933.9833333333333</v>
      </c>
      <c r="G18" s="38">
        <v>1911.5666666666666</v>
      </c>
      <c r="H18" s="38">
        <v>2012.7666666666664</v>
      </c>
      <c r="I18" s="38">
        <v>2035.1833333333329</v>
      </c>
      <c r="J18" s="38">
        <v>2063.3666666666663</v>
      </c>
      <c r="K18" s="31">
        <v>2007</v>
      </c>
      <c r="L18" s="31">
        <v>1956.4</v>
      </c>
      <c r="M18" s="31">
        <v>3.6200899999999998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2539.5500000000002</v>
      </c>
      <c r="D19" s="38">
        <v>2561.2166666666667</v>
      </c>
      <c r="E19" s="38">
        <v>2509.4333333333334</v>
      </c>
      <c r="F19" s="38">
        <v>2479.3166666666666</v>
      </c>
      <c r="G19" s="38">
        <v>2427.5333333333333</v>
      </c>
      <c r="H19" s="38">
        <v>2591.3333333333335</v>
      </c>
      <c r="I19" s="38">
        <v>2643.1166666666672</v>
      </c>
      <c r="J19" s="38">
        <v>2673.2333333333336</v>
      </c>
      <c r="K19" s="31">
        <v>2613</v>
      </c>
      <c r="L19" s="31">
        <v>2531.1</v>
      </c>
      <c r="M19" s="31">
        <v>45.583669999999998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983.65</v>
      </c>
      <c r="D20" s="38">
        <v>987.56666666666661</v>
      </c>
      <c r="E20" s="38">
        <v>973.18333333333317</v>
      </c>
      <c r="F20" s="38">
        <v>962.71666666666658</v>
      </c>
      <c r="G20" s="38">
        <v>948.33333333333314</v>
      </c>
      <c r="H20" s="38">
        <v>998.03333333333319</v>
      </c>
      <c r="I20" s="38">
        <v>1012.4166666666666</v>
      </c>
      <c r="J20" s="38">
        <v>1022.8833333333332</v>
      </c>
      <c r="K20" s="31">
        <v>1001.95</v>
      </c>
      <c r="L20" s="31">
        <v>977.1</v>
      </c>
      <c r="M20" s="31">
        <v>9.4999099999999999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822.35</v>
      </c>
      <c r="D21" s="38">
        <v>828.98333333333323</v>
      </c>
      <c r="E21" s="38">
        <v>813.56666666666649</v>
      </c>
      <c r="F21" s="38">
        <v>804.7833333333333</v>
      </c>
      <c r="G21" s="38">
        <v>789.36666666666656</v>
      </c>
      <c r="H21" s="38">
        <v>837.76666666666642</v>
      </c>
      <c r="I21" s="38">
        <v>853.18333333333317</v>
      </c>
      <c r="J21" s="38">
        <v>861.96666666666636</v>
      </c>
      <c r="K21" s="31">
        <v>844.4</v>
      </c>
      <c r="L21" s="31">
        <v>820.2</v>
      </c>
      <c r="M21" s="31">
        <v>46.927959999999999</v>
      </c>
      <c r="N21" s="1"/>
      <c r="O21" s="1"/>
    </row>
    <row r="22" spans="1:15" ht="12" customHeight="1">
      <c r="A22" s="33">
        <v>12</v>
      </c>
      <c r="B22" s="58" t="s">
        <v>853</v>
      </c>
      <c r="C22" s="31">
        <v>328.8</v>
      </c>
      <c r="D22" s="38">
        <v>330.50000000000006</v>
      </c>
      <c r="E22" s="38">
        <v>321.15000000000009</v>
      </c>
      <c r="F22" s="38">
        <v>313.50000000000006</v>
      </c>
      <c r="G22" s="38">
        <v>304.15000000000009</v>
      </c>
      <c r="H22" s="38">
        <v>338.15000000000009</v>
      </c>
      <c r="I22" s="38">
        <v>347.50000000000011</v>
      </c>
      <c r="J22" s="38">
        <v>355.15000000000009</v>
      </c>
      <c r="K22" s="31">
        <v>339.85</v>
      </c>
      <c r="L22" s="31">
        <v>322.85000000000002</v>
      </c>
      <c r="M22" s="31">
        <v>232.68024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661.9</v>
      </c>
      <c r="D23" s="38">
        <v>662.99999999999989</v>
      </c>
      <c r="E23" s="38">
        <v>657.44999999999982</v>
      </c>
      <c r="F23" s="38">
        <v>652.99999999999989</v>
      </c>
      <c r="G23" s="38">
        <v>647.44999999999982</v>
      </c>
      <c r="H23" s="38">
        <v>667.44999999999982</v>
      </c>
      <c r="I23" s="38">
        <v>672.99999999999977</v>
      </c>
      <c r="J23" s="38">
        <v>677.44999999999982</v>
      </c>
      <c r="K23" s="31">
        <v>668.55</v>
      </c>
      <c r="L23" s="31">
        <v>658.55</v>
      </c>
      <c r="M23" s="31">
        <v>6.6854899999999997</v>
      </c>
      <c r="N23" s="1"/>
      <c r="O23" s="1"/>
    </row>
    <row r="24" spans="1:15" ht="12.75" customHeight="1">
      <c r="A24" s="33">
        <v>14</v>
      </c>
      <c r="B24" s="58" t="s">
        <v>269</v>
      </c>
      <c r="C24" s="31">
        <v>375.6</v>
      </c>
      <c r="D24" s="38">
        <v>377.2</v>
      </c>
      <c r="E24" s="38">
        <v>373.4</v>
      </c>
      <c r="F24" s="38">
        <v>371.2</v>
      </c>
      <c r="G24" s="38">
        <v>367.4</v>
      </c>
      <c r="H24" s="38">
        <v>379.4</v>
      </c>
      <c r="I24" s="38">
        <v>383.20000000000005</v>
      </c>
      <c r="J24" s="38">
        <v>385.4</v>
      </c>
      <c r="K24" s="31">
        <v>381</v>
      </c>
      <c r="L24" s="31">
        <v>375</v>
      </c>
      <c r="M24" s="31">
        <v>12.091799999999999</v>
      </c>
      <c r="N24" s="1"/>
      <c r="O24" s="1"/>
    </row>
    <row r="25" spans="1:15" ht="12.75" customHeight="1">
      <c r="A25" s="33">
        <v>15</v>
      </c>
      <c r="B25" s="58" t="s">
        <v>46</v>
      </c>
      <c r="C25" s="31">
        <v>184</v>
      </c>
      <c r="D25" s="38">
        <v>185.28333333333333</v>
      </c>
      <c r="E25" s="38">
        <v>182.21666666666667</v>
      </c>
      <c r="F25" s="38">
        <v>180.43333333333334</v>
      </c>
      <c r="G25" s="38">
        <v>177.36666666666667</v>
      </c>
      <c r="H25" s="38">
        <v>187.06666666666666</v>
      </c>
      <c r="I25" s="38">
        <v>190.13333333333333</v>
      </c>
      <c r="J25" s="38">
        <v>191.91666666666666</v>
      </c>
      <c r="K25" s="31">
        <v>188.35</v>
      </c>
      <c r="L25" s="31">
        <v>183.5</v>
      </c>
      <c r="M25" s="31">
        <v>37.865639999999999</v>
      </c>
      <c r="N25" s="1"/>
      <c r="O25" s="1"/>
    </row>
    <row r="26" spans="1:15" ht="12.75" customHeight="1">
      <c r="A26" s="33">
        <v>16</v>
      </c>
      <c r="B26" s="58" t="s">
        <v>48</v>
      </c>
      <c r="C26" s="31">
        <v>219.5</v>
      </c>
      <c r="D26" s="38">
        <v>220.28333333333333</v>
      </c>
      <c r="E26" s="38">
        <v>217.56666666666666</v>
      </c>
      <c r="F26" s="38">
        <v>215.63333333333333</v>
      </c>
      <c r="G26" s="38">
        <v>212.91666666666666</v>
      </c>
      <c r="H26" s="38">
        <v>222.21666666666667</v>
      </c>
      <c r="I26" s="38">
        <v>224.93333333333331</v>
      </c>
      <c r="J26" s="38">
        <v>226.86666666666667</v>
      </c>
      <c r="K26" s="31">
        <v>223</v>
      </c>
      <c r="L26" s="31">
        <v>218.35</v>
      </c>
      <c r="M26" s="31">
        <v>20.229209999999998</v>
      </c>
      <c r="N26" s="1"/>
      <c r="O26" s="1"/>
    </row>
    <row r="27" spans="1:15" ht="12.75" customHeight="1">
      <c r="A27" s="33">
        <v>17</v>
      </c>
      <c r="B27" s="58" t="s">
        <v>319</v>
      </c>
      <c r="C27" s="31">
        <v>375</v>
      </c>
      <c r="D27" s="38">
        <v>375.45</v>
      </c>
      <c r="E27" s="38">
        <v>369.2</v>
      </c>
      <c r="F27" s="38">
        <v>363.4</v>
      </c>
      <c r="G27" s="38">
        <v>357.15</v>
      </c>
      <c r="H27" s="38">
        <v>381.25</v>
      </c>
      <c r="I27" s="38">
        <v>387.5</v>
      </c>
      <c r="J27" s="38">
        <v>393.3</v>
      </c>
      <c r="K27" s="31">
        <v>381.7</v>
      </c>
      <c r="L27" s="31">
        <v>369.65</v>
      </c>
      <c r="M27" s="31">
        <v>2.9757699999999998</v>
      </c>
      <c r="N27" s="1"/>
      <c r="O27" s="1"/>
    </row>
    <row r="28" spans="1:15" ht="12.75" customHeight="1">
      <c r="A28" s="33">
        <v>18</v>
      </c>
      <c r="B28" s="58" t="s">
        <v>320</v>
      </c>
      <c r="C28" s="31">
        <v>1053.5999999999999</v>
      </c>
      <c r="D28" s="38">
        <v>1053.5166666666667</v>
      </c>
      <c r="E28" s="38">
        <v>1045.0333333333333</v>
      </c>
      <c r="F28" s="38">
        <v>1036.4666666666667</v>
      </c>
      <c r="G28" s="38">
        <v>1027.9833333333333</v>
      </c>
      <c r="H28" s="38">
        <v>1062.0833333333333</v>
      </c>
      <c r="I28" s="38">
        <v>1070.5666666666664</v>
      </c>
      <c r="J28" s="38">
        <v>1079.1333333333332</v>
      </c>
      <c r="K28" s="31">
        <v>1062</v>
      </c>
      <c r="L28" s="31">
        <v>1044.95</v>
      </c>
      <c r="M28" s="31">
        <v>1.0890599999999999</v>
      </c>
      <c r="N28" s="1"/>
      <c r="O28" s="1"/>
    </row>
    <row r="29" spans="1:15" ht="12.75" customHeight="1">
      <c r="A29" s="33">
        <v>19</v>
      </c>
      <c r="B29" s="58" t="s">
        <v>321</v>
      </c>
      <c r="C29" s="31">
        <v>1100.25</v>
      </c>
      <c r="D29" s="38">
        <v>1095.55</v>
      </c>
      <c r="E29" s="38">
        <v>1087.8499999999999</v>
      </c>
      <c r="F29" s="38">
        <v>1075.45</v>
      </c>
      <c r="G29" s="38">
        <v>1067.75</v>
      </c>
      <c r="H29" s="38">
        <v>1107.9499999999998</v>
      </c>
      <c r="I29" s="38">
        <v>1115.6500000000001</v>
      </c>
      <c r="J29" s="38">
        <v>1128.0499999999997</v>
      </c>
      <c r="K29" s="31">
        <v>1103.25</v>
      </c>
      <c r="L29" s="31">
        <v>1083.1500000000001</v>
      </c>
      <c r="M29" s="31">
        <v>2.13279</v>
      </c>
      <c r="N29" s="1"/>
      <c r="O29" s="1"/>
    </row>
    <row r="30" spans="1:15" ht="12.75" customHeight="1">
      <c r="A30" s="33">
        <v>20</v>
      </c>
      <c r="B30" s="58" t="s">
        <v>315</v>
      </c>
      <c r="C30" s="31">
        <v>3649.6</v>
      </c>
      <c r="D30" s="38">
        <v>3642.2333333333331</v>
      </c>
      <c r="E30" s="38">
        <v>3615.0166666666664</v>
      </c>
      <c r="F30" s="38">
        <v>3580.4333333333334</v>
      </c>
      <c r="G30" s="38">
        <v>3553.2166666666667</v>
      </c>
      <c r="H30" s="38">
        <v>3676.8166666666662</v>
      </c>
      <c r="I30" s="38">
        <v>3704.0333333333324</v>
      </c>
      <c r="J30" s="38">
        <v>3738.6166666666659</v>
      </c>
      <c r="K30" s="31">
        <v>3669.45</v>
      </c>
      <c r="L30" s="31">
        <v>3607.65</v>
      </c>
      <c r="M30" s="31">
        <v>0.91800999999999999</v>
      </c>
      <c r="N30" s="1"/>
      <c r="O30" s="1"/>
    </row>
    <row r="31" spans="1:15" ht="12.75" customHeight="1">
      <c r="A31" s="33">
        <v>21</v>
      </c>
      <c r="B31" s="58" t="s">
        <v>322</v>
      </c>
      <c r="C31" s="31">
        <v>1717.75</v>
      </c>
      <c r="D31" s="38">
        <v>1732.1166666666668</v>
      </c>
      <c r="E31" s="38">
        <v>1691.6833333333336</v>
      </c>
      <c r="F31" s="38">
        <v>1665.6166666666668</v>
      </c>
      <c r="G31" s="38">
        <v>1625.1833333333336</v>
      </c>
      <c r="H31" s="38">
        <v>1758.1833333333336</v>
      </c>
      <c r="I31" s="38">
        <v>1798.616666666667</v>
      </c>
      <c r="J31" s="38">
        <v>1824.6833333333336</v>
      </c>
      <c r="K31" s="31">
        <v>1772.55</v>
      </c>
      <c r="L31" s="31">
        <v>1706.05</v>
      </c>
      <c r="M31" s="31">
        <v>1.1607099999999999</v>
      </c>
      <c r="N31" s="1"/>
      <c r="O31" s="1"/>
    </row>
    <row r="32" spans="1:15" ht="12.75" customHeight="1">
      <c r="A32" s="33">
        <v>22</v>
      </c>
      <c r="B32" s="58" t="s">
        <v>323</v>
      </c>
      <c r="C32" s="31">
        <v>747.25</v>
      </c>
      <c r="D32" s="38">
        <v>751.61666666666667</v>
      </c>
      <c r="E32" s="38">
        <v>732.23333333333335</v>
      </c>
      <c r="F32" s="38">
        <v>717.2166666666667</v>
      </c>
      <c r="G32" s="38">
        <v>697.83333333333337</v>
      </c>
      <c r="H32" s="38">
        <v>766.63333333333333</v>
      </c>
      <c r="I32" s="38">
        <v>786.01666666666677</v>
      </c>
      <c r="J32" s="38">
        <v>801.0333333333333</v>
      </c>
      <c r="K32" s="31">
        <v>771</v>
      </c>
      <c r="L32" s="31">
        <v>736.6</v>
      </c>
      <c r="M32" s="31">
        <v>1.81667</v>
      </c>
      <c r="N32" s="1"/>
      <c r="O32" s="1"/>
    </row>
    <row r="33" spans="1:15" ht="12.75" customHeight="1">
      <c r="A33" s="33">
        <v>23</v>
      </c>
      <c r="B33" s="58" t="s">
        <v>53</v>
      </c>
      <c r="C33" s="31">
        <v>3715.05</v>
      </c>
      <c r="D33" s="38">
        <v>3735.6666666666665</v>
      </c>
      <c r="E33" s="38">
        <v>3679.3833333333332</v>
      </c>
      <c r="F33" s="38">
        <v>3643.7166666666667</v>
      </c>
      <c r="G33" s="38">
        <v>3587.4333333333334</v>
      </c>
      <c r="H33" s="38">
        <v>3771.333333333333</v>
      </c>
      <c r="I33" s="38">
        <v>3827.6166666666668</v>
      </c>
      <c r="J33" s="38">
        <v>3863.2833333333328</v>
      </c>
      <c r="K33" s="31">
        <v>3791.95</v>
      </c>
      <c r="L33" s="31">
        <v>3700</v>
      </c>
      <c r="M33" s="31">
        <v>0.76263999999999998</v>
      </c>
      <c r="N33" s="1"/>
      <c r="O33" s="1"/>
    </row>
    <row r="34" spans="1:15" ht="12.75" customHeight="1">
      <c r="A34" s="33">
        <v>24</v>
      </c>
      <c r="B34" s="58" t="s">
        <v>324</v>
      </c>
      <c r="C34" s="31">
        <v>2313.4</v>
      </c>
      <c r="D34" s="38">
        <v>2321.9666666666667</v>
      </c>
      <c r="E34" s="38">
        <v>2303.4333333333334</v>
      </c>
      <c r="F34" s="38">
        <v>2293.4666666666667</v>
      </c>
      <c r="G34" s="38">
        <v>2274.9333333333334</v>
      </c>
      <c r="H34" s="38">
        <v>2331.9333333333334</v>
      </c>
      <c r="I34" s="38">
        <v>2350.4666666666672</v>
      </c>
      <c r="J34" s="38">
        <v>2360.4333333333334</v>
      </c>
      <c r="K34" s="31">
        <v>2340.5</v>
      </c>
      <c r="L34" s="31">
        <v>2312</v>
      </c>
      <c r="M34" s="31">
        <v>0.15995999999999999</v>
      </c>
      <c r="N34" s="1"/>
      <c r="O34" s="1"/>
    </row>
    <row r="35" spans="1:15" ht="12.75" customHeight="1">
      <c r="A35" s="33">
        <v>25</v>
      </c>
      <c r="B35" s="58" t="s">
        <v>325</v>
      </c>
      <c r="C35" s="31">
        <v>625.04999999999995</v>
      </c>
      <c r="D35" s="38">
        <v>626.83333333333337</v>
      </c>
      <c r="E35" s="38">
        <v>621.7166666666667</v>
      </c>
      <c r="F35" s="38">
        <v>618.38333333333333</v>
      </c>
      <c r="G35" s="38">
        <v>613.26666666666665</v>
      </c>
      <c r="H35" s="38">
        <v>630.16666666666674</v>
      </c>
      <c r="I35" s="38">
        <v>635.2833333333333</v>
      </c>
      <c r="J35" s="38">
        <v>638.61666666666679</v>
      </c>
      <c r="K35" s="31">
        <v>631.95000000000005</v>
      </c>
      <c r="L35" s="31">
        <v>623.5</v>
      </c>
      <c r="M35" s="31">
        <v>4.7380599999999999</v>
      </c>
      <c r="N35" s="1"/>
      <c r="O35" s="1"/>
    </row>
    <row r="36" spans="1:15" ht="12.75" customHeight="1">
      <c r="A36" s="33">
        <v>26</v>
      </c>
      <c r="B36" s="58" t="s">
        <v>326</v>
      </c>
      <c r="C36" s="31">
        <v>2800.8</v>
      </c>
      <c r="D36" s="38">
        <v>2855.7166666666667</v>
      </c>
      <c r="E36" s="38">
        <v>2726.4333333333334</v>
      </c>
      <c r="F36" s="38">
        <v>2652.0666666666666</v>
      </c>
      <c r="G36" s="38">
        <v>2522.7833333333333</v>
      </c>
      <c r="H36" s="38">
        <v>2930.0833333333335</v>
      </c>
      <c r="I36" s="38">
        <v>3059.3666666666672</v>
      </c>
      <c r="J36" s="38">
        <v>3133.7333333333336</v>
      </c>
      <c r="K36" s="31">
        <v>2985</v>
      </c>
      <c r="L36" s="31">
        <v>2781.35</v>
      </c>
      <c r="M36" s="31">
        <v>8.4501799999999996</v>
      </c>
      <c r="N36" s="1"/>
      <c r="O36" s="1"/>
    </row>
    <row r="37" spans="1:15" ht="12.75" customHeight="1">
      <c r="A37" s="33">
        <v>27</v>
      </c>
      <c r="B37" s="58" t="s">
        <v>54</v>
      </c>
      <c r="C37" s="31">
        <v>448.95</v>
      </c>
      <c r="D37" s="38">
        <v>452.63333333333338</v>
      </c>
      <c r="E37" s="38">
        <v>443.26666666666677</v>
      </c>
      <c r="F37" s="38">
        <v>437.58333333333337</v>
      </c>
      <c r="G37" s="38">
        <v>428.21666666666675</v>
      </c>
      <c r="H37" s="38">
        <v>458.31666666666678</v>
      </c>
      <c r="I37" s="38">
        <v>467.68333333333345</v>
      </c>
      <c r="J37" s="38">
        <v>473.36666666666679</v>
      </c>
      <c r="K37" s="31">
        <v>462</v>
      </c>
      <c r="L37" s="31">
        <v>446.95</v>
      </c>
      <c r="M37" s="31">
        <v>43.164969999999997</v>
      </c>
      <c r="N37" s="1"/>
      <c r="O37" s="1"/>
    </row>
    <row r="38" spans="1:15" ht="12.75" customHeight="1">
      <c r="A38" s="33">
        <v>28</v>
      </c>
      <c r="B38" s="58" t="s">
        <v>327</v>
      </c>
      <c r="C38" s="31">
        <v>1711.2</v>
      </c>
      <c r="D38" s="38">
        <v>1730.5666666666666</v>
      </c>
      <c r="E38" s="38">
        <v>1681.6833333333332</v>
      </c>
      <c r="F38" s="38">
        <v>1652.1666666666665</v>
      </c>
      <c r="G38" s="38">
        <v>1603.2833333333331</v>
      </c>
      <c r="H38" s="38">
        <v>1760.0833333333333</v>
      </c>
      <c r="I38" s="38">
        <v>1808.9666666666665</v>
      </c>
      <c r="J38" s="38">
        <v>1838.4833333333333</v>
      </c>
      <c r="K38" s="31">
        <v>1779.45</v>
      </c>
      <c r="L38" s="31">
        <v>1701.05</v>
      </c>
      <c r="M38" s="31">
        <v>3.1872199999999999</v>
      </c>
      <c r="N38" s="1"/>
      <c r="O38" s="1"/>
    </row>
    <row r="39" spans="1:15" ht="12.75" customHeight="1">
      <c r="A39" s="33">
        <v>29</v>
      </c>
      <c r="B39" s="58" t="s">
        <v>328</v>
      </c>
      <c r="C39" s="31">
        <v>1004.85</v>
      </c>
      <c r="D39" s="38">
        <v>1004.1999999999999</v>
      </c>
      <c r="E39" s="38">
        <v>990.64999999999986</v>
      </c>
      <c r="F39" s="38">
        <v>976.44999999999993</v>
      </c>
      <c r="G39" s="38">
        <v>962.89999999999986</v>
      </c>
      <c r="H39" s="38">
        <v>1018.3999999999999</v>
      </c>
      <c r="I39" s="38">
        <v>1031.9499999999998</v>
      </c>
      <c r="J39" s="38">
        <v>1046.1499999999999</v>
      </c>
      <c r="K39" s="31">
        <v>1017.75</v>
      </c>
      <c r="L39" s="31">
        <v>990</v>
      </c>
      <c r="M39" s="31">
        <v>1.7054800000000001</v>
      </c>
      <c r="N39" s="1"/>
      <c r="O39" s="1"/>
    </row>
    <row r="40" spans="1:15" ht="12.75" customHeight="1">
      <c r="A40" s="33">
        <v>30</v>
      </c>
      <c r="B40" s="58" t="s">
        <v>855</v>
      </c>
      <c r="C40" s="31">
        <v>4896.1499999999996</v>
      </c>
      <c r="D40" s="38">
        <v>4858.7</v>
      </c>
      <c r="E40" s="38">
        <v>4749</v>
      </c>
      <c r="F40" s="38">
        <v>4601.8500000000004</v>
      </c>
      <c r="G40" s="38">
        <v>4492.1500000000005</v>
      </c>
      <c r="H40" s="38">
        <v>5005.8499999999995</v>
      </c>
      <c r="I40" s="38">
        <v>5115.5499999999984</v>
      </c>
      <c r="J40" s="38">
        <v>5262.6999999999989</v>
      </c>
      <c r="K40" s="31">
        <v>4968.3999999999996</v>
      </c>
      <c r="L40" s="31">
        <v>4711.55</v>
      </c>
      <c r="M40" s="31">
        <v>1.86782</v>
      </c>
      <c r="N40" s="1"/>
      <c r="O40" s="1"/>
    </row>
    <row r="41" spans="1:15" ht="12.75" customHeight="1">
      <c r="A41" s="33">
        <v>31</v>
      </c>
      <c r="B41" s="58" t="s">
        <v>316</v>
      </c>
      <c r="C41" s="31">
        <v>1655.6</v>
      </c>
      <c r="D41" s="38">
        <v>1637.3333333333333</v>
      </c>
      <c r="E41" s="38">
        <v>1610.7666666666664</v>
      </c>
      <c r="F41" s="38">
        <v>1565.9333333333332</v>
      </c>
      <c r="G41" s="38">
        <v>1539.3666666666663</v>
      </c>
      <c r="H41" s="38">
        <v>1682.1666666666665</v>
      </c>
      <c r="I41" s="38">
        <v>1708.7333333333336</v>
      </c>
      <c r="J41" s="38">
        <v>1753.5666666666666</v>
      </c>
      <c r="K41" s="31">
        <v>1663.9</v>
      </c>
      <c r="L41" s="31">
        <v>1592.5</v>
      </c>
      <c r="M41" s="31">
        <v>11.639659999999999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4919.95</v>
      </c>
      <c r="D42" s="38">
        <v>4934.5166666666673</v>
      </c>
      <c r="E42" s="38">
        <v>4885.5333333333347</v>
      </c>
      <c r="F42" s="38">
        <v>4851.1166666666677</v>
      </c>
      <c r="G42" s="38">
        <v>4802.133333333335</v>
      </c>
      <c r="H42" s="38">
        <v>4968.9333333333343</v>
      </c>
      <c r="I42" s="38">
        <v>5017.9166666666661</v>
      </c>
      <c r="J42" s="38">
        <v>5052.3333333333339</v>
      </c>
      <c r="K42" s="31">
        <v>4983.5</v>
      </c>
      <c r="L42" s="31">
        <v>4900.1000000000004</v>
      </c>
      <c r="M42" s="31">
        <v>5.3406500000000001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395.6</v>
      </c>
      <c r="D43" s="38">
        <v>396.11666666666662</v>
      </c>
      <c r="E43" s="38">
        <v>392.58333333333326</v>
      </c>
      <c r="F43" s="38">
        <v>389.56666666666666</v>
      </c>
      <c r="G43" s="38">
        <v>386.0333333333333</v>
      </c>
      <c r="H43" s="38">
        <v>399.13333333333321</v>
      </c>
      <c r="I43" s="38">
        <v>402.66666666666663</v>
      </c>
      <c r="J43" s="38">
        <v>405.68333333333317</v>
      </c>
      <c r="K43" s="31">
        <v>399.65</v>
      </c>
      <c r="L43" s="31">
        <v>393.1</v>
      </c>
      <c r="M43" s="31">
        <v>17.130379999999999</v>
      </c>
      <c r="N43" s="1"/>
      <c r="O43" s="1"/>
    </row>
    <row r="44" spans="1:15" ht="12.75" customHeight="1">
      <c r="A44" s="33">
        <v>34</v>
      </c>
      <c r="B44" s="58" t="s">
        <v>329</v>
      </c>
      <c r="C44" s="31">
        <v>267.64999999999998</v>
      </c>
      <c r="D44" s="38">
        <v>269.41666666666669</v>
      </c>
      <c r="E44" s="38">
        <v>264.73333333333335</v>
      </c>
      <c r="F44" s="38">
        <v>261.81666666666666</v>
      </c>
      <c r="G44" s="38">
        <v>257.13333333333333</v>
      </c>
      <c r="H44" s="38">
        <v>272.33333333333337</v>
      </c>
      <c r="I44" s="38">
        <v>277.01666666666665</v>
      </c>
      <c r="J44" s="38">
        <v>279.93333333333339</v>
      </c>
      <c r="K44" s="31">
        <v>274.10000000000002</v>
      </c>
      <c r="L44" s="31">
        <v>266.5</v>
      </c>
      <c r="M44" s="31">
        <v>13.79973</v>
      </c>
      <c r="N44" s="1"/>
      <c r="O44" s="1"/>
    </row>
    <row r="45" spans="1:15" ht="12.75" customHeight="1">
      <c r="A45" s="33">
        <v>35</v>
      </c>
      <c r="B45" s="58" t="s">
        <v>854</v>
      </c>
      <c r="C45" s="31">
        <v>581.9</v>
      </c>
      <c r="D45" s="38">
        <v>587.30000000000007</v>
      </c>
      <c r="E45" s="38">
        <v>574.60000000000014</v>
      </c>
      <c r="F45" s="38">
        <v>567.30000000000007</v>
      </c>
      <c r="G45" s="38">
        <v>554.60000000000014</v>
      </c>
      <c r="H45" s="38">
        <v>594.60000000000014</v>
      </c>
      <c r="I45" s="38">
        <v>607.30000000000018</v>
      </c>
      <c r="J45" s="38">
        <v>614.60000000000014</v>
      </c>
      <c r="K45" s="31">
        <v>600</v>
      </c>
      <c r="L45" s="31">
        <v>580</v>
      </c>
      <c r="M45" s="31">
        <v>1.7569300000000001</v>
      </c>
      <c r="N45" s="1"/>
      <c r="O45" s="1"/>
    </row>
    <row r="46" spans="1:15" ht="12.75" customHeight="1">
      <c r="A46" s="33">
        <v>36</v>
      </c>
      <c r="B46" s="58" t="s">
        <v>330</v>
      </c>
      <c r="C46" s="31">
        <v>510.6</v>
      </c>
      <c r="D46" s="38">
        <v>510.79999999999995</v>
      </c>
      <c r="E46" s="38">
        <v>504.59999999999991</v>
      </c>
      <c r="F46" s="38">
        <v>498.59999999999997</v>
      </c>
      <c r="G46" s="38">
        <v>492.39999999999992</v>
      </c>
      <c r="H46" s="38">
        <v>516.79999999999995</v>
      </c>
      <c r="I46" s="38">
        <v>523</v>
      </c>
      <c r="J46" s="38">
        <v>528.99999999999989</v>
      </c>
      <c r="K46" s="31">
        <v>517</v>
      </c>
      <c r="L46" s="31">
        <v>504.8</v>
      </c>
      <c r="M46" s="31">
        <v>1.19631</v>
      </c>
      <c r="N46" s="1"/>
      <c r="O46" s="1"/>
    </row>
    <row r="47" spans="1:15" ht="12.75" customHeight="1">
      <c r="A47" s="33">
        <v>37</v>
      </c>
      <c r="B47" s="58" t="s">
        <v>58</v>
      </c>
      <c r="C47" s="31">
        <v>185.85</v>
      </c>
      <c r="D47" s="38">
        <v>186.75</v>
      </c>
      <c r="E47" s="38">
        <v>184.35</v>
      </c>
      <c r="F47" s="38">
        <v>182.85</v>
      </c>
      <c r="G47" s="38">
        <v>180.45</v>
      </c>
      <c r="H47" s="38">
        <v>188.25</v>
      </c>
      <c r="I47" s="38">
        <v>190.64999999999998</v>
      </c>
      <c r="J47" s="38">
        <v>192.15</v>
      </c>
      <c r="K47" s="31">
        <v>189.15</v>
      </c>
      <c r="L47" s="31">
        <v>185.25</v>
      </c>
      <c r="M47" s="31">
        <v>118.22398</v>
      </c>
      <c r="N47" s="1"/>
      <c r="O47" s="1"/>
    </row>
    <row r="48" spans="1:15" ht="12.75" customHeight="1">
      <c r="A48" s="33">
        <v>38</v>
      </c>
      <c r="B48" s="58" t="s">
        <v>60</v>
      </c>
      <c r="C48" s="31">
        <v>3225.6</v>
      </c>
      <c r="D48" s="38">
        <v>3209.7999999999997</v>
      </c>
      <c r="E48" s="38">
        <v>3186.6999999999994</v>
      </c>
      <c r="F48" s="38">
        <v>3147.7999999999997</v>
      </c>
      <c r="G48" s="38">
        <v>3124.6999999999994</v>
      </c>
      <c r="H48" s="38">
        <v>3248.6999999999994</v>
      </c>
      <c r="I48" s="38">
        <v>3271.7999999999997</v>
      </c>
      <c r="J48" s="38">
        <v>3310.6999999999994</v>
      </c>
      <c r="K48" s="31">
        <v>3232.9</v>
      </c>
      <c r="L48" s="31">
        <v>3170.9</v>
      </c>
      <c r="M48" s="31">
        <v>11.67742</v>
      </c>
      <c r="N48" s="1"/>
      <c r="O48" s="1"/>
    </row>
    <row r="49" spans="1:15" ht="12.75" customHeight="1">
      <c r="A49" s="33">
        <v>39</v>
      </c>
      <c r="B49" s="58" t="s">
        <v>331</v>
      </c>
      <c r="C49" s="31">
        <v>320.2</v>
      </c>
      <c r="D49" s="38">
        <v>318.91666666666669</v>
      </c>
      <c r="E49" s="38">
        <v>313.83333333333337</v>
      </c>
      <c r="F49" s="38">
        <v>307.4666666666667</v>
      </c>
      <c r="G49" s="38">
        <v>302.38333333333338</v>
      </c>
      <c r="H49" s="38">
        <v>325.28333333333336</v>
      </c>
      <c r="I49" s="38">
        <v>330.36666666666673</v>
      </c>
      <c r="J49" s="38">
        <v>336.73333333333335</v>
      </c>
      <c r="K49" s="31">
        <v>324</v>
      </c>
      <c r="L49" s="31">
        <v>312.55</v>
      </c>
      <c r="M49" s="31">
        <v>4.7650199999999998</v>
      </c>
      <c r="N49" s="1"/>
      <c r="O49" s="1"/>
    </row>
    <row r="50" spans="1:15" ht="12.75" customHeight="1">
      <c r="A50" s="33">
        <v>40</v>
      </c>
      <c r="B50" s="58" t="s">
        <v>61</v>
      </c>
      <c r="C50" s="31">
        <v>1993.35</v>
      </c>
      <c r="D50" s="38">
        <v>2009.1666666666667</v>
      </c>
      <c r="E50" s="38">
        <v>1967.7333333333336</v>
      </c>
      <c r="F50" s="38">
        <v>1942.1166666666668</v>
      </c>
      <c r="G50" s="38">
        <v>1900.6833333333336</v>
      </c>
      <c r="H50" s="38">
        <v>2034.7833333333335</v>
      </c>
      <c r="I50" s="38">
        <v>2076.2166666666662</v>
      </c>
      <c r="J50" s="38">
        <v>2101.8333333333335</v>
      </c>
      <c r="K50" s="31">
        <v>2050.6</v>
      </c>
      <c r="L50" s="31">
        <v>1983.55</v>
      </c>
      <c r="M50" s="31">
        <v>9.0989900000000006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6892.2</v>
      </c>
      <c r="D51" s="38">
        <v>6869.8166666666666</v>
      </c>
      <c r="E51" s="38">
        <v>6824.6333333333332</v>
      </c>
      <c r="F51" s="38">
        <v>6757.0666666666666</v>
      </c>
      <c r="G51" s="38">
        <v>6711.8833333333332</v>
      </c>
      <c r="H51" s="38">
        <v>6937.3833333333332</v>
      </c>
      <c r="I51" s="38">
        <v>6982.5666666666657</v>
      </c>
      <c r="J51" s="38">
        <v>7050.1333333333332</v>
      </c>
      <c r="K51" s="31">
        <v>6915</v>
      </c>
      <c r="L51" s="31">
        <v>6802.25</v>
      </c>
      <c r="M51" s="31">
        <v>0.41611999999999999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745.8</v>
      </c>
      <c r="D52" s="38">
        <v>741.06666666666661</v>
      </c>
      <c r="E52" s="38">
        <v>733.28333333333319</v>
      </c>
      <c r="F52" s="38">
        <v>720.76666666666654</v>
      </c>
      <c r="G52" s="38">
        <v>712.98333333333312</v>
      </c>
      <c r="H52" s="38">
        <v>753.58333333333326</v>
      </c>
      <c r="I52" s="38">
        <v>761.36666666666656</v>
      </c>
      <c r="J52" s="38">
        <v>773.88333333333333</v>
      </c>
      <c r="K52" s="31">
        <v>748.85</v>
      </c>
      <c r="L52" s="31">
        <v>728.55</v>
      </c>
      <c r="M52" s="31">
        <v>25.565809999999999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833.65</v>
      </c>
      <c r="D53" s="38">
        <v>837.33333333333337</v>
      </c>
      <c r="E53" s="38">
        <v>827.81666666666672</v>
      </c>
      <c r="F53" s="38">
        <v>821.98333333333335</v>
      </c>
      <c r="G53" s="38">
        <v>812.4666666666667</v>
      </c>
      <c r="H53" s="38">
        <v>843.16666666666674</v>
      </c>
      <c r="I53" s="38">
        <v>852.68333333333339</v>
      </c>
      <c r="J53" s="38">
        <v>858.51666666666677</v>
      </c>
      <c r="K53" s="31">
        <v>846.85</v>
      </c>
      <c r="L53" s="31">
        <v>831.5</v>
      </c>
      <c r="M53" s="31">
        <v>8.9531700000000001</v>
      </c>
      <c r="N53" s="1"/>
      <c r="O53" s="1"/>
    </row>
    <row r="54" spans="1:15" ht="12.75" customHeight="1">
      <c r="A54" s="33">
        <v>44</v>
      </c>
      <c r="B54" s="58" t="s">
        <v>332</v>
      </c>
      <c r="C54" s="31">
        <v>424.85</v>
      </c>
      <c r="D54" s="38">
        <v>428.0333333333333</v>
      </c>
      <c r="E54" s="38">
        <v>419.16666666666663</v>
      </c>
      <c r="F54" s="38">
        <v>413.48333333333335</v>
      </c>
      <c r="G54" s="38">
        <v>404.61666666666667</v>
      </c>
      <c r="H54" s="38">
        <v>433.71666666666658</v>
      </c>
      <c r="I54" s="38">
        <v>442.58333333333326</v>
      </c>
      <c r="J54" s="38">
        <v>448.26666666666654</v>
      </c>
      <c r="K54" s="31">
        <v>436.9</v>
      </c>
      <c r="L54" s="31">
        <v>422.35</v>
      </c>
      <c r="M54" s="31">
        <v>6.8028899999999997</v>
      </c>
      <c r="N54" s="1"/>
      <c r="O54" s="1"/>
    </row>
    <row r="55" spans="1:15" ht="12.75" customHeight="1">
      <c r="A55" s="33">
        <v>45</v>
      </c>
      <c r="B55" s="58" t="s">
        <v>270</v>
      </c>
      <c r="C55" s="31">
        <v>3561.5</v>
      </c>
      <c r="D55" s="38">
        <v>3558.8166666666671</v>
      </c>
      <c r="E55" s="38">
        <v>3547.6833333333343</v>
      </c>
      <c r="F55" s="38">
        <v>3533.8666666666672</v>
      </c>
      <c r="G55" s="38">
        <v>3522.7333333333345</v>
      </c>
      <c r="H55" s="38">
        <v>3572.6333333333341</v>
      </c>
      <c r="I55" s="38">
        <v>3583.7666666666664</v>
      </c>
      <c r="J55" s="38">
        <v>3597.5833333333339</v>
      </c>
      <c r="K55" s="31">
        <v>3569.95</v>
      </c>
      <c r="L55" s="31">
        <v>3545</v>
      </c>
      <c r="M55" s="31">
        <v>3.52847</v>
      </c>
      <c r="N55" s="1"/>
      <c r="O55" s="1"/>
    </row>
    <row r="56" spans="1:15" ht="12" customHeight="1">
      <c r="A56" s="33">
        <v>46</v>
      </c>
      <c r="B56" s="58" t="s">
        <v>66</v>
      </c>
      <c r="C56" s="31">
        <v>981.35</v>
      </c>
      <c r="D56" s="38">
        <v>984.9</v>
      </c>
      <c r="E56" s="38">
        <v>975.55</v>
      </c>
      <c r="F56" s="38">
        <v>969.75</v>
      </c>
      <c r="G56" s="38">
        <v>960.4</v>
      </c>
      <c r="H56" s="38">
        <v>990.69999999999993</v>
      </c>
      <c r="I56" s="38">
        <v>1000.0500000000001</v>
      </c>
      <c r="J56" s="38">
        <v>1005.8499999999999</v>
      </c>
      <c r="K56" s="31">
        <v>994.25</v>
      </c>
      <c r="L56" s="31">
        <v>979.1</v>
      </c>
      <c r="M56" s="31">
        <v>118.99556</v>
      </c>
      <c r="N56" s="1"/>
      <c r="O56" s="1"/>
    </row>
    <row r="57" spans="1:15" ht="12.75" customHeight="1">
      <c r="A57" s="33">
        <v>47</v>
      </c>
      <c r="B57" s="58" t="s">
        <v>67</v>
      </c>
      <c r="C57" s="31">
        <v>4630.1499999999996</v>
      </c>
      <c r="D57" s="38">
        <v>4643.9000000000005</v>
      </c>
      <c r="E57" s="38">
        <v>4560.7000000000007</v>
      </c>
      <c r="F57" s="38">
        <v>4491.25</v>
      </c>
      <c r="G57" s="38">
        <v>4408.05</v>
      </c>
      <c r="H57" s="38">
        <v>4713.3500000000013</v>
      </c>
      <c r="I57" s="38">
        <v>4796.55</v>
      </c>
      <c r="J57" s="38">
        <v>4866.0000000000018</v>
      </c>
      <c r="K57" s="31">
        <v>4727.1000000000004</v>
      </c>
      <c r="L57" s="31">
        <v>4574.45</v>
      </c>
      <c r="M57" s="31">
        <v>4.3386699999999996</v>
      </c>
      <c r="N57" s="1"/>
      <c r="O57" s="1"/>
    </row>
    <row r="58" spans="1:15" ht="12.75" customHeight="1">
      <c r="A58" s="33">
        <v>48</v>
      </c>
      <c r="B58" s="58" t="s">
        <v>70</v>
      </c>
      <c r="C58" s="31">
        <v>7137.45</v>
      </c>
      <c r="D58" s="38">
        <v>7148.1333333333341</v>
      </c>
      <c r="E58" s="38">
        <v>7110.3166666666684</v>
      </c>
      <c r="F58" s="38">
        <v>7083.1833333333343</v>
      </c>
      <c r="G58" s="38">
        <v>7045.3666666666686</v>
      </c>
      <c r="H58" s="38">
        <v>7175.2666666666682</v>
      </c>
      <c r="I58" s="38">
        <v>7213.0833333333339</v>
      </c>
      <c r="J58" s="38">
        <v>7240.2166666666681</v>
      </c>
      <c r="K58" s="31">
        <v>7185.95</v>
      </c>
      <c r="L58" s="31">
        <v>7121</v>
      </c>
      <c r="M58" s="31">
        <v>9.1036000000000001</v>
      </c>
      <c r="N58" s="1"/>
      <c r="O58" s="1"/>
    </row>
    <row r="59" spans="1:15" ht="12.75" customHeight="1">
      <c r="A59" s="33">
        <v>49</v>
      </c>
      <c r="B59" s="58" t="s">
        <v>69</v>
      </c>
      <c r="C59" s="31">
        <v>1468.6</v>
      </c>
      <c r="D59" s="38">
        <v>1475.2</v>
      </c>
      <c r="E59" s="38">
        <v>1458.4</v>
      </c>
      <c r="F59" s="38">
        <v>1448.2</v>
      </c>
      <c r="G59" s="38">
        <v>1431.4</v>
      </c>
      <c r="H59" s="38">
        <v>1485.4</v>
      </c>
      <c r="I59" s="38">
        <v>1502.1999999999998</v>
      </c>
      <c r="J59" s="38">
        <v>1512.4</v>
      </c>
      <c r="K59" s="31">
        <v>1492</v>
      </c>
      <c r="L59" s="31">
        <v>1465</v>
      </c>
      <c r="M59" s="31">
        <v>8.4760600000000004</v>
      </c>
      <c r="N59" s="1"/>
      <c r="O59" s="1"/>
    </row>
    <row r="60" spans="1:15" ht="12.75" customHeight="1">
      <c r="A60" s="33">
        <v>50</v>
      </c>
      <c r="B60" s="58" t="s">
        <v>271</v>
      </c>
      <c r="C60" s="31">
        <v>7152.2</v>
      </c>
      <c r="D60" s="38">
        <v>7137.5666666666666</v>
      </c>
      <c r="E60" s="38">
        <v>7087.1333333333332</v>
      </c>
      <c r="F60" s="38">
        <v>7022.0666666666666</v>
      </c>
      <c r="G60" s="38">
        <v>6971.6333333333332</v>
      </c>
      <c r="H60" s="38">
        <v>7202.6333333333332</v>
      </c>
      <c r="I60" s="38">
        <v>7253.0666666666657</v>
      </c>
      <c r="J60" s="38">
        <v>7318.1333333333332</v>
      </c>
      <c r="K60" s="31">
        <v>7188</v>
      </c>
      <c r="L60" s="31">
        <v>7072.5</v>
      </c>
      <c r="M60" s="31">
        <v>0.17327000000000001</v>
      </c>
      <c r="N60" s="1"/>
      <c r="O60" s="1"/>
    </row>
    <row r="61" spans="1:15" ht="12.75" customHeight="1">
      <c r="A61" s="33">
        <v>51</v>
      </c>
      <c r="B61" s="58" t="s">
        <v>336</v>
      </c>
      <c r="C61" s="31">
        <v>2116</v>
      </c>
      <c r="D61" s="38">
        <v>2109.5833333333335</v>
      </c>
      <c r="E61" s="38">
        <v>2093.0666666666671</v>
      </c>
      <c r="F61" s="38">
        <v>2070.1333333333337</v>
      </c>
      <c r="G61" s="38">
        <v>2053.6166666666672</v>
      </c>
      <c r="H61" s="38">
        <v>2132.5166666666669</v>
      </c>
      <c r="I61" s="38">
        <v>2149.0333333333333</v>
      </c>
      <c r="J61" s="38">
        <v>2171.9666666666667</v>
      </c>
      <c r="K61" s="31">
        <v>2126.1</v>
      </c>
      <c r="L61" s="31">
        <v>2086.65</v>
      </c>
      <c r="M61" s="31">
        <v>0.54052999999999995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2382.15</v>
      </c>
      <c r="D62" s="38">
        <v>2383.6833333333334</v>
      </c>
      <c r="E62" s="38">
        <v>2369.4666666666667</v>
      </c>
      <c r="F62" s="38">
        <v>2356.7833333333333</v>
      </c>
      <c r="G62" s="38">
        <v>2342.5666666666666</v>
      </c>
      <c r="H62" s="38">
        <v>2396.3666666666668</v>
      </c>
      <c r="I62" s="38">
        <v>2410.5833333333339</v>
      </c>
      <c r="J62" s="38">
        <v>2423.2666666666669</v>
      </c>
      <c r="K62" s="31">
        <v>2397.9</v>
      </c>
      <c r="L62" s="31">
        <v>2371</v>
      </c>
      <c r="M62" s="31">
        <v>0.66215999999999997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393.1</v>
      </c>
      <c r="D63" s="38">
        <v>393.91666666666669</v>
      </c>
      <c r="E63" s="38">
        <v>387.83333333333337</v>
      </c>
      <c r="F63" s="38">
        <v>382.56666666666666</v>
      </c>
      <c r="G63" s="38">
        <v>376.48333333333335</v>
      </c>
      <c r="H63" s="38">
        <v>399.18333333333339</v>
      </c>
      <c r="I63" s="38">
        <v>405.26666666666677</v>
      </c>
      <c r="J63" s="38">
        <v>410.53333333333342</v>
      </c>
      <c r="K63" s="31">
        <v>400</v>
      </c>
      <c r="L63" s="31">
        <v>388.65</v>
      </c>
      <c r="M63" s="31">
        <v>18.812560000000001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234.9</v>
      </c>
      <c r="D64" s="38">
        <v>236.53333333333333</v>
      </c>
      <c r="E64" s="38">
        <v>232.36666666666667</v>
      </c>
      <c r="F64" s="38">
        <v>229.83333333333334</v>
      </c>
      <c r="G64" s="38">
        <v>225.66666666666669</v>
      </c>
      <c r="H64" s="38">
        <v>239.06666666666666</v>
      </c>
      <c r="I64" s="38">
        <v>243.23333333333335</v>
      </c>
      <c r="J64" s="38">
        <v>245.76666666666665</v>
      </c>
      <c r="K64" s="31">
        <v>240.7</v>
      </c>
      <c r="L64" s="31">
        <v>234</v>
      </c>
      <c r="M64" s="31">
        <v>111.25154999999999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191.85</v>
      </c>
      <c r="D65" s="38">
        <v>192.51666666666665</v>
      </c>
      <c r="E65" s="38">
        <v>190.08333333333331</v>
      </c>
      <c r="F65" s="38">
        <v>188.31666666666666</v>
      </c>
      <c r="G65" s="38">
        <v>185.88333333333333</v>
      </c>
      <c r="H65" s="38">
        <v>194.2833333333333</v>
      </c>
      <c r="I65" s="38">
        <v>196.71666666666664</v>
      </c>
      <c r="J65" s="38">
        <v>198.48333333333329</v>
      </c>
      <c r="K65" s="31">
        <v>194.95</v>
      </c>
      <c r="L65" s="31">
        <v>190.75</v>
      </c>
      <c r="M65" s="31">
        <v>159.02958000000001</v>
      </c>
      <c r="N65" s="1"/>
      <c r="O65" s="1"/>
    </row>
    <row r="66" spans="1:15" ht="12.75" customHeight="1">
      <c r="A66" s="33">
        <v>56</v>
      </c>
      <c r="B66" s="58" t="s">
        <v>272</v>
      </c>
      <c r="C66" s="31">
        <v>87.45</v>
      </c>
      <c r="D66" s="38">
        <v>88.333333333333329</v>
      </c>
      <c r="E66" s="38">
        <v>85.916666666666657</v>
      </c>
      <c r="F66" s="38">
        <v>84.383333333333326</v>
      </c>
      <c r="G66" s="38">
        <v>81.966666666666654</v>
      </c>
      <c r="H66" s="38">
        <v>89.86666666666666</v>
      </c>
      <c r="I66" s="38">
        <v>92.283333333333317</v>
      </c>
      <c r="J66" s="38">
        <v>93.816666666666663</v>
      </c>
      <c r="K66" s="31">
        <v>90.75</v>
      </c>
      <c r="L66" s="31">
        <v>86.8</v>
      </c>
      <c r="M66" s="31">
        <v>108.11228</v>
      </c>
      <c r="N66" s="1"/>
      <c r="O66" s="1"/>
    </row>
    <row r="67" spans="1:15" ht="12.75" customHeight="1">
      <c r="A67" s="33">
        <v>57</v>
      </c>
      <c r="B67" s="58" t="s">
        <v>337</v>
      </c>
      <c r="C67" s="31">
        <v>39.450000000000003</v>
      </c>
      <c r="D67" s="38">
        <v>39.716666666666661</v>
      </c>
      <c r="E67" s="38">
        <v>39.033333333333324</v>
      </c>
      <c r="F67" s="38">
        <v>38.61666666666666</v>
      </c>
      <c r="G67" s="38">
        <v>37.933333333333323</v>
      </c>
      <c r="H67" s="38">
        <v>40.133333333333326</v>
      </c>
      <c r="I67" s="38">
        <v>40.816666666666663</v>
      </c>
      <c r="J67" s="38">
        <v>41.233333333333327</v>
      </c>
      <c r="K67" s="31">
        <v>40.4</v>
      </c>
      <c r="L67" s="31">
        <v>39.299999999999997</v>
      </c>
      <c r="M67" s="31">
        <v>393.23484000000002</v>
      </c>
      <c r="N67" s="1"/>
      <c r="O67" s="1"/>
    </row>
    <row r="68" spans="1:15" ht="12.75" customHeight="1">
      <c r="A68" s="33">
        <v>58</v>
      </c>
      <c r="B68" s="58" t="s">
        <v>333</v>
      </c>
      <c r="C68" s="31">
        <v>2507.5500000000002</v>
      </c>
      <c r="D68" s="38">
        <v>2505.85</v>
      </c>
      <c r="E68" s="38">
        <v>2495.6999999999998</v>
      </c>
      <c r="F68" s="38">
        <v>2483.85</v>
      </c>
      <c r="G68" s="38">
        <v>2473.6999999999998</v>
      </c>
      <c r="H68" s="38">
        <v>2517.6999999999998</v>
      </c>
      <c r="I68" s="38">
        <v>2527.8500000000004</v>
      </c>
      <c r="J68" s="38">
        <v>2539.6999999999998</v>
      </c>
      <c r="K68" s="31">
        <v>2516</v>
      </c>
      <c r="L68" s="31">
        <v>2494</v>
      </c>
      <c r="M68" s="31">
        <v>8.3210000000000006E-2</v>
      </c>
      <c r="N68" s="1"/>
      <c r="O68" s="1"/>
    </row>
    <row r="69" spans="1:15" ht="12.75" customHeight="1">
      <c r="A69" s="33">
        <v>59</v>
      </c>
      <c r="B69" s="58" t="s">
        <v>75</v>
      </c>
      <c r="C69" s="31">
        <v>1710.55</v>
      </c>
      <c r="D69" s="38">
        <v>1719.8333333333333</v>
      </c>
      <c r="E69" s="38">
        <v>1696.2166666666665</v>
      </c>
      <c r="F69" s="38">
        <v>1681.8833333333332</v>
      </c>
      <c r="G69" s="38">
        <v>1658.2666666666664</v>
      </c>
      <c r="H69" s="38">
        <v>1734.1666666666665</v>
      </c>
      <c r="I69" s="38">
        <v>1757.7833333333333</v>
      </c>
      <c r="J69" s="38">
        <v>1772.1166666666666</v>
      </c>
      <c r="K69" s="31">
        <v>1743.45</v>
      </c>
      <c r="L69" s="31">
        <v>1705.5</v>
      </c>
      <c r="M69" s="31">
        <v>1.2285699999999999</v>
      </c>
      <c r="N69" s="1"/>
      <c r="O69" s="1"/>
    </row>
    <row r="70" spans="1:15" ht="12.75" customHeight="1">
      <c r="A70" s="33">
        <v>60</v>
      </c>
      <c r="B70" s="58" t="s">
        <v>338</v>
      </c>
      <c r="C70" s="31">
        <v>4701.2</v>
      </c>
      <c r="D70" s="38">
        <v>4707.9833333333327</v>
      </c>
      <c r="E70" s="38">
        <v>4666.0666666666657</v>
      </c>
      <c r="F70" s="38">
        <v>4630.9333333333334</v>
      </c>
      <c r="G70" s="38">
        <v>4589.0166666666664</v>
      </c>
      <c r="H70" s="38">
        <v>4743.116666666665</v>
      </c>
      <c r="I70" s="38">
        <v>4785.033333333331</v>
      </c>
      <c r="J70" s="38">
        <v>4820.1666666666642</v>
      </c>
      <c r="K70" s="31">
        <v>4749.8999999999996</v>
      </c>
      <c r="L70" s="31">
        <v>4672.8500000000004</v>
      </c>
      <c r="M70" s="31">
        <v>0.10784000000000001</v>
      </c>
      <c r="N70" s="1"/>
      <c r="O70" s="1"/>
    </row>
    <row r="71" spans="1:15" ht="12.75" customHeight="1">
      <c r="A71" s="33">
        <v>61</v>
      </c>
      <c r="B71" s="58" t="s">
        <v>334</v>
      </c>
      <c r="C71" s="31">
        <v>2188.65</v>
      </c>
      <c r="D71" s="38">
        <v>2187.3333333333335</v>
      </c>
      <c r="E71" s="38">
        <v>2166.3166666666671</v>
      </c>
      <c r="F71" s="38">
        <v>2143.9833333333336</v>
      </c>
      <c r="G71" s="38">
        <v>2122.9666666666672</v>
      </c>
      <c r="H71" s="38">
        <v>2209.666666666667</v>
      </c>
      <c r="I71" s="38">
        <v>2230.6833333333334</v>
      </c>
      <c r="J71" s="38">
        <v>2253.0166666666669</v>
      </c>
      <c r="K71" s="31">
        <v>2208.35</v>
      </c>
      <c r="L71" s="31">
        <v>2165</v>
      </c>
      <c r="M71" s="31">
        <v>3.8272499999999998</v>
      </c>
      <c r="N71" s="1"/>
      <c r="O71" s="1"/>
    </row>
    <row r="72" spans="1:15" ht="12.75" customHeight="1">
      <c r="A72" s="33">
        <v>62</v>
      </c>
      <c r="B72" s="58" t="s">
        <v>77</v>
      </c>
      <c r="C72" s="31">
        <v>713.35</v>
      </c>
      <c r="D72" s="38">
        <v>710.63333333333333</v>
      </c>
      <c r="E72" s="38">
        <v>706.31666666666661</v>
      </c>
      <c r="F72" s="38">
        <v>699.2833333333333</v>
      </c>
      <c r="G72" s="38">
        <v>694.96666666666658</v>
      </c>
      <c r="H72" s="38">
        <v>717.66666666666663</v>
      </c>
      <c r="I72" s="38">
        <v>721.98333333333346</v>
      </c>
      <c r="J72" s="38">
        <v>729.01666666666665</v>
      </c>
      <c r="K72" s="31">
        <v>714.95</v>
      </c>
      <c r="L72" s="31">
        <v>703.6</v>
      </c>
      <c r="M72" s="31">
        <v>7.8443199999999997</v>
      </c>
      <c r="N72" s="1"/>
      <c r="O72" s="1"/>
    </row>
    <row r="73" spans="1:15" ht="12.75" customHeight="1">
      <c r="A73" s="33">
        <v>63</v>
      </c>
      <c r="B73" s="58" t="s">
        <v>339</v>
      </c>
      <c r="C73" s="31">
        <v>1152</v>
      </c>
      <c r="D73" s="38">
        <v>1159.1333333333334</v>
      </c>
      <c r="E73" s="38">
        <v>1137.8666666666668</v>
      </c>
      <c r="F73" s="38">
        <v>1123.7333333333333</v>
      </c>
      <c r="G73" s="38">
        <v>1102.4666666666667</v>
      </c>
      <c r="H73" s="38">
        <v>1173.2666666666669</v>
      </c>
      <c r="I73" s="38">
        <v>1194.5333333333338</v>
      </c>
      <c r="J73" s="38">
        <v>1208.666666666667</v>
      </c>
      <c r="K73" s="31">
        <v>1180.4000000000001</v>
      </c>
      <c r="L73" s="31">
        <v>1145</v>
      </c>
      <c r="M73" s="31">
        <v>2.5897000000000001</v>
      </c>
      <c r="N73" s="1"/>
      <c r="O73" s="1"/>
    </row>
    <row r="74" spans="1:15" ht="12.75" customHeight="1">
      <c r="A74" s="33">
        <v>64</v>
      </c>
      <c r="B74" s="58" t="s">
        <v>76</v>
      </c>
      <c r="C74" s="31">
        <v>134.4</v>
      </c>
      <c r="D74" s="38">
        <v>134.5</v>
      </c>
      <c r="E74" s="38">
        <v>133.5</v>
      </c>
      <c r="F74" s="38">
        <v>132.6</v>
      </c>
      <c r="G74" s="38">
        <v>131.6</v>
      </c>
      <c r="H74" s="38">
        <v>135.4</v>
      </c>
      <c r="I74" s="38">
        <v>136.4</v>
      </c>
      <c r="J74" s="38">
        <v>137.30000000000001</v>
      </c>
      <c r="K74" s="31">
        <v>135.5</v>
      </c>
      <c r="L74" s="31">
        <v>133.6</v>
      </c>
      <c r="M74" s="31">
        <v>175.43374</v>
      </c>
      <c r="N74" s="1"/>
      <c r="O74" s="1"/>
    </row>
    <row r="75" spans="1:15" ht="12.75" customHeight="1">
      <c r="A75" s="33">
        <v>65</v>
      </c>
      <c r="B75" s="58" t="s">
        <v>78</v>
      </c>
      <c r="C75" s="31">
        <v>1041.3499999999999</v>
      </c>
      <c r="D75" s="38">
        <v>1040.1166666666666</v>
      </c>
      <c r="E75" s="38">
        <v>1028.1333333333332</v>
      </c>
      <c r="F75" s="38">
        <v>1014.9166666666667</v>
      </c>
      <c r="G75" s="38">
        <v>1002.9333333333334</v>
      </c>
      <c r="H75" s="38">
        <v>1053.333333333333</v>
      </c>
      <c r="I75" s="38">
        <v>1065.3166666666662</v>
      </c>
      <c r="J75" s="38">
        <v>1078.5333333333328</v>
      </c>
      <c r="K75" s="31">
        <v>1052.0999999999999</v>
      </c>
      <c r="L75" s="31">
        <v>1026.9000000000001</v>
      </c>
      <c r="M75" s="31">
        <v>18.638120000000001</v>
      </c>
      <c r="N75" s="1"/>
      <c r="O75" s="1"/>
    </row>
    <row r="76" spans="1:15" ht="12.75" customHeight="1">
      <c r="A76" s="33">
        <v>66</v>
      </c>
      <c r="B76" s="58" t="s">
        <v>81</v>
      </c>
      <c r="C76" s="31">
        <v>107.65</v>
      </c>
      <c r="D76" s="38">
        <v>109.25</v>
      </c>
      <c r="E76" s="38">
        <v>105.45</v>
      </c>
      <c r="F76" s="38">
        <v>103.25</v>
      </c>
      <c r="G76" s="38">
        <v>99.45</v>
      </c>
      <c r="H76" s="38">
        <v>111.45</v>
      </c>
      <c r="I76" s="38">
        <v>115.25000000000001</v>
      </c>
      <c r="J76" s="38">
        <v>117.45</v>
      </c>
      <c r="K76" s="31">
        <v>113.05</v>
      </c>
      <c r="L76" s="31">
        <v>107.05</v>
      </c>
      <c r="M76" s="31">
        <v>431.68725999999998</v>
      </c>
      <c r="N76" s="1"/>
      <c r="O76" s="1"/>
    </row>
    <row r="77" spans="1:15" ht="12.75" customHeight="1">
      <c r="A77" s="33">
        <v>67</v>
      </c>
      <c r="B77" s="58" t="s">
        <v>85</v>
      </c>
      <c r="C77" s="31">
        <v>351.25</v>
      </c>
      <c r="D77" s="38">
        <v>350.08333333333331</v>
      </c>
      <c r="E77" s="38">
        <v>347.31666666666661</v>
      </c>
      <c r="F77" s="38">
        <v>343.38333333333327</v>
      </c>
      <c r="G77" s="38">
        <v>340.61666666666656</v>
      </c>
      <c r="H77" s="38">
        <v>354.01666666666665</v>
      </c>
      <c r="I77" s="38">
        <v>356.78333333333342</v>
      </c>
      <c r="J77" s="38">
        <v>360.7166666666667</v>
      </c>
      <c r="K77" s="31">
        <v>352.85</v>
      </c>
      <c r="L77" s="31">
        <v>346.15</v>
      </c>
      <c r="M77" s="31">
        <v>43.708779999999997</v>
      </c>
      <c r="N77" s="1"/>
      <c r="O77" s="1"/>
    </row>
    <row r="78" spans="1:15" ht="12.75" customHeight="1">
      <c r="A78" s="33">
        <v>68</v>
      </c>
      <c r="B78" s="58" t="s">
        <v>80</v>
      </c>
      <c r="C78" s="31">
        <v>869.45</v>
      </c>
      <c r="D78" s="38">
        <v>869.45000000000016</v>
      </c>
      <c r="E78" s="38">
        <v>864.20000000000027</v>
      </c>
      <c r="F78" s="38">
        <v>858.95000000000016</v>
      </c>
      <c r="G78" s="38">
        <v>853.70000000000027</v>
      </c>
      <c r="H78" s="38">
        <v>874.70000000000027</v>
      </c>
      <c r="I78" s="38">
        <v>879.95</v>
      </c>
      <c r="J78" s="38">
        <v>885.20000000000027</v>
      </c>
      <c r="K78" s="31">
        <v>874.7</v>
      </c>
      <c r="L78" s="31">
        <v>864.2</v>
      </c>
      <c r="M78" s="31">
        <v>28.42728</v>
      </c>
      <c r="N78" s="1"/>
      <c r="O78" s="1"/>
    </row>
    <row r="79" spans="1:15" ht="12.75" customHeight="1">
      <c r="A79" s="33">
        <v>69</v>
      </c>
      <c r="B79" s="58" t="s">
        <v>856</v>
      </c>
      <c r="C79" s="31">
        <v>478.45</v>
      </c>
      <c r="D79" s="38">
        <v>479.7833333333333</v>
      </c>
      <c r="E79" s="38">
        <v>474.66666666666663</v>
      </c>
      <c r="F79" s="38">
        <v>470.88333333333333</v>
      </c>
      <c r="G79" s="38">
        <v>465.76666666666665</v>
      </c>
      <c r="H79" s="38">
        <v>483.56666666666661</v>
      </c>
      <c r="I79" s="38">
        <v>488.68333333333328</v>
      </c>
      <c r="J79" s="38">
        <v>492.46666666666658</v>
      </c>
      <c r="K79" s="31">
        <v>484.9</v>
      </c>
      <c r="L79" s="31">
        <v>476</v>
      </c>
      <c r="M79" s="31">
        <v>1.7864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260.5</v>
      </c>
      <c r="D80" s="38">
        <v>261.46666666666664</v>
      </c>
      <c r="E80" s="38">
        <v>258.93333333333328</v>
      </c>
      <c r="F80" s="38">
        <v>257.36666666666662</v>
      </c>
      <c r="G80" s="38">
        <v>254.83333333333326</v>
      </c>
      <c r="H80" s="38">
        <v>263.0333333333333</v>
      </c>
      <c r="I80" s="38">
        <v>265.56666666666672</v>
      </c>
      <c r="J80" s="38">
        <v>267.13333333333333</v>
      </c>
      <c r="K80" s="31">
        <v>264</v>
      </c>
      <c r="L80" s="31">
        <v>259.89999999999998</v>
      </c>
      <c r="M80" s="31">
        <v>23.73743</v>
      </c>
      <c r="N80" s="1"/>
      <c r="O80" s="1"/>
    </row>
    <row r="81" spans="1:15" ht="12.75" customHeight="1">
      <c r="A81" s="33">
        <v>71</v>
      </c>
      <c r="B81" s="58" t="s">
        <v>340</v>
      </c>
      <c r="C81" s="31">
        <v>1141.1500000000001</v>
      </c>
      <c r="D81" s="38">
        <v>1145.1666666666667</v>
      </c>
      <c r="E81" s="38">
        <v>1131.3833333333334</v>
      </c>
      <c r="F81" s="38">
        <v>1121.6166666666668</v>
      </c>
      <c r="G81" s="38">
        <v>1107.8333333333335</v>
      </c>
      <c r="H81" s="38">
        <v>1154.9333333333334</v>
      </c>
      <c r="I81" s="38">
        <v>1168.7166666666667</v>
      </c>
      <c r="J81" s="38">
        <v>1178.4833333333333</v>
      </c>
      <c r="K81" s="31">
        <v>1158.95</v>
      </c>
      <c r="L81" s="31">
        <v>1135.4000000000001</v>
      </c>
      <c r="M81" s="31">
        <v>0.56103000000000003</v>
      </c>
      <c r="N81" s="1"/>
      <c r="O81" s="1"/>
    </row>
    <row r="82" spans="1:15" ht="12.75" customHeight="1">
      <c r="A82" s="33">
        <v>72</v>
      </c>
      <c r="B82" s="58" t="s">
        <v>88</v>
      </c>
      <c r="C82" s="31">
        <v>474.9</v>
      </c>
      <c r="D82" s="38">
        <v>473.58333333333331</v>
      </c>
      <c r="E82" s="38">
        <v>468.01666666666665</v>
      </c>
      <c r="F82" s="38">
        <v>461.13333333333333</v>
      </c>
      <c r="G82" s="38">
        <v>455.56666666666666</v>
      </c>
      <c r="H82" s="38">
        <v>480.46666666666664</v>
      </c>
      <c r="I82" s="38">
        <v>486.03333333333336</v>
      </c>
      <c r="J82" s="38">
        <v>492.91666666666663</v>
      </c>
      <c r="K82" s="31">
        <v>479.15</v>
      </c>
      <c r="L82" s="31">
        <v>466.7</v>
      </c>
      <c r="M82" s="31">
        <v>24.384139999999999</v>
      </c>
      <c r="N82" s="1"/>
      <c r="O82" s="1"/>
    </row>
    <row r="83" spans="1:15" ht="12.75" customHeight="1">
      <c r="A83" s="33">
        <v>73</v>
      </c>
      <c r="B83" s="58" t="s">
        <v>857</v>
      </c>
      <c r="C83" s="31">
        <v>280.14999999999998</v>
      </c>
      <c r="D83" s="38">
        <v>279.5</v>
      </c>
      <c r="E83" s="38">
        <v>276.45</v>
      </c>
      <c r="F83" s="38">
        <v>272.75</v>
      </c>
      <c r="G83" s="38">
        <v>269.7</v>
      </c>
      <c r="H83" s="38">
        <v>283.2</v>
      </c>
      <c r="I83" s="38">
        <v>286.24999999999994</v>
      </c>
      <c r="J83" s="38">
        <v>289.95</v>
      </c>
      <c r="K83" s="31">
        <v>282.55</v>
      </c>
      <c r="L83" s="31">
        <v>275.8</v>
      </c>
      <c r="M83" s="31">
        <v>19.68901</v>
      </c>
      <c r="N83" s="1"/>
      <c r="O83" s="1"/>
    </row>
    <row r="84" spans="1:15" ht="12.75" customHeight="1">
      <c r="A84" s="33">
        <v>74</v>
      </c>
      <c r="B84" s="58" t="s">
        <v>341</v>
      </c>
      <c r="C84" s="31">
        <v>6478.45</v>
      </c>
      <c r="D84" s="38">
        <v>6468.7166666666672</v>
      </c>
      <c r="E84" s="38">
        <v>6441.4333333333343</v>
      </c>
      <c r="F84" s="38">
        <v>6404.416666666667</v>
      </c>
      <c r="G84" s="38">
        <v>6377.1333333333341</v>
      </c>
      <c r="H84" s="38">
        <v>6505.7333333333345</v>
      </c>
      <c r="I84" s="38">
        <v>6533.0166666666673</v>
      </c>
      <c r="J84" s="38">
        <v>6570.0333333333347</v>
      </c>
      <c r="K84" s="31">
        <v>6496</v>
      </c>
      <c r="L84" s="31">
        <v>6431.7</v>
      </c>
      <c r="M84" s="31">
        <v>0.11206000000000001</v>
      </c>
      <c r="N84" s="1"/>
      <c r="O84" s="1"/>
    </row>
    <row r="85" spans="1:15" ht="12.75" customHeight="1">
      <c r="A85" s="33">
        <v>75</v>
      </c>
      <c r="B85" s="58" t="s">
        <v>342</v>
      </c>
      <c r="C85" s="31">
        <v>729.45</v>
      </c>
      <c r="D85" s="38">
        <v>732.2833333333333</v>
      </c>
      <c r="E85" s="38">
        <v>723.06666666666661</v>
      </c>
      <c r="F85" s="38">
        <v>716.68333333333328</v>
      </c>
      <c r="G85" s="38">
        <v>707.46666666666658</v>
      </c>
      <c r="H85" s="38">
        <v>738.66666666666663</v>
      </c>
      <c r="I85" s="38">
        <v>747.88333333333333</v>
      </c>
      <c r="J85" s="38">
        <v>754.26666666666665</v>
      </c>
      <c r="K85" s="31">
        <v>741.5</v>
      </c>
      <c r="L85" s="31">
        <v>725.9</v>
      </c>
      <c r="M85" s="31">
        <v>0.99861999999999995</v>
      </c>
      <c r="N85" s="1"/>
      <c r="O85" s="1"/>
    </row>
    <row r="86" spans="1:15" ht="12.75" customHeight="1">
      <c r="A86" s="33">
        <v>76</v>
      </c>
      <c r="B86" s="58" t="s">
        <v>343</v>
      </c>
      <c r="C86" s="31">
        <v>1025.05</v>
      </c>
      <c r="D86" s="38">
        <v>1017.5833333333334</v>
      </c>
      <c r="E86" s="38">
        <v>1003.1666666666667</v>
      </c>
      <c r="F86" s="38">
        <v>981.28333333333342</v>
      </c>
      <c r="G86" s="38">
        <v>966.86666666666679</v>
      </c>
      <c r="H86" s="38">
        <v>1039.4666666666667</v>
      </c>
      <c r="I86" s="38">
        <v>1053.8833333333334</v>
      </c>
      <c r="J86" s="38">
        <v>1075.7666666666667</v>
      </c>
      <c r="K86" s="31">
        <v>1032</v>
      </c>
      <c r="L86" s="31">
        <v>995.7</v>
      </c>
      <c r="M86" s="31">
        <v>0.88666999999999996</v>
      </c>
      <c r="N86" s="1"/>
      <c r="O86" s="1"/>
    </row>
    <row r="87" spans="1:15" ht="12.75" customHeight="1">
      <c r="A87" s="33">
        <v>77</v>
      </c>
      <c r="B87" s="58" t="s">
        <v>344</v>
      </c>
      <c r="C87" s="31">
        <v>446.9</v>
      </c>
      <c r="D87" s="38">
        <v>444.95</v>
      </c>
      <c r="E87" s="38">
        <v>433.95</v>
      </c>
      <c r="F87" s="38">
        <v>421</v>
      </c>
      <c r="G87" s="38">
        <v>410</v>
      </c>
      <c r="H87" s="38">
        <v>457.9</v>
      </c>
      <c r="I87" s="38">
        <v>468.9</v>
      </c>
      <c r="J87" s="38">
        <v>481.84999999999997</v>
      </c>
      <c r="K87" s="31">
        <v>455.95</v>
      </c>
      <c r="L87" s="31">
        <v>432</v>
      </c>
      <c r="M87" s="31">
        <v>9.6579999999999995</v>
      </c>
      <c r="N87" s="1"/>
      <c r="O87" s="1"/>
    </row>
    <row r="88" spans="1:15" ht="12.75" customHeight="1">
      <c r="A88" s="33">
        <v>78</v>
      </c>
      <c r="B88" s="58" t="s">
        <v>83</v>
      </c>
      <c r="C88" s="31">
        <v>18363.95</v>
      </c>
      <c r="D88" s="38">
        <v>18366.016666666666</v>
      </c>
      <c r="E88" s="38">
        <v>18262.033333333333</v>
      </c>
      <c r="F88" s="38">
        <v>18160.116666666665</v>
      </c>
      <c r="G88" s="38">
        <v>18056.133333333331</v>
      </c>
      <c r="H88" s="38">
        <v>18467.933333333334</v>
      </c>
      <c r="I88" s="38">
        <v>18571.916666666664</v>
      </c>
      <c r="J88" s="38">
        <v>18673.833333333336</v>
      </c>
      <c r="K88" s="31">
        <v>18470</v>
      </c>
      <c r="L88" s="31">
        <v>18264.099999999999</v>
      </c>
      <c r="M88" s="31">
        <v>0.34364</v>
      </c>
      <c r="N88" s="1"/>
      <c r="O88" s="1"/>
    </row>
    <row r="89" spans="1:15" ht="12.75" customHeight="1">
      <c r="A89" s="33">
        <v>79</v>
      </c>
      <c r="B89" s="58" t="s">
        <v>345</v>
      </c>
      <c r="C89" s="31">
        <v>584</v>
      </c>
      <c r="D89" s="38">
        <v>587.26666666666665</v>
      </c>
      <c r="E89" s="38">
        <v>574.0333333333333</v>
      </c>
      <c r="F89" s="38">
        <v>564.06666666666661</v>
      </c>
      <c r="G89" s="38">
        <v>550.83333333333326</v>
      </c>
      <c r="H89" s="38">
        <v>597.23333333333335</v>
      </c>
      <c r="I89" s="38">
        <v>610.4666666666667</v>
      </c>
      <c r="J89" s="38">
        <v>620.43333333333339</v>
      </c>
      <c r="K89" s="31">
        <v>600.5</v>
      </c>
      <c r="L89" s="31">
        <v>577.29999999999995</v>
      </c>
      <c r="M89" s="31">
        <v>0.93945999999999996</v>
      </c>
      <c r="N89" s="1"/>
      <c r="O89" s="1"/>
    </row>
    <row r="90" spans="1:15" ht="12.75" customHeight="1">
      <c r="A90" s="33">
        <v>80</v>
      </c>
      <c r="B90" s="58" t="s">
        <v>346</v>
      </c>
      <c r="C90" s="31">
        <v>21.95</v>
      </c>
      <c r="D90" s="38">
        <v>21.95</v>
      </c>
      <c r="E90" s="38">
        <v>21.95</v>
      </c>
      <c r="F90" s="38">
        <v>21.95</v>
      </c>
      <c r="G90" s="38">
        <v>21.95</v>
      </c>
      <c r="H90" s="38">
        <v>21.95</v>
      </c>
      <c r="I90" s="38">
        <v>21.95</v>
      </c>
      <c r="J90" s="38">
        <v>21.95</v>
      </c>
      <c r="K90" s="31">
        <v>21.95</v>
      </c>
      <c r="L90" s="31">
        <v>21.95</v>
      </c>
      <c r="M90" s="31">
        <v>22.39931</v>
      </c>
      <c r="N90" s="1"/>
      <c r="O90" s="1"/>
    </row>
    <row r="91" spans="1:15" ht="12.75" customHeight="1">
      <c r="A91" s="33">
        <v>81</v>
      </c>
      <c r="B91" s="58" t="s">
        <v>86</v>
      </c>
      <c r="C91" s="31">
        <v>4542.8</v>
      </c>
      <c r="D91" s="38">
        <v>4539.25</v>
      </c>
      <c r="E91" s="38">
        <v>4519</v>
      </c>
      <c r="F91" s="38">
        <v>4495.2</v>
      </c>
      <c r="G91" s="38">
        <v>4474.95</v>
      </c>
      <c r="H91" s="38">
        <v>4563.05</v>
      </c>
      <c r="I91" s="38">
        <v>4583.3</v>
      </c>
      <c r="J91" s="38">
        <v>4607.1000000000004</v>
      </c>
      <c r="K91" s="31">
        <v>4559.5</v>
      </c>
      <c r="L91" s="31">
        <v>4515.45</v>
      </c>
      <c r="M91" s="31">
        <v>3.5730300000000002</v>
      </c>
      <c r="N91" s="1"/>
      <c r="O91" s="1"/>
    </row>
    <row r="92" spans="1:15" ht="12.75" customHeight="1">
      <c r="A92" s="33">
        <v>82</v>
      </c>
      <c r="B92" s="58" t="s">
        <v>335</v>
      </c>
      <c r="C92" s="31">
        <v>904.35</v>
      </c>
      <c r="D92" s="38">
        <v>910.4666666666667</v>
      </c>
      <c r="E92" s="38">
        <v>884.98333333333335</v>
      </c>
      <c r="F92" s="38">
        <v>865.61666666666667</v>
      </c>
      <c r="G92" s="38">
        <v>840.13333333333333</v>
      </c>
      <c r="H92" s="38">
        <v>929.83333333333337</v>
      </c>
      <c r="I92" s="38">
        <v>955.31666666666672</v>
      </c>
      <c r="J92" s="38">
        <v>974.68333333333339</v>
      </c>
      <c r="K92" s="31">
        <v>935.95</v>
      </c>
      <c r="L92" s="31">
        <v>891.1</v>
      </c>
      <c r="M92" s="31">
        <v>17.186800000000002</v>
      </c>
      <c r="N92" s="1"/>
      <c r="O92" s="1"/>
    </row>
    <row r="93" spans="1:15" ht="12.75" customHeight="1">
      <c r="A93" s="33">
        <v>83</v>
      </c>
      <c r="B93" s="58" t="s">
        <v>347</v>
      </c>
      <c r="C93" s="31">
        <v>1741.05</v>
      </c>
      <c r="D93" s="38">
        <v>1725.8999999999999</v>
      </c>
      <c r="E93" s="38">
        <v>1685.3499999999997</v>
      </c>
      <c r="F93" s="38">
        <v>1629.6499999999999</v>
      </c>
      <c r="G93" s="38">
        <v>1589.0999999999997</v>
      </c>
      <c r="H93" s="38">
        <v>1781.5999999999997</v>
      </c>
      <c r="I93" s="38">
        <v>1822.1499999999999</v>
      </c>
      <c r="J93" s="38">
        <v>1877.8499999999997</v>
      </c>
      <c r="K93" s="31">
        <v>1766.45</v>
      </c>
      <c r="L93" s="31">
        <v>1670.2</v>
      </c>
      <c r="M93" s="31">
        <v>4.5261500000000003</v>
      </c>
      <c r="N93" s="1"/>
      <c r="O93" s="1"/>
    </row>
    <row r="94" spans="1:15" ht="12.75" customHeight="1">
      <c r="A94" s="33">
        <v>84</v>
      </c>
      <c r="B94" s="58" t="s">
        <v>353</v>
      </c>
      <c r="C94" s="31">
        <v>294.55</v>
      </c>
      <c r="D94" s="38">
        <v>298.68333333333334</v>
      </c>
      <c r="E94" s="38">
        <v>285.86666666666667</v>
      </c>
      <c r="F94" s="38">
        <v>277.18333333333334</v>
      </c>
      <c r="G94" s="38">
        <v>264.36666666666667</v>
      </c>
      <c r="H94" s="38">
        <v>307.36666666666667</v>
      </c>
      <c r="I94" s="38">
        <v>320.18333333333339</v>
      </c>
      <c r="J94" s="38">
        <v>328.86666666666667</v>
      </c>
      <c r="K94" s="31">
        <v>311.5</v>
      </c>
      <c r="L94" s="31">
        <v>290</v>
      </c>
      <c r="M94" s="31">
        <v>40.679659999999998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748.05</v>
      </c>
      <c r="D95" s="38">
        <v>751.68333333333339</v>
      </c>
      <c r="E95" s="38">
        <v>741.61666666666679</v>
      </c>
      <c r="F95" s="38">
        <v>735.18333333333339</v>
      </c>
      <c r="G95" s="38">
        <v>725.11666666666679</v>
      </c>
      <c r="H95" s="38">
        <v>758.11666666666679</v>
      </c>
      <c r="I95" s="38">
        <v>768.18333333333339</v>
      </c>
      <c r="J95" s="38">
        <v>774.61666666666679</v>
      </c>
      <c r="K95" s="31">
        <v>761.75</v>
      </c>
      <c r="L95" s="31">
        <v>745.25</v>
      </c>
      <c r="M95" s="31">
        <v>6.5205599999999997</v>
      </c>
      <c r="N95" s="1"/>
      <c r="O95" s="1"/>
    </row>
    <row r="96" spans="1:15" ht="12.75" customHeight="1">
      <c r="A96" s="33">
        <v>86</v>
      </c>
      <c r="B96" s="58" t="s">
        <v>89</v>
      </c>
      <c r="C96" s="31">
        <v>331.8</v>
      </c>
      <c r="D96" s="38">
        <v>333.33333333333331</v>
      </c>
      <c r="E96" s="38">
        <v>329.16666666666663</v>
      </c>
      <c r="F96" s="38">
        <v>326.5333333333333</v>
      </c>
      <c r="G96" s="38">
        <v>322.36666666666662</v>
      </c>
      <c r="H96" s="38">
        <v>335.96666666666664</v>
      </c>
      <c r="I96" s="38">
        <v>340.13333333333327</v>
      </c>
      <c r="J96" s="38">
        <v>342.76666666666665</v>
      </c>
      <c r="K96" s="31">
        <v>337.5</v>
      </c>
      <c r="L96" s="31">
        <v>330.7</v>
      </c>
      <c r="M96" s="31">
        <v>60.738300000000002</v>
      </c>
      <c r="N96" s="1"/>
      <c r="O96" s="1"/>
    </row>
    <row r="97" spans="1:15" ht="12.75" customHeight="1">
      <c r="A97" s="33">
        <v>87</v>
      </c>
      <c r="B97" s="58" t="s">
        <v>354</v>
      </c>
      <c r="C97" s="31">
        <v>789.8</v>
      </c>
      <c r="D97" s="38">
        <v>792.43333333333339</v>
      </c>
      <c r="E97" s="38">
        <v>780.41666666666674</v>
      </c>
      <c r="F97" s="38">
        <v>771.0333333333333</v>
      </c>
      <c r="G97" s="38">
        <v>759.01666666666665</v>
      </c>
      <c r="H97" s="38">
        <v>801.81666666666683</v>
      </c>
      <c r="I97" s="38">
        <v>813.83333333333348</v>
      </c>
      <c r="J97" s="38">
        <v>823.21666666666692</v>
      </c>
      <c r="K97" s="31">
        <v>804.45</v>
      </c>
      <c r="L97" s="31">
        <v>783.05</v>
      </c>
      <c r="M97" s="31">
        <v>2.2960099999999999</v>
      </c>
      <c r="N97" s="1"/>
      <c r="O97" s="1"/>
    </row>
    <row r="98" spans="1:15" ht="12.75" customHeight="1">
      <c r="A98" s="33">
        <v>88</v>
      </c>
      <c r="B98" s="58" t="s">
        <v>355</v>
      </c>
      <c r="C98" s="31">
        <v>1139.75</v>
      </c>
      <c r="D98" s="38">
        <v>1140.55</v>
      </c>
      <c r="E98" s="38">
        <v>1130.3</v>
      </c>
      <c r="F98" s="38">
        <v>1120.8499999999999</v>
      </c>
      <c r="G98" s="38">
        <v>1110.5999999999999</v>
      </c>
      <c r="H98" s="38">
        <v>1150</v>
      </c>
      <c r="I98" s="38">
        <v>1160.25</v>
      </c>
      <c r="J98" s="38">
        <v>1169.7</v>
      </c>
      <c r="K98" s="31">
        <v>1150.8</v>
      </c>
      <c r="L98" s="31">
        <v>1131.0999999999999</v>
      </c>
      <c r="M98" s="31">
        <v>0.85528999999999999</v>
      </c>
      <c r="N98" s="1"/>
      <c r="O98" s="1"/>
    </row>
    <row r="99" spans="1:15" ht="12.75" customHeight="1">
      <c r="A99" s="33">
        <v>89</v>
      </c>
      <c r="B99" s="58" t="s">
        <v>356</v>
      </c>
      <c r="C99" s="31">
        <v>141.80000000000001</v>
      </c>
      <c r="D99" s="38">
        <v>142.95000000000002</v>
      </c>
      <c r="E99" s="38">
        <v>140.35000000000002</v>
      </c>
      <c r="F99" s="38">
        <v>138.9</v>
      </c>
      <c r="G99" s="38">
        <v>136.30000000000001</v>
      </c>
      <c r="H99" s="38">
        <v>144.40000000000003</v>
      </c>
      <c r="I99" s="38">
        <v>147</v>
      </c>
      <c r="J99" s="38">
        <v>148.45000000000005</v>
      </c>
      <c r="K99" s="31">
        <v>145.55000000000001</v>
      </c>
      <c r="L99" s="31">
        <v>141.5</v>
      </c>
      <c r="M99" s="31">
        <v>11.9337</v>
      </c>
      <c r="N99" s="1"/>
      <c r="O99" s="1"/>
    </row>
    <row r="100" spans="1:15" ht="12.75" customHeight="1">
      <c r="A100" s="33">
        <v>90</v>
      </c>
      <c r="B100" s="58" t="s">
        <v>348</v>
      </c>
      <c r="C100" s="31">
        <v>610.45000000000005</v>
      </c>
      <c r="D100" s="38">
        <v>612.1</v>
      </c>
      <c r="E100" s="38">
        <v>607.15000000000009</v>
      </c>
      <c r="F100" s="38">
        <v>603.85</v>
      </c>
      <c r="G100" s="38">
        <v>598.90000000000009</v>
      </c>
      <c r="H100" s="38">
        <v>615.40000000000009</v>
      </c>
      <c r="I100" s="38">
        <v>620.35000000000014</v>
      </c>
      <c r="J100" s="38">
        <v>623.65000000000009</v>
      </c>
      <c r="K100" s="31">
        <v>617.04999999999995</v>
      </c>
      <c r="L100" s="31">
        <v>608.79999999999995</v>
      </c>
      <c r="M100" s="31">
        <v>0.92064999999999997</v>
      </c>
      <c r="N100" s="1"/>
      <c r="O100" s="1"/>
    </row>
    <row r="101" spans="1:15" ht="12.75" customHeight="1">
      <c r="A101" s="33">
        <v>91</v>
      </c>
      <c r="B101" s="58" t="s">
        <v>357</v>
      </c>
      <c r="C101" s="31">
        <v>2376.1999999999998</v>
      </c>
      <c r="D101" s="38">
        <v>2388.5</v>
      </c>
      <c r="E101" s="38">
        <v>2354.3000000000002</v>
      </c>
      <c r="F101" s="38">
        <v>2332.4</v>
      </c>
      <c r="G101" s="38">
        <v>2298.2000000000003</v>
      </c>
      <c r="H101" s="38">
        <v>2410.4</v>
      </c>
      <c r="I101" s="38">
        <v>2444.6</v>
      </c>
      <c r="J101" s="38">
        <v>2466.5</v>
      </c>
      <c r="K101" s="31">
        <v>2422.6999999999998</v>
      </c>
      <c r="L101" s="31">
        <v>2366.6</v>
      </c>
      <c r="M101" s="31">
        <v>1.38696</v>
      </c>
      <c r="N101" s="1"/>
      <c r="O101" s="1"/>
    </row>
    <row r="102" spans="1:15" ht="12.75" customHeight="1">
      <c r="A102" s="33">
        <v>92</v>
      </c>
      <c r="B102" s="58" t="s">
        <v>358</v>
      </c>
      <c r="C102" s="31">
        <v>35.85</v>
      </c>
      <c r="D102" s="38">
        <v>36.15</v>
      </c>
      <c r="E102" s="38">
        <v>35.299999999999997</v>
      </c>
      <c r="F102" s="38">
        <v>34.75</v>
      </c>
      <c r="G102" s="38">
        <v>33.9</v>
      </c>
      <c r="H102" s="38">
        <v>36.699999999999996</v>
      </c>
      <c r="I102" s="38">
        <v>37.550000000000004</v>
      </c>
      <c r="J102" s="38">
        <v>38.099999999999994</v>
      </c>
      <c r="K102" s="31">
        <v>37</v>
      </c>
      <c r="L102" s="31">
        <v>35.6</v>
      </c>
      <c r="M102" s="31">
        <v>261.28829000000002</v>
      </c>
      <c r="N102" s="1"/>
      <c r="O102" s="1"/>
    </row>
    <row r="103" spans="1:15" ht="12.75" customHeight="1">
      <c r="A103" s="33">
        <v>93</v>
      </c>
      <c r="B103" s="58" t="s">
        <v>359</v>
      </c>
      <c r="C103" s="31">
        <v>1157.8499999999999</v>
      </c>
      <c r="D103" s="38">
        <v>1162.2833333333335</v>
      </c>
      <c r="E103" s="38">
        <v>1150.616666666667</v>
      </c>
      <c r="F103" s="38">
        <v>1143.3833333333334</v>
      </c>
      <c r="G103" s="38">
        <v>1131.7166666666669</v>
      </c>
      <c r="H103" s="38">
        <v>1169.5166666666671</v>
      </c>
      <c r="I103" s="38">
        <v>1181.1833333333336</v>
      </c>
      <c r="J103" s="38">
        <v>1188.4166666666672</v>
      </c>
      <c r="K103" s="31">
        <v>1173.95</v>
      </c>
      <c r="L103" s="31">
        <v>1155.05</v>
      </c>
      <c r="M103" s="31">
        <v>2.5882299999999998</v>
      </c>
      <c r="N103" s="1"/>
      <c r="O103" s="1"/>
    </row>
    <row r="104" spans="1:15" ht="12.75" customHeight="1">
      <c r="A104" s="33">
        <v>94</v>
      </c>
      <c r="B104" s="58" t="s">
        <v>360</v>
      </c>
      <c r="C104" s="31">
        <v>635.04999999999995</v>
      </c>
      <c r="D104" s="38">
        <v>632.06666666666672</v>
      </c>
      <c r="E104" s="38">
        <v>623.53333333333342</v>
      </c>
      <c r="F104" s="38">
        <v>612.01666666666665</v>
      </c>
      <c r="G104" s="38">
        <v>603.48333333333335</v>
      </c>
      <c r="H104" s="38">
        <v>643.58333333333348</v>
      </c>
      <c r="I104" s="38">
        <v>652.11666666666679</v>
      </c>
      <c r="J104" s="38">
        <v>663.63333333333355</v>
      </c>
      <c r="K104" s="31">
        <v>640.6</v>
      </c>
      <c r="L104" s="31">
        <v>620.54999999999995</v>
      </c>
      <c r="M104" s="31">
        <v>1.1187499999999999</v>
      </c>
      <c r="N104" s="1"/>
      <c r="O104" s="1"/>
    </row>
    <row r="105" spans="1:15" ht="12.75" customHeight="1">
      <c r="A105" s="33">
        <v>95</v>
      </c>
      <c r="B105" s="58" t="s">
        <v>361</v>
      </c>
      <c r="C105" s="31">
        <v>984.2</v>
      </c>
      <c r="D105" s="38">
        <v>996.45000000000016</v>
      </c>
      <c r="E105" s="38">
        <v>968.75000000000023</v>
      </c>
      <c r="F105" s="38">
        <v>953.30000000000007</v>
      </c>
      <c r="G105" s="38">
        <v>925.60000000000014</v>
      </c>
      <c r="H105" s="38">
        <v>1011.9000000000003</v>
      </c>
      <c r="I105" s="38">
        <v>1039.6000000000004</v>
      </c>
      <c r="J105" s="38">
        <v>1055.0500000000004</v>
      </c>
      <c r="K105" s="31">
        <v>1024.1500000000001</v>
      </c>
      <c r="L105" s="31">
        <v>981</v>
      </c>
      <c r="M105" s="31">
        <v>1.9129400000000001</v>
      </c>
      <c r="N105" s="1"/>
      <c r="O105" s="1"/>
    </row>
    <row r="106" spans="1:15" ht="12.75" customHeight="1">
      <c r="A106" s="33">
        <v>96</v>
      </c>
      <c r="B106" s="58" t="s">
        <v>362</v>
      </c>
      <c r="C106" s="31">
        <v>8830.15</v>
      </c>
      <c r="D106" s="38">
        <v>8855.0500000000011</v>
      </c>
      <c r="E106" s="38">
        <v>8750.1000000000022</v>
      </c>
      <c r="F106" s="38">
        <v>8670.0500000000011</v>
      </c>
      <c r="G106" s="38">
        <v>8565.1000000000022</v>
      </c>
      <c r="H106" s="38">
        <v>8935.1000000000022</v>
      </c>
      <c r="I106" s="38">
        <v>9040.0500000000029</v>
      </c>
      <c r="J106" s="38">
        <v>9120.1000000000022</v>
      </c>
      <c r="K106" s="31">
        <v>8960</v>
      </c>
      <c r="L106" s="31">
        <v>8775</v>
      </c>
      <c r="M106" s="31">
        <v>8.3729999999999999E-2</v>
      </c>
      <c r="N106" s="1"/>
      <c r="O106" s="1"/>
    </row>
    <row r="107" spans="1:15" ht="12.75" customHeight="1">
      <c r="A107" s="33">
        <v>97</v>
      </c>
      <c r="B107" s="58" t="s">
        <v>349</v>
      </c>
      <c r="C107" s="31">
        <v>82.1</v>
      </c>
      <c r="D107" s="38">
        <v>82.966666666666669</v>
      </c>
      <c r="E107" s="38">
        <v>80.783333333333331</v>
      </c>
      <c r="F107" s="38">
        <v>79.466666666666669</v>
      </c>
      <c r="G107" s="38">
        <v>77.283333333333331</v>
      </c>
      <c r="H107" s="38">
        <v>84.283333333333331</v>
      </c>
      <c r="I107" s="38">
        <v>86.466666666666669</v>
      </c>
      <c r="J107" s="38">
        <v>87.783333333333331</v>
      </c>
      <c r="K107" s="31">
        <v>85.15</v>
      </c>
      <c r="L107" s="31">
        <v>81.650000000000006</v>
      </c>
      <c r="M107" s="31">
        <v>83.604429999999994</v>
      </c>
      <c r="N107" s="1"/>
      <c r="O107" s="1"/>
    </row>
    <row r="108" spans="1:15" ht="12.75" customHeight="1">
      <c r="A108" s="33">
        <v>98</v>
      </c>
      <c r="B108" s="58" t="s">
        <v>350</v>
      </c>
      <c r="C108" s="31">
        <v>414.75</v>
      </c>
      <c r="D108" s="38">
        <v>415.66666666666669</v>
      </c>
      <c r="E108" s="38">
        <v>411.33333333333337</v>
      </c>
      <c r="F108" s="38">
        <v>407.91666666666669</v>
      </c>
      <c r="G108" s="38">
        <v>403.58333333333337</v>
      </c>
      <c r="H108" s="38">
        <v>419.08333333333337</v>
      </c>
      <c r="I108" s="38">
        <v>423.41666666666674</v>
      </c>
      <c r="J108" s="38">
        <v>426.83333333333337</v>
      </c>
      <c r="K108" s="31">
        <v>420</v>
      </c>
      <c r="L108" s="31">
        <v>412.25</v>
      </c>
      <c r="M108" s="31">
        <v>8.4709099999999999</v>
      </c>
      <c r="N108" s="1"/>
      <c r="O108" s="1"/>
    </row>
    <row r="109" spans="1:15" ht="12.75" customHeight="1">
      <c r="A109" s="33">
        <v>99</v>
      </c>
      <c r="B109" s="58" t="s">
        <v>363</v>
      </c>
      <c r="C109" s="31">
        <v>523.29999999999995</v>
      </c>
      <c r="D109" s="38">
        <v>524.88333333333333</v>
      </c>
      <c r="E109" s="38">
        <v>515.81666666666661</v>
      </c>
      <c r="F109" s="38">
        <v>508.33333333333326</v>
      </c>
      <c r="G109" s="38">
        <v>499.26666666666654</v>
      </c>
      <c r="H109" s="38">
        <v>532.36666666666667</v>
      </c>
      <c r="I109" s="38">
        <v>541.43333333333351</v>
      </c>
      <c r="J109" s="38">
        <v>548.91666666666674</v>
      </c>
      <c r="K109" s="31">
        <v>533.95000000000005</v>
      </c>
      <c r="L109" s="31">
        <v>517.4</v>
      </c>
      <c r="M109" s="31">
        <v>1.9340999999999999</v>
      </c>
      <c r="N109" s="1"/>
      <c r="O109" s="1"/>
    </row>
    <row r="110" spans="1:15" ht="12.75" customHeight="1">
      <c r="A110" s="33">
        <v>100</v>
      </c>
      <c r="B110" s="58" t="s">
        <v>91</v>
      </c>
      <c r="C110" s="31">
        <v>272.3</v>
      </c>
      <c r="D110" s="38">
        <v>272.39999999999998</v>
      </c>
      <c r="E110" s="38">
        <v>269.79999999999995</v>
      </c>
      <c r="F110" s="38">
        <v>267.29999999999995</v>
      </c>
      <c r="G110" s="38">
        <v>264.69999999999993</v>
      </c>
      <c r="H110" s="38">
        <v>274.89999999999998</v>
      </c>
      <c r="I110" s="38">
        <v>277.5</v>
      </c>
      <c r="J110" s="38">
        <v>280</v>
      </c>
      <c r="K110" s="31">
        <v>275</v>
      </c>
      <c r="L110" s="31">
        <v>269.89999999999998</v>
      </c>
      <c r="M110" s="31">
        <v>14.93261</v>
      </c>
      <c r="N110" s="1"/>
      <c r="O110" s="1"/>
    </row>
    <row r="111" spans="1:15" ht="12.75" customHeight="1">
      <c r="A111" s="33">
        <v>101</v>
      </c>
      <c r="B111" s="58" t="s">
        <v>364</v>
      </c>
      <c r="C111" s="31">
        <v>510.3</v>
      </c>
      <c r="D111" s="38">
        <v>504.7</v>
      </c>
      <c r="E111" s="38">
        <v>488.6</v>
      </c>
      <c r="F111" s="38">
        <v>466.90000000000003</v>
      </c>
      <c r="G111" s="38">
        <v>450.80000000000007</v>
      </c>
      <c r="H111" s="38">
        <v>526.4</v>
      </c>
      <c r="I111" s="38">
        <v>542.5</v>
      </c>
      <c r="J111" s="38">
        <v>564.19999999999993</v>
      </c>
      <c r="K111" s="31">
        <v>520.79999999999995</v>
      </c>
      <c r="L111" s="31">
        <v>483</v>
      </c>
      <c r="M111" s="31">
        <v>13.65583</v>
      </c>
      <c r="N111" s="1"/>
      <c r="O111" s="1"/>
    </row>
    <row r="112" spans="1:15" ht="12.75" customHeight="1">
      <c r="A112" s="33">
        <v>102</v>
      </c>
      <c r="B112" s="58" t="s">
        <v>365</v>
      </c>
      <c r="C112" s="31">
        <v>911.25</v>
      </c>
      <c r="D112" s="38">
        <v>912.4</v>
      </c>
      <c r="E112" s="38">
        <v>903.9</v>
      </c>
      <c r="F112" s="38">
        <v>896.55</v>
      </c>
      <c r="G112" s="38">
        <v>888.05</v>
      </c>
      <c r="H112" s="38">
        <v>919.75</v>
      </c>
      <c r="I112" s="38">
        <v>928.25</v>
      </c>
      <c r="J112" s="38">
        <v>935.6</v>
      </c>
      <c r="K112" s="31">
        <v>920.9</v>
      </c>
      <c r="L112" s="31">
        <v>905.05</v>
      </c>
      <c r="M112" s="31">
        <v>0.37602000000000002</v>
      </c>
      <c r="N112" s="1"/>
      <c r="O112" s="1"/>
    </row>
    <row r="113" spans="1:15" ht="12.75" customHeight="1">
      <c r="A113" s="33">
        <v>103</v>
      </c>
      <c r="B113" s="58" t="s">
        <v>92</v>
      </c>
      <c r="C113" s="31">
        <v>1085.05</v>
      </c>
      <c r="D113" s="38">
        <v>1090.3833333333334</v>
      </c>
      <c r="E113" s="38">
        <v>1075.7666666666669</v>
      </c>
      <c r="F113" s="38">
        <v>1066.4833333333333</v>
      </c>
      <c r="G113" s="38">
        <v>1051.8666666666668</v>
      </c>
      <c r="H113" s="38">
        <v>1099.666666666667</v>
      </c>
      <c r="I113" s="38">
        <v>1114.2833333333333</v>
      </c>
      <c r="J113" s="38">
        <v>1123.5666666666671</v>
      </c>
      <c r="K113" s="31">
        <v>1105</v>
      </c>
      <c r="L113" s="31">
        <v>1081.0999999999999</v>
      </c>
      <c r="M113" s="31">
        <v>15.916589999999999</v>
      </c>
      <c r="N113" s="1"/>
      <c r="O113" s="1"/>
    </row>
    <row r="114" spans="1:15" ht="12.75" customHeight="1">
      <c r="A114" s="33">
        <v>104</v>
      </c>
      <c r="B114" s="58" t="s">
        <v>852</v>
      </c>
      <c r="C114" s="31">
        <v>517.1</v>
      </c>
      <c r="D114" s="38">
        <v>517.86666666666667</v>
      </c>
      <c r="E114" s="38">
        <v>511.23333333333335</v>
      </c>
      <c r="F114" s="38">
        <v>505.36666666666667</v>
      </c>
      <c r="G114" s="38">
        <v>498.73333333333335</v>
      </c>
      <c r="H114" s="38">
        <v>523.73333333333335</v>
      </c>
      <c r="I114" s="38">
        <v>530.36666666666679</v>
      </c>
      <c r="J114" s="38">
        <v>536.23333333333335</v>
      </c>
      <c r="K114" s="31">
        <v>524.5</v>
      </c>
      <c r="L114" s="31">
        <v>512</v>
      </c>
      <c r="M114" s="31">
        <v>7.0427499999999998</v>
      </c>
      <c r="N114" s="1"/>
      <c r="O114" s="1"/>
    </row>
    <row r="115" spans="1:15" ht="12.75" customHeight="1">
      <c r="A115" s="33">
        <v>105</v>
      </c>
      <c r="B115" s="58" t="s">
        <v>93</v>
      </c>
      <c r="C115" s="31">
        <v>1220.5</v>
      </c>
      <c r="D115" s="38">
        <v>1225.7166666666667</v>
      </c>
      <c r="E115" s="38">
        <v>1211.7833333333333</v>
      </c>
      <c r="F115" s="38">
        <v>1203.0666666666666</v>
      </c>
      <c r="G115" s="38">
        <v>1189.1333333333332</v>
      </c>
      <c r="H115" s="38">
        <v>1234.4333333333334</v>
      </c>
      <c r="I115" s="38">
        <v>1248.3666666666668</v>
      </c>
      <c r="J115" s="38">
        <v>1257.0833333333335</v>
      </c>
      <c r="K115" s="31">
        <v>1239.6500000000001</v>
      </c>
      <c r="L115" s="31">
        <v>1217</v>
      </c>
      <c r="M115" s="31">
        <v>8.4801800000000007</v>
      </c>
      <c r="N115" s="1"/>
      <c r="O115" s="1"/>
    </row>
    <row r="116" spans="1:15" ht="12.75" customHeight="1">
      <c r="A116" s="33">
        <v>106</v>
      </c>
      <c r="B116" s="58" t="s">
        <v>100</v>
      </c>
      <c r="C116" s="31">
        <v>124.75</v>
      </c>
      <c r="D116" s="38">
        <v>125.7</v>
      </c>
      <c r="E116" s="38">
        <v>123.55000000000001</v>
      </c>
      <c r="F116" s="38">
        <v>122.35000000000001</v>
      </c>
      <c r="G116" s="38">
        <v>120.20000000000002</v>
      </c>
      <c r="H116" s="38">
        <v>126.9</v>
      </c>
      <c r="I116" s="38">
        <v>129.05000000000001</v>
      </c>
      <c r="J116" s="38">
        <v>130.25</v>
      </c>
      <c r="K116" s="31">
        <v>127.85</v>
      </c>
      <c r="L116" s="31">
        <v>124.5</v>
      </c>
      <c r="M116" s="31">
        <v>41.4101</v>
      </c>
      <c r="N116" s="1"/>
      <c r="O116" s="1"/>
    </row>
    <row r="117" spans="1:15" ht="12.75" customHeight="1">
      <c r="A117" s="33">
        <v>107</v>
      </c>
      <c r="B117" s="58" t="s">
        <v>273</v>
      </c>
      <c r="C117" s="31">
        <v>1401.9</v>
      </c>
      <c r="D117" s="38">
        <v>1408.9666666666665</v>
      </c>
      <c r="E117" s="38">
        <v>1392.9333333333329</v>
      </c>
      <c r="F117" s="38">
        <v>1383.9666666666665</v>
      </c>
      <c r="G117" s="38">
        <v>1367.9333333333329</v>
      </c>
      <c r="H117" s="38">
        <v>1417.9333333333329</v>
      </c>
      <c r="I117" s="38">
        <v>1433.9666666666662</v>
      </c>
      <c r="J117" s="38">
        <v>1442.9333333333329</v>
      </c>
      <c r="K117" s="31">
        <v>1425</v>
      </c>
      <c r="L117" s="31">
        <v>1400</v>
      </c>
      <c r="M117" s="31">
        <v>0.90622000000000003</v>
      </c>
      <c r="N117" s="1"/>
      <c r="O117" s="1"/>
    </row>
    <row r="118" spans="1:15" ht="12.75" customHeight="1">
      <c r="A118" s="33">
        <v>108</v>
      </c>
      <c r="B118" s="58" t="s">
        <v>94</v>
      </c>
      <c r="C118" s="31">
        <v>229.25</v>
      </c>
      <c r="D118" s="38">
        <v>230.13333333333333</v>
      </c>
      <c r="E118" s="38">
        <v>227.61666666666665</v>
      </c>
      <c r="F118" s="38">
        <v>225.98333333333332</v>
      </c>
      <c r="G118" s="38">
        <v>223.46666666666664</v>
      </c>
      <c r="H118" s="38">
        <v>231.76666666666665</v>
      </c>
      <c r="I118" s="38">
        <v>234.2833333333333</v>
      </c>
      <c r="J118" s="38">
        <v>235.91666666666666</v>
      </c>
      <c r="K118" s="31">
        <v>232.65</v>
      </c>
      <c r="L118" s="31">
        <v>228.5</v>
      </c>
      <c r="M118" s="31">
        <v>63.783169999999998</v>
      </c>
      <c r="N118" s="1"/>
      <c r="O118" s="1"/>
    </row>
    <row r="119" spans="1:15" ht="12.75" customHeight="1">
      <c r="A119" s="33">
        <v>109</v>
      </c>
      <c r="B119" s="58" t="s">
        <v>366</v>
      </c>
      <c r="C119" s="31">
        <v>848.75</v>
      </c>
      <c r="D119" s="38">
        <v>856.2833333333333</v>
      </c>
      <c r="E119" s="38">
        <v>835.76666666666665</v>
      </c>
      <c r="F119" s="38">
        <v>822.7833333333333</v>
      </c>
      <c r="G119" s="38">
        <v>802.26666666666665</v>
      </c>
      <c r="H119" s="38">
        <v>869.26666666666665</v>
      </c>
      <c r="I119" s="38">
        <v>889.7833333333333</v>
      </c>
      <c r="J119" s="38">
        <v>902.76666666666665</v>
      </c>
      <c r="K119" s="31">
        <v>876.8</v>
      </c>
      <c r="L119" s="31">
        <v>843.3</v>
      </c>
      <c r="M119" s="31">
        <v>21.348780000000001</v>
      </c>
      <c r="N119" s="1"/>
      <c r="O119" s="1"/>
    </row>
    <row r="120" spans="1:15" ht="12.75" customHeight="1">
      <c r="A120" s="33">
        <v>110</v>
      </c>
      <c r="B120" s="58" t="s">
        <v>95</v>
      </c>
      <c r="C120" s="31">
        <v>5390.85</v>
      </c>
      <c r="D120" s="38">
        <v>5165.2833333333338</v>
      </c>
      <c r="E120" s="38">
        <v>4928.5666666666675</v>
      </c>
      <c r="F120" s="38">
        <v>4466.2833333333338</v>
      </c>
      <c r="G120" s="38">
        <v>4229.5666666666675</v>
      </c>
      <c r="H120" s="38">
        <v>5627.5666666666675</v>
      </c>
      <c r="I120" s="38">
        <v>5864.2833333333328</v>
      </c>
      <c r="J120" s="38">
        <v>6326.5666666666675</v>
      </c>
      <c r="K120" s="31">
        <v>5402</v>
      </c>
      <c r="L120" s="31">
        <v>4703</v>
      </c>
      <c r="M120" s="31">
        <v>221.36491000000001</v>
      </c>
      <c r="N120" s="1"/>
      <c r="O120" s="1"/>
    </row>
    <row r="121" spans="1:15" ht="12.75" customHeight="1">
      <c r="A121" s="33">
        <v>111</v>
      </c>
      <c r="B121" s="58" t="s">
        <v>96</v>
      </c>
      <c r="C121" s="31">
        <v>1974.05</v>
      </c>
      <c r="D121" s="38">
        <v>1975.25</v>
      </c>
      <c r="E121" s="38">
        <v>1958.8</v>
      </c>
      <c r="F121" s="38">
        <v>1943.55</v>
      </c>
      <c r="G121" s="38">
        <v>1927.1</v>
      </c>
      <c r="H121" s="38">
        <v>1990.5</v>
      </c>
      <c r="I121" s="38">
        <v>2006.9499999999998</v>
      </c>
      <c r="J121" s="38">
        <v>2022.2</v>
      </c>
      <c r="K121" s="31">
        <v>1991.7</v>
      </c>
      <c r="L121" s="31">
        <v>1960</v>
      </c>
      <c r="M121" s="31">
        <v>7.4755700000000003</v>
      </c>
      <c r="N121" s="1"/>
      <c r="O121" s="1"/>
    </row>
    <row r="122" spans="1:15" ht="12.75" customHeight="1">
      <c r="A122" s="33">
        <v>112</v>
      </c>
      <c r="B122" s="58" t="s">
        <v>367</v>
      </c>
      <c r="C122" s="31">
        <v>2437.5</v>
      </c>
      <c r="D122" s="38">
        <v>2459.7666666666669</v>
      </c>
      <c r="E122" s="38">
        <v>2402.7333333333336</v>
      </c>
      <c r="F122" s="38">
        <v>2367.9666666666667</v>
      </c>
      <c r="G122" s="38">
        <v>2310.9333333333334</v>
      </c>
      <c r="H122" s="38">
        <v>2494.5333333333338</v>
      </c>
      <c r="I122" s="38">
        <v>2551.5666666666675</v>
      </c>
      <c r="J122" s="38">
        <v>2586.3333333333339</v>
      </c>
      <c r="K122" s="31">
        <v>2516.8000000000002</v>
      </c>
      <c r="L122" s="31">
        <v>2425</v>
      </c>
      <c r="M122" s="31">
        <v>3.0445000000000002</v>
      </c>
      <c r="N122" s="1"/>
      <c r="O122" s="1"/>
    </row>
    <row r="123" spans="1:15" ht="12.75" customHeight="1">
      <c r="A123" s="33">
        <v>113</v>
      </c>
      <c r="B123" s="58" t="s">
        <v>97</v>
      </c>
      <c r="C123" s="31">
        <v>665.1</v>
      </c>
      <c r="D123" s="38">
        <v>664.31666666666672</v>
      </c>
      <c r="E123" s="38">
        <v>660.93333333333339</v>
      </c>
      <c r="F123" s="38">
        <v>656.76666666666665</v>
      </c>
      <c r="G123" s="38">
        <v>653.38333333333333</v>
      </c>
      <c r="H123" s="38">
        <v>668.48333333333346</v>
      </c>
      <c r="I123" s="38">
        <v>671.8666666666669</v>
      </c>
      <c r="J123" s="38">
        <v>676.03333333333353</v>
      </c>
      <c r="K123" s="31">
        <v>667.7</v>
      </c>
      <c r="L123" s="31">
        <v>660.15</v>
      </c>
      <c r="M123" s="31">
        <v>3.0465200000000001</v>
      </c>
      <c r="N123" s="1"/>
      <c r="O123" s="1"/>
    </row>
    <row r="124" spans="1:15" ht="12.75" customHeight="1">
      <c r="A124" s="33">
        <v>114</v>
      </c>
      <c r="B124" s="58" t="s">
        <v>98</v>
      </c>
      <c r="C124" s="31">
        <v>1095.4000000000001</v>
      </c>
      <c r="D124" s="38">
        <v>1092.05</v>
      </c>
      <c r="E124" s="38">
        <v>1069.0999999999999</v>
      </c>
      <c r="F124" s="38">
        <v>1042.8</v>
      </c>
      <c r="G124" s="38">
        <v>1019.8499999999999</v>
      </c>
      <c r="H124" s="38">
        <v>1118.3499999999999</v>
      </c>
      <c r="I124" s="38">
        <v>1141.3000000000002</v>
      </c>
      <c r="J124" s="38">
        <v>1167.5999999999999</v>
      </c>
      <c r="K124" s="31">
        <v>1115</v>
      </c>
      <c r="L124" s="31">
        <v>1065.75</v>
      </c>
      <c r="M124" s="31">
        <v>7.9887499999999996</v>
      </c>
      <c r="N124" s="1"/>
      <c r="O124" s="1"/>
    </row>
    <row r="125" spans="1:15" ht="12.75" customHeight="1">
      <c r="A125" s="33">
        <v>115</v>
      </c>
      <c r="B125" s="58" t="s">
        <v>858</v>
      </c>
      <c r="C125" s="31">
        <v>4951.1499999999996</v>
      </c>
      <c r="D125" s="38">
        <v>4967.3</v>
      </c>
      <c r="E125" s="38">
        <v>4909.1000000000004</v>
      </c>
      <c r="F125" s="38">
        <v>4867.05</v>
      </c>
      <c r="G125" s="38">
        <v>4808.8500000000004</v>
      </c>
      <c r="H125" s="38">
        <v>5009.3500000000004</v>
      </c>
      <c r="I125" s="38">
        <v>5067.5499999999993</v>
      </c>
      <c r="J125" s="38">
        <v>5109.6000000000004</v>
      </c>
      <c r="K125" s="31">
        <v>5025.5</v>
      </c>
      <c r="L125" s="31">
        <v>4925.25</v>
      </c>
      <c r="M125" s="31">
        <v>0.27453</v>
      </c>
      <c r="N125" s="1"/>
      <c r="O125" s="1"/>
    </row>
    <row r="126" spans="1:15" ht="12.75" customHeight="1">
      <c r="A126" s="33">
        <v>116</v>
      </c>
      <c r="B126" s="58" t="s">
        <v>368</v>
      </c>
      <c r="C126" s="31">
        <v>1397.85</v>
      </c>
      <c r="D126" s="38">
        <v>1394.6000000000001</v>
      </c>
      <c r="E126" s="38">
        <v>1378.2000000000003</v>
      </c>
      <c r="F126" s="38">
        <v>1358.5500000000002</v>
      </c>
      <c r="G126" s="38">
        <v>1342.1500000000003</v>
      </c>
      <c r="H126" s="38">
        <v>1414.2500000000002</v>
      </c>
      <c r="I126" s="38">
        <v>1430.6500000000003</v>
      </c>
      <c r="J126" s="38">
        <v>1450.3000000000002</v>
      </c>
      <c r="K126" s="31">
        <v>1411</v>
      </c>
      <c r="L126" s="31">
        <v>1374.95</v>
      </c>
      <c r="M126" s="31">
        <v>3.87601</v>
      </c>
      <c r="N126" s="1"/>
      <c r="O126" s="1"/>
    </row>
    <row r="127" spans="1:15" ht="12.75" customHeight="1">
      <c r="A127" s="33">
        <v>117</v>
      </c>
      <c r="B127" s="58" t="s">
        <v>351</v>
      </c>
      <c r="C127" s="31">
        <v>4004.2</v>
      </c>
      <c r="D127" s="38">
        <v>4008.0333333333333</v>
      </c>
      <c r="E127" s="38">
        <v>3946.1666666666665</v>
      </c>
      <c r="F127" s="38">
        <v>3888.1333333333332</v>
      </c>
      <c r="G127" s="38">
        <v>3826.2666666666664</v>
      </c>
      <c r="H127" s="38">
        <v>4066.0666666666666</v>
      </c>
      <c r="I127" s="38">
        <v>4127.9333333333334</v>
      </c>
      <c r="J127" s="38">
        <v>4185.9666666666672</v>
      </c>
      <c r="K127" s="31">
        <v>4069.9</v>
      </c>
      <c r="L127" s="31">
        <v>3950</v>
      </c>
      <c r="M127" s="31">
        <v>0.12986</v>
      </c>
      <c r="N127" s="1"/>
      <c r="O127" s="1"/>
    </row>
    <row r="128" spans="1:15" ht="12.75" customHeight="1">
      <c r="A128" s="33">
        <v>118</v>
      </c>
      <c r="B128" s="58" t="s">
        <v>99</v>
      </c>
      <c r="C128" s="31">
        <v>305.7</v>
      </c>
      <c r="D128" s="38">
        <v>307.43333333333334</v>
      </c>
      <c r="E128" s="38">
        <v>303.26666666666665</v>
      </c>
      <c r="F128" s="38">
        <v>300.83333333333331</v>
      </c>
      <c r="G128" s="38">
        <v>296.66666666666663</v>
      </c>
      <c r="H128" s="38">
        <v>309.86666666666667</v>
      </c>
      <c r="I128" s="38">
        <v>314.0333333333333</v>
      </c>
      <c r="J128" s="38">
        <v>316.4666666666667</v>
      </c>
      <c r="K128" s="31">
        <v>311.60000000000002</v>
      </c>
      <c r="L128" s="31">
        <v>305</v>
      </c>
      <c r="M128" s="31">
        <v>18.689699999999998</v>
      </c>
      <c r="N128" s="1"/>
      <c r="O128" s="1"/>
    </row>
    <row r="129" spans="1:15" ht="12.75" customHeight="1">
      <c r="A129" s="33">
        <v>119</v>
      </c>
      <c r="B129" s="58" t="s">
        <v>352</v>
      </c>
      <c r="C129" s="31">
        <v>328.45</v>
      </c>
      <c r="D129" s="38">
        <v>327.05</v>
      </c>
      <c r="E129" s="38">
        <v>325.05</v>
      </c>
      <c r="F129" s="38">
        <v>321.64999999999998</v>
      </c>
      <c r="G129" s="38">
        <v>319.64999999999998</v>
      </c>
      <c r="H129" s="38">
        <v>330.45000000000005</v>
      </c>
      <c r="I129" s="38">
        <v>332.45000000000005</v>
      </c>
      <c r="J129" s="38">
        <v>335.85000000000008</v>
      </c>
      <c r="K129" s="31">
        <v>329.05</v>
      </c>
      <c r="L129" s="31">
        <v>323.64999999999998</v>
      </c>
      <c r="M129" s="31">
        <v>2.5770599999999999</v>
      </c>
      <c r="N129" s="1"/>
      <c r="O129" s="1"/>
    </row>
    <row r="130" spans="1:15" ht="12.75" customHeight="1">
      <c r="A130" s="33">
        <v>120</v>
      </c>
      <c r="B130" s="58" t="s">
        <v>101</v>
      </c>
      <c r="C130" s="31">
        <v>1720.25</v>
      </c>
      <c r="D130" s="38">
        <v>1729.7333333333333</v>
      </c>
      <c r="E130" s="38">
        <v>1703.5166666666667</v>
      </c>
      <c r="F130" s="38">
        <v>1686.7833333333333</v>
      </c>
      <c r="G130" s="38">
        <v>1660.5666666666666</v>
      </c>
      <c r="H130" s="38">
        <v>1746.4666666666667</v>
      </c>
      <c r="I130" s="38">
        <v>1772.6833333333334</v>
      </c>
      <c r="J130" s="38">
        <v>1789.4166666666667</v>
      </c>
      <c r="K130" s="31">
        <v>1755.95</v>
      </c>
      <c r="L130" s="31">
        <v>1713</v>
      </c>
      <c r="M130" s="31">
        <v>8.9546700000000001</v>
      </c>
      <c r="N130" s="1"/>
      <c r="O130" s="1"/>
    </row>
    <row r="131" spans="1:15" ht="12.75" customHeight="1">
      <c r="A131" s="33">
        <v>121</v>
      </c>
      <c r="B131" s="58" t="s">
        <v>369</v>
      </c>
      <c r="C131" s="31">
        <v>1585.1</v>
      </c>
      <c r="D131" s="38">
        <v>1578.3</v>
      </c>
      <c r="E131" s="38">
        <v>1558.8</v>
      </c>
      <c r="F131" s="38">
        <v>1532.5</v>
      </c>
      <c r="G131" s="38">
        <v>1513</v>
      </c>
      <c r="H131" s="38">
        <v>1604.6</v>
      </c>
      <c r="I131" s="38">
        <v>1624.1</v>
      </c>
      <c r="J131" s="38">
        <v>1650.3999999999999</v>
      </c>
      <c r="K131" s="31">
        <v>1597.8</v>
      </c>
      <c r="L131" s="31">
        <v>1552</v>
      </c>
      <c r="M131" s="31">
        <v>2.90326</v>
      </c>
      <c r="N131" s="1"/>
      <c r="O131" s="1"/>
    </row>
    <row r="132" spans="1:15" ht="12.75" customHeight="1">
      <c r="A132" s="33">
        <v>122</v>
      </c>
      <c r="B132" s="58" t="s">
        <v>102</v>
      </c>
      <c r="C132" s="31">
        <v>564.9</v>
      </c>
      <c r="D132" s="38">
        <v>566.63333333333333</v>
      </c>
      <c r="E132" s="38">
        <v>562.31666666666661</v>
      </c>
      <c r="F132" s="38">
        <v>559.73333333333323</v>
      </c>
      <c r="G132" s="38">
        <v>555.41666666666652</v>
      </c>
      <c r="H132" s="38">
        <v>569.2166666666667</v>
      </c>
      <c r="I132" s="38">
        <v>573.53333333333353</v>
      </c>
      <c r="J132" s="38">
        <v>576.11666666666679</v>
      </c>
      <c r="K132" s="31">
        <v>570.95000000000005</v>
      </c>
      <c r="L132" s="31">
        <v>564.04999999999995</v>
      </c>
      <c r="M132" s="31">
        <v>7.4036400000000002</v>
      </c>
      <c r="N132" s="1"/>
      <c r="O132" s="1"/>
    </row>
    <row r="133" spans="1:15" ht="12.75" customHeight="1">
      <c r="A133" s="33">
        <v>123</v>
      </c>
      <c r="B133" s="58" t="s">
        <v>103</v>
      </c>
      <c r="C133" s="31">
        <v>1997.25</v>
      </c>
      <c r="D133" s="38">
        <v>1999.55</v>
      </c>
      <c r="E133" s="38">
        <v>1977.1499999999999</v>
      </c>
      <c r="F133" s="38">
        <v>1957.05</v>
      </c>
      <c r="G133" s="38">
        <v>1934.6499999999999</v>
      </c>
      <c r="H133" s="38">
        <v>2019.6499999999999</v>
      </c>
      <c r="I133" s="38">
        <v>2042.05</v>
      </c>
      <c r="J133" s="38">
        <v>2062.1499999999996</v>
      </c>
      <c r="K133" s="31">
        <v>2021.95</v>
      </c>
      <c r="L133" s="31">
        <v>1979.45</v>
      </c>
      <c r="M133" s="31">
        <v>1.6060700000000001</v>
      </c>
      <c r="N133" s="1"/>
      <c r="O133" s="1"/>
    </row>
    <row r="134" spans="1:15" ht="12.75" customHeight="1">
      <c r="A134" s="33">
        <v>124</v>
      </c>
      <c r="B134" s="58" t="s">
        <v>859</v>
      </c>
      <c r="C134" s="31">
        <v>2387.4</v>
      </c>
      <c r="D134" s="38">
        <v>2376.8666666666663</v>
      </c>
      <c r="E134" s="38">
        <v>2342.7333333333327</v>
      </c>
      <c r="F134" s="38">
        <v>2298.0666666666662</v>
      </c>
      <c r="G134" s="38">
        <v>2263.9333333333325</v>
      </c>
      <c r="H134" s="38">
        <v>2421.5333333333328</v>
      </c>
      <c r="I134" s="38">
        <v>2455.666666666667</v>
      </c>
      <c r="J134" s="38">
        <v>2500.333333333333</v>
      </c>
      <c r="K134" s="31">
        <v>2411</v>
      </c>
      <c r="L134" s="31">
        <v>2332.1999999999998</v>
      </c>
      <c r="M134" s="31">
        <v>2.0431300000000001</v>
      </c>
      <c r="N134" s="1"/>
      <c r="O134" s="1"/>
    </row>
    <row r="135" spans="1:15" ht="12.75" customHeight="1">
      <c r="A135" s="33">
        <v>125</v>
      </c>
      <c r="B135" s="58" t="s">
        <v>370</v>
      </c>
      <c r="C135" s="31">
        <v>900.75</v>
      </c>
      <c r="D135" s="38">
        <v>902.68333333333339</v>
      </c>
      <c r="E135" s="38">
        <v>894.36666666666679</v>
      </c>
      <c r="F135" s="38">
        <v>887.98333333333335</v>
      </c>
      <c r="G135" s="38">
        <v>879.66666666666674</v>
      </c>
      <c r="H135" s="38">
        <v>909.06666666666683</v>
      </c>
      <c r="I135" s="38">
        <v>917.38333333333344</v>
      </c>
      <c r="J135" s="38">
        <v>923.76666666666688</v>
      </c>
      <c r="K135" s="31">
        <v>911</v>
      </c>
      <c r="L135" s="31">
        <v>896.3</v>
      </c>
      <c r="M135" s="31">
        <v>0.19183</v>
      </c>
      <c r="N135" s="1"/>
      <c r="O135" s="1"/>
    </row>
    <row r="136" spans="1:15" ht="12.75" customHeight="1">
      <c r="A136" s="33">
        <v>126</v>
      </c>
      <c r="B136" s="58" t="s">
        <v>371</v>
      </c>
      <c r="C136" s="31">
        <v>570.70000000000005</v>
      </c>
      <c r="D136" s="38">
        <v>573.25</v>
      </c>
      <c r="E136" s="38">
        <v>564.45000000000005</v>
      </c>
      <c r="F136" s="38">
        <v>558.20000000000005</v>
      </c>
      <c r="G136" s="38">
        <v>549.40000000000009</v>
      </c>
      <c r="H136" s="38">
        <v>579.5</v>
      </c>
      <c r="I136" s="38">
        <v>588.29999999999995</v>
      </c>
      <c r="J136" s="38">
        <v>594.54999999999995</v>
      </c>
      <c r="K136" s="31">
        <v>582.04999999999995</v>
      </c>
      <c r="L136" s="31">
        <v>567</v>
      </c>
      <c r="M136" s="31">
        <v>4.9001299999999999</v>
      </c>
      <c r="N136" s="1"/>
      <c r="O136" s="1"/>
    </row>
    <row r="137" spans="1:15" ht="12.75" customHeight="1">
      <c r="A137" s="33">
        <v>127</v>
      </c>
      <c r="B137" s="58" t="s">
        <v>104</v>
      </c>
      <c r="C137" s="31">
        <v>2027.9</v>
      </c>
      <c r="D137" s="38">
        <v>2022.5333333333335</v>
      </c>
      <c r="E137" s="38">
        <v>2001.416666666667</v>
      </c>
      <c r="F137" s="38">
        <v>1974.9333333333334</v>
      </c>
      <c r="G137" s="38">
        <v>1953.8166666666668</v>
      </c>
      <c r="H137" s="38">
        <v>2049.0166666666673</v>
      </c>
      <c r="I137" s="38">
        <v>2070.1333333333332</v>
      </c>
      <c r="J137" s="38">
        <v>2096.6166666666672</v>
      </c>
      <c r="K137" s="31">
        <v>2043.65</v>
      </c>
      <c r="L137" s="31">
        <v>1996.05</v>
      </c>
      <c r="M137" s="31">
        <v>5.5802800000000001</v>
      </c>
      <c r="N137" s="1"/>
      <c r="O137" s="1"/>
    </row>
    <row r="138" spans="1:15" ht="12.75" customHeight="1">
      <c r="A138" s="33">
        <v>128</v>
      </c>
      <c r="B138" s="58" t="s">
        <v>274</v>
      </c>
      <c r="C138" s="31">
        <v>414.1</v>
      </c>
      <c r="D138" s="38">
        <v>414.66666666666669</v>
      </c>
      <c r="E138" s="38">
        <v>410.93333333333339</v>
      </c>
      <c r="F138" s="38">
        <v>407.76666666666671</v>
      </c>
      <c r="G138" s="38">
        <v>404.03333333333342</v>
      </c>
      <c r="H138" s="38">
        <v>417.83333333333337</v>
      </c>
      <c r="I138" s="38">
        <v>421.56666666666661</v>
      </c>
      <c r="J138" s="38">
        <v>424.73333333333335</v>
      </c>
      <c r="K138" s="31">
        <v>418.4</v>
      </c>
      <c r="L138" s="31">
        <v>411.5</v>
      </c>
      <c r="M138" s="31">
        <v>8.9087099999999992</v>
      </c>
      <c r="N138" s="1"/>
      <c r="O138" s="1"/>
    </row>
    <row r="139" spans="1:15" ht="12.75" customHeight="1">
      <c r="A139" s="33">
        <v>129</v>
      </c>
      <c r="B139" s="58" t="s">
        <v>105</v>
      </c>
      <c r="C139" s="31">
        <v>180.85</v>
      </c>
      <c r="D139" s="38">
        <v>181.48333333333335</v>
      </c>
      <c r="E139" s="38">
        <v>179.91666666666669</v>
      </c>
      <c r="F139" s="38">
        <v>178.98333333333335</v>
      </c>
      <c r="G139" s="38">
        <v>177.41666666666669</v>
      </c>
      <c r="H139" s="38">
        <v>182.41666666666669</v>
      </c>
      <c r="I139" s="38">
        <v>183.98333333333335</v>
      </c>
      <c r="J139" s="38">
        <v>184.91666666666669</v>
      </c>
      <c r="K139" s="31">
        <v>183.05</v>
      </c>
      <c r="L139" s="31">
        <v>180.55</v>
      </c>
      <c r="M139" s="31">
        <v>14.636559999999999</v>
      </c>
      <c r="N139" s="1"/>
      <c r="O139" s="1"/>
    </row>
    <row r="140" spans="1:15" ht="12.75" customHeight="1">
      <c r="A140" s="33">
        <v>130</v>
      </c>
      <c r="B140" s="58" t="s">
        <v>372</v>
      </c>
      <c r="C140" s="31">
        <v>193.55</v>
      </c>
      <c r="D140" s="38">
        <v>194.36666666666667</v>
      </c>
      <c r="E140" s="38">
        <v>191.73333333333335</v>
      </c>
      <c r="F140" s="38">
        <v>189.91666666666669</v>
      </c>
      <c r="G140" s="38">
        <v>187.28333333333336</v>
      </c>
      <c r="H140" s="38">
        <v>196.18333333333334</v>
      </c>
      <c r="I140" s="38">
        <v>198.81666666666666</v>
      </c>
      <c r="J140" s="38">
        <v>200.63333333333333</v>
      </c>
      <c r="K140" s="31">
        <v>197</v>
      </c>
      <c r="L140" s="31">
        <v>192.55</v>
      </c>
      <c r="M140" s="31">
        <v>4.9611799999999997</v>
      </c>
      <c r="N140" s="1"/>
      <c r="O140" s="1"/>
    </row>
    <row r="141" spans="1:15" ht="12.75" customHeight="1">
      <c r="A141" s="33">
        <v>131</v>
      </c>
      <c r="B141" s="58" t="s">
        <v>106</v>
      </c>
      <c r="C141" s="31">
        <v>3664.25</v>
      </c>
      <c r="D141" s="38">
        <v>3682.6666666666665</v>
      </c>
      <c r="E141" s="38">
        <v>3625.583333333333</v>
      </c>
      <c r="F141" s="38">
        <v>3586.9166666666665</v>
      </c>
      <c r="G141" s="38">
        <v>3529.833333333333</v>
      </c>
      <c r="H141" s="38">
        <v>3721.333333333333</v>
      </c>
      <c r="I141" s="38">
        <v>3778.4166666666661</v>
      </c>
      <c r="J141" s="38">
        <v>3817.083333333333</v>
      </c>
      <c r="K141" s="31">
        <v>3739.75</v>
      </c>
      <c r="L141" s="31">
        <v>3644</v>
      </c>
      <c r="M141" s="31">
        <v>4.14907</v>
      </c>
      <c r="N141" s="1"/>
      <c r="O141" s="1"/>
    </row>
    <row r="142" spans="1:15" ht="12.75" customHeight="1">
      <c r="A142" s="33">
        <v>132</v>
      </c>
      <c r="B142" s="58" t="s">
        <v>107</v>
      </c>
      <c r="C142" s="31">
        <v>4947.1000000000004</v>
      </c>
      <c r="D142" s="38">
        <v>4978.6333333333332</v>
      </c>
      <c r="E142" s="38">
        <v>4907.0666666666666</v>
      </c>
      <c r="F142" s="38">
        <v>4867.0333333333338</v>
      </c>
      <c r="G142" s="38">
        <v>4795.4666666666672</v>
      </c>
      <c r="H142" s="38">
        <v>5018.6666666666661</v>
      </c>
      <c r="I142" s="38">
        <v>5090.2333333333318</v>
      </c>
      <c r="J142" s="38">
        <v>5130.2666666666655</v>
      </c>
      <c r="K142" s="31">
        <v>5050.2</v>
      </c>
      <c r="L142" s="31">
        <v>4938.6000000000004</v>
      </c>
      <c r="M142" s="31">
        <v>3.19293</v>
      </c>
      <c r="N142" s="1"/>
      <c r="O142" s="1"/>
    </row>
    <row r="143" spans="1:15" ht="12.75" customHeight="1">
      <c r="A143" s="33">
        <v>133</v>
      </c>
      <c r="B143" s="58" t="s">
        <v>109</v>
      </c>
      <c r="C143" s="31">
        <v>483.55</v>
      </c>
      <c r="D143" s="38">
        <v>485.43333333333334</v>
      </c>
      <c r="E143" s="38">
        <v>480.11666666666667</v>
      </c>
      <c r="F143" s="38">
        <v>476.68333333333334</v>
      </c>
      <c r="G143" s="38">
        <v>471.36666666666667</v>
      </c>
      <c r="H143" s="38">
        <v>488.86666666666667</v>
      </c>
      <c r="I143" s="38">
        <v>494.18333333333339</v>
      </c>
      <c r="J143" s="38">
        <v>497.61666666666667</v>
      </c>
      <c r="K143" s="31">
        <v>490.75</v>
      </c>
      <c r="L143" s="31">
        <v>482</v>
      </c>
      <c r="M143" s="31">
        <v>26.031130000000001</v>
      </c>
      <c r="N143" s="1"/>
      <c r="O143" s="1"/>
    </row>
    <row r="144" spans="1:15" ht="12.75" customHeight="1">
      <c r="A144" s="33">
        <v>134</v>
      </c>
      <c r="B144" s="58" t="s">
        <v>164</v>
      </c>
      <c r="C144" s="31">
        <v>2208.65</v>
      </c>
      <c r="D144" s="38">
        <v>2221.2833333333333</v>
      </c>
      <c r="E144" s="38">
        <v>2189.3666666666668</v>
      </c>
      <c r="F144" s="38">
        <v>2170.0833333333335</v>
      </c>
      <c r="G144" s="38">
        <v>2138.166666666667</v>
      </c>
      <c r="H144" s="38">
        <v>2240.5666666666666</v>
      </c>
      <c r="I144" s="38">
        <v>2272.4833333333336</v>
      </c>
      <c r="J144" s="38">
        <v>2291.7666666666664</v>
      </c>
      <c r="K144" s="31">
        <v>2253.1999999999998</v>
      </c>
      <c r="L144" s="31">
        <v>2202</v>
      </c>
      <c r="M144" s="31">
        <v>1.2170399999999999</v>
      </c>
      <c r="N144" s="1"/>
      <c r="O144" s="1"/>
    </row>
    <row r="145" spans="1:15" ht="12.75" customHeight="1">
      <c r="A145" s="33">
        <v>135</v>
      </c>
      <c r="B145" s="58" t="s">
        <v>110</v>
      </c>
      <c r="C145" s="31">
        <v>5907.15</v>
      </c>
      <c r="D145" s="38">
        <v>5929.3499999999995</v>
      </c>
      <c r="E145" s="38">
        <v>5868.9999999999991</v>
      </c>
      <c r="F145" s="38">
        <v>5830.8499999999995</v>
      </c>
      <c r="G145" s="38">
        <v>5770.4999999999991</v>
      </c>
      <c r="H145" s="38">
        <v>5967.4999999999991</v>
      </c>
      <c r="I145" s="38">
        <v>6027.8499999999995</v>
      </c>
      <c r="J145" s="38">
        <v>6065.9999999999991</v>
      </c>
      <c r="K145" s="31">
        <v>5989.7</v>
      </c>
      <c r="L145" s="31">
        <v>5891.2</v>
      </c>
      <c r="M145" s="31">
        <v>8.2494599999999991</v>
      </c>
      <c r="N145" s="1"/>
      <c r="O145" s="1"/>
    </row>
    <row r="146" spans="1:15" ht="12.75" customHeight="1">
      <c r="A146" s="33">
        <v>136</v>
      </c>
      <c r="B146" s="58" t="s">
        <v>373</v>
      </c>
      <c r="C146" s="31">
        <v>478.55</v>
      </c>
      <c r="D146" s="38">
        <v>475.4666666666667</v>
      </c>
      <c r="E146" s="38">
        <v>467.93333333333339</v>
      </c>
      <c r="F146" s="38">
        <v>457.31666666666672</v>
      </c>
      <c r="G146" s="38">
        <v>449.78333333333342</v>
      </c>
      <c r="H146" s="38">
        <v>486.08333333333337</v>
      </c>
      <c r="I146" s="38">
        <v>493.61666666666667</v>
      </c>
      <c r="J146" s="38">
        <v>504.23333333333335</v>
      </c>
      <c r="K146" s="31">
        <v>483</v>
      </c>
      <c r="L146" s="31">
        <v>464.85</v>
      </c>
      <c r="M146" s="31">
        <v>7.8382199999999997</v>
      </c>
      <c r="N146" s="1"/>
      <c r="O146" s="1"/>
    </row>
    <row r="147" spans="1:15" ht="12.75" customHeight="1">
      <c r="A147" s="33">
        <v>137</v>
      </c>
      <c r="B147" s="58" t="s">
        <v>376</v>
      </c>
      <c r="C147" s="31">
        <v>39.799999999999997</v>
      </c>
      <c r="D147" s="38">
        <v>40.049999999999997</v>
      </c>
      <c r="E147" s="38">
        <v>39.049999999999997</v>
      </c>
      <c r="F147" s="38">
        <v>38.299999999999997</v>
      </c>
      <c r="G147" s="38">
        <v>37.299999999999997</v>
      </c>
      <c r="H147" s="38">
        <v>40.799999999999997</v>
      </c>
      <c r="I147" s="38">
        <v>41.8</v>
      </c>
      <c r="J147" s="38">
        <v>42.55</v>
      </c>
      <c r="K147" s="31">
        <v>41.05</v>
      </c>
      <c r="L147" s="31">
        <v>39.299999999999997</v>
      </c>
      <c r="M147" s="31">
        <v>219.68073000000001</v>
      </c>
      <c r="N147" s="1"/>
      <c r="O147" s="1"/>
    </row>
    <row r="148" spans="1:15" ht="12.75" customHeight="1">
      <c r="A148" s="33">
        <v>138</v>
      </c>
      <c r="B148" s="58" t="s">
        <v>564</v>
      </c>
      <c r="C148" s="31">
        <v>1600.95</v>
      </c>
      <c r="D148" s="38">
        <v>1617.0333333333335</v>
      </c>
      <c r="E148" s="38">
        <v>1581.5166666666671</v>
      </c>
      <c r="F148" s="38">
        <v>1562.0833333333335</v>
      </c>
      <c r="G148" s="38">
        <v>1526.5666666666671</v>
      </c>
      <c r="H148" s="38">
        <v>1636.4666666666672</v>
      </c>
      <c r="I148" s="38">
        <v>1671.9833333333336</v>
      </c>
      <c r="J148" s="38">
        <v>1691.4166666666672</v>
      </c>
      <c r="K148" s="31">
        <v>1652.55</v>
      </c>
      <c r="L148" s="31">
        <v>1597.6</v>
      </c>
      <c r="M148" s="31">
        <v>0.66208999999999996</v>
      </c>
      <c r="N148" s="1"/>
      <c r="O148" s="1"/>
    </row>
    <row r="149" spans="1:15" ht="12.75" customHeight="1">
      <c r="A149" s="33">
        <v>139</v>
      </c>
      <c r="B149" s="58" t="s">
        <v>111</v>
      </c>
      <c r="C149" s="31">
        <v>3341.65</v>
      </c>
      <c r="D149" s="38">
        <v>3345.5499999999997</v>
      </c>
      <c r="E149" s="38">
        <v>3316.0999999999995</v>
      </c>
      <c r="F149" s="38">
        <v>3290.5499999999997</v>
      </c>
      <c r="G149" s="38">
        <v>3261.0999999999995</v>
      </c>
      <c r="H149" s="38">
        <v>3371.0999999999995</v>
      </c>
      <c r="I149" s="38">
        <v>3400.5499999999993</v>
      </c>
      <c r="J149" s="38">
        <v>3426.0999999999995</v>
      </c>
      <c r="K149" s="31">
        <v>3375</v>
      </c>
      <c r="L149" s="31">
        <v>3320</v>
      </c>
      <c r="M149" s="31">
        <v>8.4022900000000007</v>
      </c>
      <c r="N149" s="1"/>
      <c r="O149" s="1"/>
    </row>
    <row r="150" spans="1:15" ht="12.75" customHeight="1">
      <c r="A150" s="33">
        <v>140</v>
      </c>
      <c r="B150" s="58" t="s">
        <v>374</v>
      </c>
      <c r="C150" s="31">
        <v>237.45</v>
      </c>
      <c r="D150" s="38">
        <v>238.23333333333335</v>
      </c>
      <c r="E150" s="38">
        <v>234.56666666666669</v>
      </c>
      <c r="F150" s="38">
        <v>231.68333333333334</v>
      </c>
      <c r="G150" s="38">
        <v>228.01666666666668</v>
      </c>
      <c r="H150" s="38">
        <v>241.1166666666667</v>
      </c>
      <c r="I150" s="38">
        <v>244.78333333333333</v>
      </c>
      <c r="J150" s="38">
        <v>247.66666666666671</v>
      </c>
      <c r="K150" s="31">
        <v>241.9</v>
      </c>
      <c r="L150" s="31">
        <v>235.35</v>
      </c>
      <c r="M150" s="31">
        <v>8.3644599999999993</v>
      </c>
      <c r="N150" s="1"/>
      <c r="O150" s="1"/>
    </row>
    <row r="151" spans="1:15" ht="12.75" customHeight="1">
      <c r="A151" s="33">
        <v>141</v>
      </c>
      <c r="B151" s="58" t="s">
        <v>377</v>
      </c>
      <c r="C151" s="31">
        <v>470</v>
      </c>
      <c r="D151" s="38">
        <v>471.01666666666671</v>
      </c>
      <c r="E151" s="38">
        <v>467.08333333333343</v>
      </c>
      <c r="F151" s="38">
        <v>464.16666666666674</v>
      </c>
      <c r="G151" s="38">
        <v>460.23333333333346</v>
      </c>
      <c r="H151" s="38">
        <v>473.93333333333339</v>
      </c>
      <c r="I151" s="38">
        <v>477.86666666666667</v>
      </c>
      <c r="J151" s="38">
        <v>480.78333333333336</v>
      </c>
      <c r="K151" s="31">
        <v>474.95</v>
      </c>
      <c r="L151" s="31">
        <v>468.1</v>
      </c>
      <c r="M151" s="31">
        <v>2.1374</v>
      </c>
      <c r="N151" s="1"/>
      <c r="O151" s="1"/>
    </row>
    <row r="152" spans="1:15" ht="12.75" customHeight="1">
      <c r="A152" s="33">
        <v>142</v>
      </c>
      <c r="B152" s="58" t="s">
        <v>275</v>
      </c>
      <c r="C152" s="31">
        <v>516.70000000000005</v>
      </c>
      <c r="D152" s="38">
        <v>523.56666666666672</v>
      </c>
      <c r="E152" s="38">
        <v>507.13333333333344</v>
      </c>
      <c r="F152" s="38">
        <v>497.56666666666672</v>
      </c>
      <c r="G152" s="38">
        <v>481.13333333333344</v>
      </c>
      <c r="H152" s="38">
        <v>533.13333333333344</v>
      </c>
      <c r="I152" s="38">
        <v>549.56666666666661</v>
      </c>
      <c r="J152" s="38">
        <v>559.13333333333344</v>
      </c>
      <c r="K152" s="31">
        <v>540</v>
      </c>
      <c r="L152" s="31">
        <v>514</v>
      </c>
      <c r="M152" s="31">
        <v>2.8713899999999999</v>
      </c>
      <c r="N152" s="1"/>
      <c r="O152" s="1"/>
    </row>
    <row r="153" spans="1:15" ht="12.75" customHeight="1">
      <c r="A153" s="33">
        <v>143</v>
      </c>
      <c r="B153" s="58" t="s">
        <v>378</v>
      </c>
      <c r="C153" s="31">
        <v>1653.7</v>
      </c>
      <c r="D153" s="38">
        <v>1647.1833333333332</v>
      </c>
      <c r="E153" s="38">
        <v>1630.3666666666663</v>
      </c>
      <c r="F153" s="38">
        <v>1607.0333333333331</v>
      </c>
      <c r="G153" s="38">
        <v>1590.2166666666662</v>
      </c>
      <c r="H153" s="38">
        <v>1670.5166666666664</v>
      </c>
      <c r="I153" s="38">
        <v>1687.3333333333335</v>
      </c>
      <c r="J153" s="38">
        <v>1710.6666666666665</v>
      </c>
      <c r="K153" s="31">
        <v>1664</v>
      </c>
      <c r="L153" s="31">
        <v>1623.85</v>
      </c>
      <c r="M153" s="31">
        <v>0.99002999999999997</v>
      </c>
      <c r="N153" s="1"/>
      <c r="O153" s="1"/>
    </row>
    <row r="154" spans="1:15" ht="12.75" customHeight="1">
      <c r="A154" s="33">
        <v>144</v>
      </c>
      <c r="B154" s="58" t="s">
        <v>379</v>
      </c>
      <c r="C154" s="31">
        <v>161.5</v>
      </c>
      <c r="D154" s="38">
        <v>162.71666666666667</v>
      </c>
      <c r="E154" s="38">
        <v>158.93333333333334</v>
      </c>
      <c r="F154" s="38">
        <v>156.36666666666667</v>
      </c>
      <c r="G154" s="38">
        <v>152.58333333333334</v>
      </c>
      <c r="H154" s="38">
        <v>165.28333333333333</v>
      </c>
      <c r="I154" s="38">
        <v>169.06666666666669</v>
      </c>
      <c r="J154" s="38">
        <v>171.63333333333333</v>
      </c>
      <c r="K154" s="31">
        <v>166.5</v>
      </c>
      <c r="L154" s="31">
        <v>160.15</v>
      </c>
      <c r="M154" s="31">
        <v>46.08925</v>
      </c>
      <c r="N154" s="1"/>
      <c r="O154" s="1"/>
    </row>
    <row r="155" spans="1:15" ht="12.75" customHeight="1">
      <c r="A155" s="33">
        <v>145</v>
      </c>
      <c r="B155" s="58" t="s">
        <v>375</v>
      </c>
      <c r="C155" s="31">
        <v>198.95</v>
      </c>
      <c r="D155" s="38">
        <v>199.96666666666667</v>
      </c>
      <c r="E155" s="38">
        <v>196.98333333333335</v>
      </c>
      <c r="F155" s="38">
        <v>195.01666666666668</v>
      </c>
      <c r="G155" s="38">
        <v>192.03333333333336</v>
      </c>
      <c r="H155" s="38">
        <v>201.93333333333334</v>
      </c>
      <c r="I155" s="38">
        <v>204.91666666666663</v>
      </c>
      <c r="J155" s="38">
        <v>206.88333333333333</v>
      </c>
      <c r="K155" s="31">
        <v>202.95</v>
      </c>
      <c r="L155" s="31">
        <v>198</v>
      </c>
      <c r="M155" s="31">
        <v>4.0029500000000002</v>
      </c>
      <c r="N155" s="1"/>
      <c r="O155" s="1"/>
    </row>
    <row r="156" spans="1:15" ht="12.75" customHeight="1">
      <c r="A156" s="33">
        <v>146</v>
      </c>
      <c r="B156" s="58" t="s">
        <v>380</v>
      </c>
      <c r="C156" s="31">
        <v>85</v>
      </c>
      <c r="D156" s="38">
        <v>84.933333333333337</v>
      </c>
      <c r="E156" s="38">
        <v>83.716666666666669</v>
      </c>
      <c r="F156" s="38">
        <v>82.433333333333337</v>
      </c>
      <c r="G156" s="38">
        <v>81.216666666666669</v>
      </c>
      <c r="H156" s="38">
        <v>86.216666666666669</v>
      </c>
      <c r="I156" s="38">
        <v>87.433333333333337</v>
      </c>
      <c r="J156" s="38">
        <v>88.716666666666669</v>
      </c>
      <c r="K156" s="31">
        <v>86.15</v>
      </c>
      <c r="L156" s="31">
        <v>83.65</v>
      </c>
      <c r="M156" s="31">
        <v>56.918970000000002</v>
      </c>
      <c r="N156" s="1"/>
      <c r="O156" s="1"/>
    </row>
    <row r="157" spans="1:15" ht="12.75" customHeight="1">
      <c r="A157" s="33">
        <v>147</v>
      </c>
      <c r="B157" s="58" t="s">
        <v>860</v>
      </c>
      <c r="C157" s="31">
        <v>824.45</v>
      </c>
      <c r="D157" s="38">
        <v>828.18333333333339</v>
      </c>
      <c r="E157" s="38">
        <v>812.76666666666677</v>
      </c>
      <c r="F157" s="38">
        <v>801.08333333333337</v>
      </c>
      <c r="G157" s="38">
        <v>785.66666666666674</v>
      </c>
      <c r="H157" s="38">
        <v>839.86666666666679</v>
      </c>
      <c r="I157" s="38">
        <v>855.2833333333333</v>
      </c>
      <c r="J157" s="38">
        <v>866.96666666666681</v>
      </c>
      <c r="K157" s="31">
        <v>843.6</v>
      </c>
      <c r="L157" s="31">
        <v>816.5</v>
      </c>
      <c r="M157" s="31">
        <v>0.44040000000000001</v>
      </c>
      <c r="N157" s="1"/>
      <c r="O157" s="1"/>
    </row>
    <row r="158" spans="1:15" ht="12.75" customHeight="1">
      <c r="A158" s="33">
        <v>148</v>
      </c>
      <c r="B158" s="58" t="s">
        <v>112</v>
      </c>
      <c r="C158" s="31">
        <v>2988.2</v>
      </c>
      <c r="D158" s="38">
        <v>2964.4833333333336</v>
      </c>
      <c r="E158" s="38">
        <v>2924.7666666666673</v>
      </c>
      <c r="F158" s="38">
        <v>2861.3333333333339</v>
      </c>
      <c r="G158" s="38">
        <v>2821.6166666666677</v>
      </c>
      <c r="H158" s="38">
        <v>3027.916666666667</v>
      </c>
      <c r="I158" s="38">
        <v>3067.6333333333332</v>
      </c>
      <c r="J158" s="38">
        <v>3131.0666666666666</v>
      </c>
      <c r="K158" s="31">
        <v>3004.2</v>
      </c>
      <c r="L158" s="31">
        <v>2901.05</v>
      </c>
      <c r="M158" s="31">
        <v>8.7942</v>
      </c>
      <c r="N158" s="1"/>
      <c r="O158" s="1"/>
    </row>
    <row r="159" spans="1:15" ht="12.75" customHeight="1">
      <c r="A159" s="33">
        <v>149</v>
      </c>
      <c r="B159" s="58" t="s">
        <v>113</v>
      </c>
      <c r="C159" s="31">
        <v>265.2</v>
      </c>
      <c r="D159" s="38">
        <v>266.68333333333334</v>
      </c>
      <c r="E159" s="38">
        <v>262.51666666666665</v>
      </c>
      <c r="F159" s="38">
        <v>259.83333333333331</v>
      </c>
      <c r="G159" s="38">
        <v>255.66666666666663</v>
      </c>
      <c r="H159" s="38">
        <v>269.36666666666667</v>
      </c>
      <c r="I159" s="38">
        <v>273.5333333333333</v>
      </c>
      <c r="J159" s="38">
        <v>276.2166666666667</v>
      </c>
      <c r="K159" s="31">
        <v>270.85000000000002</v>
      </c>
      <c r="L159" s="31">
        <v>264</v>
      </c>
      <c r="M159" s="31">
        <v>19.53379</v>
      </c>
      <c r="N159" s="1"/>
      <c r="O159" s="1"/>
    </row>
    <row r="160" spans="1:15" ht="12.75" customHeight="1">
      <c r="A160" s="33">
        <v>150</v>
      </c>
      <c r="B160" s="58" t="s">
        <v>381</v>
      </c>
      <c r="C160" s="31">
        <v>385.35</v>
      </c>
      <c r="D160" s="38">
        <v>388.06666666666666</v>
      </c>
      <c r="E160" s="38">
        <v>381.33333333333331</v>
      </c>
      <c r="F160" s="38">
        <v>377.31666666666666</v>
      </c>
      <c r="G160" s="38">
        <v>370.58333333333331</v>
      </c>
      <c r="H160" s="38">
        <v>392.08333333333331</v>
      </c>
      <c r="I160" s="38">
        <v>398.81666666666666</v>
      </c>
      <c r="J160" s="38">
        <v>402.83333333333331</v>
      </c>
      <c r="K160" s="31">
        <v>394.8</v>
      </c>
      <c r="L160" s="31">
        <v>384.05</v>
      </c>
      <c r="M160" s="31">
        <v>5.5332699999999999</v>
      </c>
      <c r="N160" s="1"/>
      <c r="O160" s="1"/>
    </row>
    <row r="161" spans="1:15" ht="12.75" customHeight="1">
      <c r="A161" s="33">
        <v>151</v>
      </c>
      <c r="B161" s="58" t="s">
        <v>114</v>
      </c>
      <c r="C161" s="31">
        <v>140.69999999999999</v>
      </c>
      <c r="D161" s="38">
        <v>141.29999999999998</v>
      </c>
      <c r="E161" s="38">
        <v>138.79999999999995</v>
      </c>
      <c r="F161" s="38">
        <v>136.89999999999998</v>
      </c>
      <c r="G161" s="38">
        <v>134.39999999999995</v>
      </c>
      <c r="H161" s="38">
        <v>143.19999999999996</v>
      </c>
      <c r="I161" s="38">
        <v>145.70000000000002</v>
      </c>
      <c r="J161" s="38">
        <v>147.59999999999997</v>
      </c>
      <c r="K161" s="31">
        <v>143.80000000000001</v>
      </c>
      <c r="L161" s="31">
        <v>139.4</v>
      </c>
      <c r="M161" s="31">
        <v>226.32569000000001</v>
      </c>
      <c r="N161" s="1"/>
      <c r="O161" s="1"/>
    </row>
    <row r="162" spans="1:15" ht="12.75" customHeight="1">
      <c r="A162" s="33">
        <v>152</v>
      </c>
      <c r="B162" s="58" t="s">
        <v>382</v>
      </c>
      <c r="C162" s="31">
        <v>467.55</v>
      </c>
      <c r="D162" s="38">
        <v>469.98333333333335</v>
      </c>
      <c r="E162" s="38">
        <v>462.61666666666667</v>
      </c>
      <c r="F162" s="38">
        <v>457.68333333333334</v>
      </c>
      <c r="G162" s="38">
        <v>450.31666666666666</v>
      </c>
      <c r="H162" s="38">
        <v>474.91666666666669</v>
      </c>
      <c r="I162" s="38">
        <v>482.28333333333336</v>
      </c>
      <c r="J162" s="38">
        <v>487.2166666666667</v>
      </c>
      <c r="K162" s="31">
        <v>477.35</v>
      </c>
      <c r="L162" s="31">
        <v>465.05</v>
      </c>
      <c r="M162" s="31">
        <v>9.3647200000000002</v>
      </c>
      <c r="N162" s="1"/>
      <c r="O162" s="1"/>
    </row>
    <row r="163" spans="1:15" ht="12.75" customHeight="1">
      <c r="A163" s="33">
        <v>153</v>
      </c>
      <c r="B163" s="58" t="s">
        <v>383</v>
      </c>
      <c r="C163" s="31">
        <v>4537.95</v>
      </c>
      <c r="D163" s="38">
        <v>4552.7833333333328</v>
      </c>
      <c r="E163" s="38">
        <v>4518.1666666666661</v>
      </c>
      <c r="F163" s="38">
        <v>4498.3833333333332</v>
      </c>
      <c r="G163" s="38">
        <v>4463.7666666666664</v>
      </c>
      <c r="H163" s="38">
        <v>4572.5666666666657</v>
      </c>
      <c r="I163" s="38">
        <v>4607.1833333333325</v>
      </c>
      <c r="J163" s="38">
        <v>4626.9666666666653</v>
      </c>
      <c r="K163" s="31">
        <v>4587.3999999999996</v>
      </c>
      <c r="L163" s="31">
        <v>4533</v>
      </c>
      <c r="M163" s="31">
        <v>0.1447</v>
      </c>
      <c r="N163" s="1"/>
      <c r="O163" s="1"/>
    </row>
    <row r="164" spans="1:15" ht="12.75" customHeight="1">
      <c r="A164" s="33">
        <v>154</v>
      </c>
      <c r="B164" s="58" t="s">
        <v>384</v>
      </c>
      <c r="C164" s="31">
        <v>1075.3</v>
      </c>
      <c r="D164" s="38">
        <v>1078.5</v>
      </c>
      <c r="E164" s="38">
        <v>1058</v>
      </c>
      <c r="F164" s="38">
        <v>1040.7</v>
      </c>
      <c r="G164" s="38">
        <v>1020.2</v>
      </c>
      <c r="H164" s="38">
        <v>1095.8</v>
      </c>
      <c r="I164" s="38">
        <v>1116.3</v>
      </c>
      <c r="J164" s="38">
        <v>1133.5999999999999</v>
      </c>
      <c r="K164" s="31">
        <v>1099</v>
      </c>
      <c r="L164" s="31">
        <v>1061.2</v>
      </c>
      <c r="M164" s="31">
        <v>3.8664999999999998</v>
      </c>
      <c r="N164" s="1"/>
      <c r="O164" s="1"/>
    </row>
    <row r="165" spans="1:15" ht="12.75" customHeight="1">
      <c r="A165" s="33">
        <v>155</v>
      </c>
      <c r="B165" s="58" t="s">
        <v>385</v>
      </c>
      <c r="C165" s="31">
        <v>216.85</v>
      </c>
      <c r="D165" s="38">
        <v>217.11666666666667</v>
      </c>
      <c r="E165" s="38">
        <v>214.73333333333335</v>
      </c>
      <c r="F165" s="38">
        <v>212.61666666666667</v>
      </c>
      <c r="G165" s="38">
        <v>210.23333333333335</v>
      </c>
      <c r="H165" s="38">
        <v>219.23333333333335</v>
      </c>
      <c r="I165" s="38">
        <v>221.61666666666667</v>
      </c>
      <c r="J165" s="38">
        <v>223.73333333333335</v>
      </c>
      <c r="K165" s="31">
        <v>219.5</v>
      </c>
      <c r="L165" s="31">
        <v>215</v>
      </c>
      <c r="M165" s="31">
        <v>8.7942300000000007</v>
      </c>
      <c r="N165" s="1"/>
      <c r="O165" s="1"/>
    </row>
    <row r="166" spans="1:15" ht="12.75" customHeight="1">
      <c r="A166" s="33">
        <v>156</v>
      </c>
      <c r="B166" s="58" t="s">
        <v>386</v>
      </c>
      <c r="C166" s="31">
        <v>156.55000000000001</v>
      </c>
      <c r="D166" s="38">
        <v>158.08333333333334</v>
      </c>
      <c r="E166" s="38">
        <v>154.4666666666667</v>
      </c>
      <c r="F166" s="38">
        <v>152.38333333333335</v>
      </c>
      <c r="G166" s="38">
        <v>148.76666666666671</v>
      </c>
      <c r="H166" s="38">
        <v>160.16666666666669</v>
      </c>
      <c r="I166" s="38">
        <v>163.7833333333333</v>
      </c>
      <c r="J166" s="38">
        <v>165.86666666666667</v>
      </c>
      <c r="K166" s="31">
        <v>161.69999999999999</v>
      </c>
      <c r="L166" s="31">
        <v>156</v>
      </c>
      <c r="M166" s="31">
        <v>29.16656</v>
      </c>
      <c r="N166" s="1"/>
      <c r="O166" s="1"/>
    </row>
    <row r="167" spans="1:15" ht="12.75" customHeight="1">
      <c r="A167" s="33">
        <v>157</v>
      </c>
      <c r="B167" s="58" t="s">
        <v>861</v>
      </c>
      <c r="C167" s="31">
        <v>747.1</v>
      </c>
      <c r="D167" s="38">
        <v>756.28333333333342</v>
      </c>
      <c r="E167" s="38">
        <v>725.86666666666679</v>
      </c>
      <c r="F167" s="38">
        <v>704.63333333333333</v>
      </c>
      <c r="G167" s="38">
        <v>674.2166666666667</v>
      </c>
      <c r="H167" s="38">
        <v>777.51666666666688</v>
      </c>
      <c r="I167" s="38">
        <v>807.93333333333362</v>
      </c>
      <c r="J167" s="38">
        <v>829.16666666666697</v>
      </c>
      <c r="K167" s="31">
        <v>786.7</v>
      </c>
      <c r="L167" s="31">
        <v>735.05</v>
      </c>
      <c r="M167" s="31">
        <v>2.9770799999999999</v>
      </c>
      <c r="N167" s="1"/>
      <c r="O167" s="1"/>
    </row>
    <row r="168" spans="1:15" ht="12.75" customHeight="1">
      <c r="A168" s="33">
        <v>158</v>
      </c>
      <c r="B168" s="58" t="s">
        <v>277</v>
      </c>
      <c r="C168" s="31">
        <v>328.15</v>
      </c>
      <c r="D168" s="38">
        <v>327.58333333333331</v>
      </c>
      <c r="E168" s="38">
        <v>323.51666666666665</v>
      </c>
      <c r="F168" s="38">
        <v>318.88333333333333</v>
      </c>
      <c r="G168" s="38">
        <v>314.81666666666666</v>
      </c>
      <c r="H168" s="38">
        <v>332.21666666666664</v>
      </c>
      <c r="I168" s="38">
        <v>336.28333333333336</v>
      </c>
      <c r="J168" s="38">
        <v>340.91666666666663</v>
      </c>
      <c r="K168" s="31">
        <v>331.65</v>
      </c>
      <c r="L168" s="31">
        <v>322.95</v>
      </c>
      <c r="M168" s="31">
        <v>10.55752</v>
      </c>
      <c r="N168" s="1"/>
      <c r="O168" s="1"/>
    </row>
    <row r="169" spans="1:15" ht="12.75" customHeight="1">
      <c r="A169" s="33">
        <v>159</v>
      </c>
      <c r="B169" s="58" t="s">
        <v>276</v>
      </c>
      <c r="C169" s="31">
        <v>136.69999999999999</v>
      </c>
      <c r="D169" s="38">
        <v>136.6</v>
      </c>
      <c r="E169" s="38">
        <v>135.79999999999998</v>
      </c>
      <c r="F169" s="38">
        <v>134.89999999999998</v>
      </c>
      <c r="G169" s="38">
        <v>134.09999999999997</v>
      </c>
      <c r="H169" s="38">
        <v>137.5</v>
      </c>
      <c r="I169" s="38">
        <v>138.30000000000001</v>
      </c>
      <c r="J169" s="38">
        <v>139.20000000000002</v>
      </c>
      <c r="K169" s="31">
        <v>137.4</v>
      </c>
      <c r="L169" s="31">
        <v>135.69999999999999</v>
      </c>
      <c r="M169" s="31">
        <v>36.89329</v>
      </c>
      <c r="N169" s="1"/>
      <c r="O169" s="1"/>
    </row>
    <row r="170" spans="1:15" ht="12.75" customHeight="1">
      <c r="A170" s="33">
        <v>160</v>
      </c>
      <c r="B170" s="58" t="s">
        <v>387</v>
      </c>
      <c r="C170" s="31">
        <v>1268.45</v>
      </c>
      <c r="D170" s="38">
        <v>1285.0666666666666</v>
      </c>
      <c r="E170" s="38">
        <v>1241.1333333333332</v>
      </c>
      <c r="F170" s="38">
        <v>1213.8166666666666</v>
      </c>
      <c r="G170" s="38">
        <v>1169.8833333333332</v>
      </c>
      <c r="H170" s="38">
        <v>1312.3833333333332</v>
      </c>
      <c r="I170" s="38">
        <v>1356.3166666666666</v>
      </c>
      <c r="J170" s="38">
        <v>1383.6333333333332</v>
      </c>
      <c r="K170" s="31">
        <v>1329</v>
      </c>
      <c r="L170" s="31">
        <v>1257.75</v>
      </c>
      <c r="M170" s="31">
        <v>1.45414</v>
      </c>
      <c r="N170" s="1"/>
      <c r="O170" s="1"/>
    </row>
    <row r="171" spans="1:15" ht="12.75" customHeight="1">
      <c r="A171" s="33">
        <v>161</v>
      </c>
      <c r="B171" s="58" t="s">
        <v>115</v>
      </c>
      <c r="C171" s="31">
        <v>118</v>
      </c>
      <c r="D171" s="38">
        <v>118.23333333333333</v>
      </c>
      <c r="E171" s="38">
        <v>117.26666666666667</v>
      </c>
      <c r="F171" s="38">
        <v>116.53333333333333</v>
      </c>
      <c r="G171" s="38">
        <v>115.56666666666666</v>
      </c>
      <c r="H171" s="38">
        <v>118.96666666666667</v>
      </c>
      <c r="I171" s="38">
        <v>119.93333333333334</v>
      </c>
      <c r="J171" s="38">
        <v>120.66666666666667</v>
      </c>
      <c r="K171" s="31">
        <v>119.2</v>
      </c>
      <c r="L171" s="31">
        <v>117.5</v>
      </c>
      <c r="M171" s="31">
        <v>172.73849000000001</v>
      </c>
      <c r="N171" s="1"/>
      <c r="O171" s="1"/>
    </row>
    <row r="172" spans="1:15" ht="12.75" customHeight="1">
      <c r="A172" s="33">
        <v>162</v>
      </c>
      <c r="B172" s="58" t="s">
        <v>389</v>
      </c>
      <c r="C172" s="31">
        <v>2667.85</v>
      </c>
      <c r="D172" s="38">
        <v>2681.4333333333329</v>
      </c>
      <c r="E172" s="38">
        <v>2646.4166666666661</v>
      </c>
      <c r="F172" s="38">
        <v>2624.9833333333331</v>
      </c>
      <c r="G172" s="38">
        <v>2589.9666666666662</v>
      </c>
      <c r="H172" s="38">
        <v>2702.8666666666659</v>
      </c>
      <c r="I172" s="38">
        <v>2737.8833333333332</v>
      </c>
      <c r="J172" s="38">
        <v>2759.3166666666657</v>
      </c>
      <c r="K172" s="31">
        <v>2716.45</v>
      </c>
      <c r="L172" s="31">
        <v>2660</v>
      </c>
      <c r="M172" s="31">
        <v>0.1019</v>
      </c>
      <c r="N172" s="1"/>
      <c r="O172" s="1"/>
    </row>
    <row r="173" spans="1:15" ht="12.75" customHeight="1">
      <c r="A173" s="33">
        <v>163</v>
      </c>
      <c r="B173" s="58" t="s">
        <v>390</v>
      </c>
      <c r="C173" s="31">
        <v>3184.75</v>
      </c>
      <c r="D173" s="38">
        <v>3195.9333333333329</v>
      </c>
      <c r="E173" s="38">
        <v>3163.9166666666661</v>
      </c>
      <c r="F173" s="38">
        <v>3143.083333333333</v>
      </c>
      <c r="G173" s="38">
        <v>3111.0666666666662</v>
      </c>
      <c r="H173" s="38">
        <v>3216.766666666666</v>
      </c>
      <c r="I173" s="38">
        <v>3248.7833333333333</v>
      </c>
      <c r="J173" s="38">
        <v>3269.6166666666659</v>
      </c>
      <c r="K173" s="31">
        <v>3227.95</v>
      </c>
      <c r="L173" s="31">
        <v>3175.1</v>
      </c>
      <c r="M173" s="31">
        <v>9.3060000000000004E-2</v>
      </c>
      <c r="N173" s="1"/>
      <c r="O173" s="1"/>
    </row>
    <row r="174" spans="1:15" ht="12.75" customHeight="1">
      <c r="A174" s="33">
        <v>164</v>
      </c>
      <c r="B174" s="58" t="s">
        <v>391</v>
      </c>
      <c r="C174" s="31">
        <v>218.05</v>
      </c>
      <c r="D174" s="38">
        <v>219.48333333333335</v>
      </c>
      <c r="E174" s="38">
        <v>214.66666666666669</v>
      </c>
      <c r="F174" s="38">
        <v>211.28333333333333</v>
      </c>
      <c r="G174" s="38">
        <v>206.46666666666667</v>
      </c>
      <c r="H174" s="38">
        <v>222.8666666666667</v>
      </c>
      <c r="I174" s="38">
        <v>227.68333333333337</v>
      </c>
      <c r="J174" s="38">
        <v>231.06666666666672</v>
      </c>
      <c r="K174" s="31">
        <v>224.3</v>
      </c>
      <c r="L174" s="31">
        <v>216.1</v>
      </c>
      <c r="M174" s="31">
        <v>19.940079999999998</v>
      </c>
      <c r="N174" s="1"/>
      <c r="O174" s="1"/>
    </row>
    <row r="175" spans="1:15" ht="12.75" customHeight="1">
      <c r="A175" s="33">
        <v>165</v>
      </c>
      <c r="B175" s="58" t="s">
        <v>278</v>
      </c>
      <c r="C175" s="31">
        <v>1572</v>
      </c>
      <c r="D175" s="38">
        <v>1587.9666666666665</v>
      </c>
      <c r="E175" s="38">
        <v>1548.133333333333</v>
      </c>
      <c r="F175" s="38">
        <v>1524.2666666666664</v>
      </c>
      <c r="G175" s="38">
        <v>1484.4333333333329</v>
      </c>
      <c r="H175" s="38">
        <v>1611.833333333333</v>
      </c>
      <c r="I175" s="38">
        <v>1651.6666666666665</v>
      </c>
      <c r="J175" s="38">
        <v>1675.5333333333331</v>
      </c>
      <c r="K175" s="31">
        <v>1627.8</v>
      </c>
      <c r="L175" s="31">
        <v>1564.1</v>
      </c>
      <c r="M175" s="31">
        <v>3.3544999999999998</v>
      </c>
      <c r="N175" s="1"/>
      <c r="O175" s="1"/>
    </row>
    <row r="176" spans="1:15" ht="12.75" customHeight="1">
      <c r="A176" s="33">
        <v>166</v>
      </c>
      <c r="B176" s="58" t="s">
        <v>392</v>
      </c>
      <c r="C176" s="31">
        <v>1411.45</v>
      </c>
      <c r="D176" s="38">
        <v>1414.1499999999999</v>
      </c>
      <c r="E176" s="38">
        <v>1404.2999999999997</v>
      </c>
      <c r="F176" s="38">
        <v>1397.1499999999999</v>
      </c>
      <c r="G176" s="38">
        <v>1387.2999999999997</v>
      </c>
      <c r="H176" s="38">
        <v>1421.2999999999997</v>
      </c>
      <c r="I176" s="38">
        <v>1431.1499999999996</v>
      </c>
      <c r="J176" s="38">
        <v>1438.2999999999997</v>
      </c>
      <c r="K176" s="31">
        <v>1424</v>
      </c>
      <c r="L176" s="31">
        <v>1407</v>
      </c>
      <c r="M176" s="31">
        <v>0.59709000000000001</v>
      </c>
      <c r="N176" s="1"/>
      <c r="O176" s="1"/>
    </row>
    <row r="177" spans="1:15" ht="12.75" customHeight="1">
      <c r="A177" s="33">
        <v>167</v>
      </c>
      <c r="B177" s="58" t="s">
        <v>116</v>
      </c>
      <c r="C177" s="31">
        <v>749.15</v>
      </c>
      <c r="D177" s="38">
        <v>752.80000000000007</v>
      </c>
      <c r="E177" s="38">
        <v>742.70000000000016</v>
      </c>
      <c r="F177" s="38">
        <v>736.25000000000011</v>
      </c>
      <c r="G177" s="38">
        <v>726.1500000000002</v>
      </c>
      <c r="H177" s="38">
        <v>759.25000000000011</v>
      </c>
      <c r="I177" s="38">
        <v>769.35</v>
      </c>
      <c r="J177" s="38">
        <v>775.80000000000007</v>
      </c>
      <c r="K177" s="31">
        <v>762.9</v>
      </c>
      <c r="L177" s="31">
        <v>746.35</v>
      </c>
      <c r="M177" s="31">
        <v>5.9586899999999998</v>
      </c>
      <c r="N177" s="1"/>
      <c r="O177" s="1"/>
    </row>
    <row r="178" spans="1:15" ht="12.75" customHeight="1">
      <c r="A178" s="33">
        <v>168</v>
      </c>
      <c r="B178" s="58" t="s">
        <v>867</v>
      </c>
      <c r="C178" s="31">
        <v>697.35</v>
      </c>
      <c r="D178" s="38">
        <v>694.65000000000009</v>
      </c>
      <c r="E178" s="38">
        <v>669.60000000000014</v>
      </c>
      <c r="F178" s="38">
        <v>641.85</v>
      </c>
      <c r="G178" s="38">
        <v>616.80000000000007</v>
      </c>
      <c r="H178" s="38">
        <v>722.4000000000002</v>
      </c>
      <c r="I178" s="38">
        <v>747.45000000000016</v>
      </c>
      <c r="J178" s="38">
        <v>775.20000000000027</v>
      </c>
      <c r="K178" s="31">
        <v>719.7</v>
      </c>
      <c r="L178" s="31">
        <v>666.9</v>
      </c>
      <c r="M178" s="31">
        <v>12.74483</v>
      </c>
      <c r="N178" s="1"/>
      <c r="O178" s="1"/>
    </row>
    <row r="179" spans="1:15" ht="12.75" customHeight="1">
      <c r="A179" s="33">
        <v>169</v>
      </c>
      <c r="B179" s="58" t="s">
        <v>388</v>
      </c>
      <c r="C179" s="31">
        <v>1557</v>
      </c>
      <c r="D179" s="38">
        <v>1560.6833333333334</v>
      </c>
      <c r="E179" s="38">
        <v>1539.3666666666668</v>
      </c>
      <c r="F179" s="38">
        <v>1521.7333333333333</v>
      </c>
      <c r="G179" s="38">
        <v>1500.4166666666667</v>
      </c>
      <c r="H179" s="38">
        <v>1578.3166666666668</v>
      </c>
      <c r="I179" s="38">
        <v>1599.6333333333334</v>
      </c>
      <c r="J179" s="38">
        <v>1617.2666666666669</v>
      </c>
      <c r="K179" s="31">
        <v>1582</v>
      </c>
      <c r="L179" s="31">
        <v>1543.05</v>
      </c>
      <c r="M179" s="31">
        <v>3.2168000000000001</v>
      </c>
      <c r="N179" s="1"/>
      <c r="O179" s="1"/>
    </row>
    <row r="180" spans="1:15" ht="12.75" customHeight="1">
      <c r="A180" s="33">
        <v>170</v>
      </c>
      <c r="B180" s="58" t="s">
        <v>118</v>
      </c>
      <c r="C180" s="31">
        <v>64.900000000000006</v>
      </c>
      <c r="D180" s="38">
        <v>63.666666666666664</v>
      </c>
      <c r="E180" s="38">
        <v>60.833333333333329</v>
      </c>
      <c r="F180" s="38">
        <v>56.766666666666666</v>
      </c>
      <c r="G180" s="38">
        <v>53.93333333333333</v>
      </c>
      <c r="H180" s="38">
        <v>67.73333333333332</v>
      </c>
      <c r="I180" s="38">
        <v>70.566666666666663</v>
      </c>
      <c r="J180" s="38">
        <v>74.633333333333326</v>
      </c>
      <c r="K180" s="31">
        <v>66.5</v>
      </c>
      <c r="L180" s="31">
        <v>59.6</v>
      </c>
      <c r="M180" s="31">
        <v>1359.4646299999999</v>
      </c>
      <c r="N180" s="1"/>
      <c r="O180" s="1"/>
    </row>
    <row r="181" spans="1:15" ht="12.75" customHeight="1">
      <c r="A181" s="33">
        <v>171</v>
      </c>
      <c r="B181" s="58" t="s">
        <v>393</v>
      </c>
      <c r="C181" s="31">
        <v>1251.6500000000001</v>
      </c>
      <c r="D181" s="38">
        <v>1252.4166666666667</v>
      </c>
      <c r="E181" s="38">
        <v>1239.8833333333334</v>
      </c>
      <c r="F181" s="38">
        <v>1228.1166666666668</v>
      </c>
      <c r="G181" s="38">
        <v>1215.5833333333335</v>
      </c>
      <c r="H181" s="38">
        <v>1264.1833333333334</v>
      </c>
      <c r="I181" s="38">
        <v>1276.7166666666667</v>
      </c>
      <c r="J181" s="38">
        <v>1288.4833333333333</v>
      </c>
      <c r="K181" s="31">
        <v>1264.95</v>
      </c>
      <c r="L181" s="31">
        <v>1240.6500000000001</v>
      </c>
      <c r="M181" s="31">
        <v>0.18023</v>
      </c>
      <c r="N181" s="1"/>
      <c r="O181" s="1"/>
    </row>
    <row r="182" spans="1:15" ht="12.75" customHeight="1">
      <c r="A182" s="33">
        <v>172</v>
      </c>
      <c r="B182" s="58" t="s">
        <v>394</v>
      </c>
      <c r="C182" s="31">
        <v>2191.65</v>
      </c>
      <c r="D182" s="38">
        <v>2200.8833333333332</v>
      </c>
      <c r="E182" s="38">
        <v>2156.7666666666664</v>
      </c>
      <c r="F182" s="38">
        <v>2121.8833333333332</v>
      </c>
      <c r="G182" s="38">
        <v>2077.7666666666664</v>
      </c>
      <c r="H182" s="38">
        <v>2235.7666666666664</v>
      </c>
      <c r="I182" s="38">
        <v>2279.8833333333332</v>
      </c>
      <c r="J182" s="38">
        <v>2314.7666666666664</v>
      </c>
      <c r="K182" s="31">
        <v>2245</v>
      </c>
      <c r="L182" s="31">
        <v>2166</v>
      </c>
      <c r="M182" s="31">
        <v>1.3580399999999999</v>
      </c>
      <c r="N182" s="1"/>
      <c r="O182" s="1"/>
    </row>
    <row r="183" spans="1:15" ht="12.75" customHeight="1">
      <c r="A183" s="33">
        <v>173</v>
      </c>
      <c r="B183" s="58" t="s">
        <v>395</v>
      </c>
      <c r="C183" s="31">
        <v>487.85</v>
      </c>
      <c r="D183" s="38">
        <v>489.31666666666666</v>
      </c>
      <c r="E183" s="38">
        <v>483.58333333333331</v>
      </c>
      <c r="F183" s="38">
        <v>479.31666666666666</v>
      </c>
      <c r="G183" s="38">
        <v>473.58333333333331</v>
      </c>
      <c r="H183" s="38">
        <v>493.58333333333331</v>
      </c>
      <c r="I183" s="38">
        <v>499.31666666666666</v>
      </c>
      <c r="J183" s="38">
        <v>503.58333333333331</v>
      </c>
      <c r="K183" s="31">
        <v>495.05</v>
      </c>
      <c r="L183" s="31">
        <v>485.05</v>
      </c>
      <c r="M183" s="31">
        <v>1.6130199999999999</v>
      </c>
      <c r="N183" s="1"/>
      <c r="O183" s="1"/>
    </row>
    <row r="184" spans="1:15" ht="12.75" customHeight="1">
      <c r="A184" s="33">
        <v>174</v>
      </c>
      <c r="B184" s="58" t="s">
        <v>120</v>
      </c>
      <c r="C184" s="31">
        <v>1041.8</v>
      </c>
      <c r="D184" s="38">
        <v>1038.55</v>
      </c>
      <c r="E184" s="38">
        <v>1029.0999999999999</v>
      </c>
      <c r="F184" s="38">
        <v>1016.3999999999999</v>
      </c>
      <c r="G184" s="38">
        <v>1006.9499999999998</v>
      </c>
      <c r="H184" s="38">
        <v>1051.25</v>
      </c>
      <c r="I184" s="38">
        <v>1060.7000000000003</v>
      </c>
      <c r="J184" s="38">
        <v>1073.4000000000001</v>
      </c>
      <c r="K184" s="31">
        <v>1048</v>
      </c>
      <c r="L184" s="31">
        <v>1025.8499999999999</v>
      </c>
      <c r="M184" s="31">
        <v>8.4952500000000004</v>
      </c>
      <c r="N184" s="1"/>
      <c r="O184" s="1"/>
    </row>
    <row r="185" spans="1:15" ht="12.75" customHeight="1">
      <c r="A185" s="33">
        <v>175</v>
      </c>
      <c r="B185" s="58" t="s">
        <v>396</v>
      </c>
      <c r="C185" s="31">
        <v>535.35</v>
      </c>
      <c r="D185" s="38">
        <v>541.44999999999993</v>
      </c>
      <c r="E185" s="38">
        <v>524.89999999999986</v>
      </c>
      <c r="F185" s="38">
        <v>514.44999999999993</v>
      </c>
      <c r="G185" s="38">
        <v>497.89999999999986</v>
      </c>
      <c r="H185" s="38">
        <v>551.89999999999986</v>
      </c>
      <c r="I185" s="38">
        <v>568.44999999999982</v>
      </c>
      <c r="J185" s="38">
        <v>578.89999999999986</v>
      </c>
      <c r="K185" s="31">
        <v>558</v>
      </c>
      <c r="L185" s="31">
        <v>531</v>
      </c>
      <c r="M185" s="31">
        <v>14.076040000000001</v>
      </c>
      <c r="N185" s="1"/>
      <c r="O185" s="1"/>
    </row>
    <row r="186" spans="1:15" ht="12.75" customHeight="1">
      <c r="A186" s="33">
        <v>176</v>
      </c>
      <c r="B186" s="58" t="s">
        <v>121</v>
      </c>
      <c r="C186" s="31">
        <v>1612.7</v>
      </c>
      <c r="D186" s="38">
        <v>1618.75</v>
      </c>
      <c r="E186" s="38">
        <v>1595.45</v>
      </c>
      <c r="F186" s="38">
        <v>1578.2</v>
      </c>
      <c r="G186" s="38">
        <v>1554.9</v>
      </c>
      <c r="H186" s="38">
        <v>1636</v>
      </c>
      <c r="I186" s="38">
        <v>1659.3000000000002</v>
      </c>
      <c r="J186" s="38">
        <v>1676.55</v>
      </c>
      <c r="K186" s="31">
        <v>1642.05</v>
      </c>
      <c r="L186" s="31">
        <v>1601.5</v>
      </c>
      <c r="M186" s="31">
        <v>8.2630599999999994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294.8</v>
      </c>
      <c r="D187" s="38">
        <v>295.98333333333335</v>
      </c>
      <c r="E187" s="38">
        <v>292.61666666666667</v>
      </c>
      <c r="F187" s="38">
        <v>290.43333333333334</v>
      </c>
      <c r="G187" s="38">
        <v>287.06666666666666</v>
      </c>
      <c r="H187" s="38">
        <v>298.16666666666669</v>
      </c>
      <c r="I187" s="38">
        <v>301.53333333333336</v>
      </c>
      <c r="J187" s="38">
        <v>303.7166666666667</v>
      </c>
      <c r="K187" s="31">
        <v>299.35000000000002</v>
      </c>
      <c r="L187" s="31">
        <v>293.8</v>
      </c>
      <c r="M187" s="31">
        <v>10.7529</v>
      </c>
      <c r="N187" s="1"/>
      <c r="O187" s="1"/>
    </row>
    <row r="188" spans="1:15" ht="12.75" customHeight="1">
      <c r="A188" s="33">
        <v>178</v>
      </c>
      <c r="B188" s="58" t="s">
        <v>397</v>
      </c>
      <c r="C188" s="31">
        <v>458.8</v>
      </c>
      <c r="D188" s="38">
        <v>461.45</v>
      </c>
      <c r="E188" s="38">
        <v>454.9</v>
      </c>
      <c r="F188" s="38">
        <v>451</v>
      </c>
      <c r="G188" s="38">
        <v>444.45</v>
      </c>
      <c r="H188" s="38">
        <v>465.34999999999997</v>
      </c>
      <c r="I188" s="38">
        <v>471.90000000000003</v>
      </c>
      <c r="J188" s="38">
        <v>475.79999999999995</v>
      </c>
      <c r="K188" s="31">
        <v>468</v>
      </c>
      <c r="L188" s="31">
        <v>457.55</v>
      </c>
      <c r="M188" s="31">
        <v>6.3556900000000001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1778.05</v>
      </c>
      <c r="D189" s="38">
        <v>1787.5</v>
      </c>
      <c r="E189" s="38">
        <v>1761.55</v>
      </c>
      <c r="F189" s="38">
        <v>1745.05</v>
      </c>
      <c r="G189" s="38">
        <v>1719.1</v>
      </c>
      <c r="H189" s="38">
        <v>1804</v>
      </c>
      <c r="I189" s="38">
        <v>1829.9499999999998</v>
      </c>
      <c r="J189" s="38">
        <v>1846.45</v>
      </c>
      <c r="K189" s="31">
        <v>1813.45</v>
      </c>
      <c r="L189" s="31">
        <v>1771</v>
      </c>
      <c r="M189" s="31">
        <v>9.2100299999999997</v>
      </c>
      <c r="N189" s="1"/>
      <c r="O189" s="1"/>
    </row>
    <row r="190" spans="1:15" ht="12.75" customHeight="1">
      <c r="A190" s="33">
        <v>180</v>
      </c>
      <c r="B190" s="58" t="s">
        <v>398</v>
      </c>
      <c r="C190" s="31">
        <v>766.9</v>
      </c>
      <c r="D190" s="38">
        <v>773.94999999999993</v>
      </c>
      <c r="E190" s="38">
        <v>756.94999999999982</v>
      </c>
      <c r="F190" s="38">
        <v>746.99999999999989</v>
      </c>
      <c r="G190" s="38">
        <v>729.99999999999977</v>
      </c>
      <c r="H190" s="38">
        <v>783.89999999999986</v>
      </c>
      <c r="I190" s="38">
        <v>800.90000000000009</v>
      </c>
      <c r="J190" s="38">
        <v>810.84999999999991</v>
      </c>
      <c r="K190" s="31">
        <v>790.95</v>
      </c>
      <c r="L190" s="31">
        <v>764</v>
      </c>
      <c r="M190" s="31">
        <v>1.50908</v>
      </c>
      <c r="N190" s="1"/>
      <c r="O190" s="1"/>
    </row>
    <row r="191" spans="1:15" ht="12.75" customHeight="1">
      <c r="A191" s="33">
        <v>181</v>
      </c>
      <c r="B191" s="58" t="s">
        <v>399</v>
      </c>
      <c r="C191" s="31">
        <v>357.15</v>
      </c>
      <c r="D191" s="38">
        <v>354.25</v>
      </c>
      <c r="E191" s="38">
        <v>349</v>
      </c>
      <c r="F191" s="38">
        <v>340.85</v>
      </c>
      <c r="G191" s="38">
        <v>335.6</v>
      </c>
      <c r="H191" s="38">
        <v>362.4</v>
      </c>
      <c r="I191" s="38">
        <v>367.65</v>
      </c>
      <c r="J191" s="38">
        <v>375.79999999999995</v>
      </c>
      <c r="K191" s="31">
        <v>359.5</v>
      </c>
      <c r="L191" s="31">
        <v>346.1</v>
      </c>
      <c r="M191" s="31">
        <v>11.163259999999999</v>
      </c>
      <c r="N191" s="1"/>
      <c r="O191" s="1"/>
    </row>
    <row r="192" spans="1:15" ht="12.75" customHeight="1">
      <c r="A192" s="33">
        <v>182</v>
      </c>
      <c r="B192" s="58" t="s">
        <v>400</v>
      </c>
      <c r="C192" s="31">
        <v>2273</v>
      </c>
      <c r="D192" s="38">
        <v>2280.1333333333332</v>
      </c>
      <c r="E192" s="38">
        <v>2238.8666666666663</v>
      </c>
      <c r="F192" s="38">
        <v>2204.7333333333331</v>
      </c>
      <c r="G192" s="38">
        <v>2163.4666666666662</v>
      </c>
      <c r="H192" s="38">
        <v>2314.2666666666664</v>
      </c>
      <c r="I192" s="38">
        <v>2355.5333333333328</v>
      </c>
      <c r="J192" s="38">
        <v>2389.6666666666665</v>
      </c>
      <c r="K192" s="31">
        <v>2321.4</v>
      </c>
      <c r="L192" s="31">
        <v>2246</v>
      </c>
      <c r="M192" s="31">
        <v>0.37558000000000002</v>
      </c>
      <c r="N192" s="1"/>
      <c r="O192" s="1"/>
    </row>
    <row r="193" spans="1:15" ht="12.75" customHeight="1">
      <c r="A193" s="33">
        <v>183</v>
      </c>
      <c r="B193" s="58" t="s">
        <v>401</v>
      </c>
      <c r="C193" s="31">
        <v>655.95</v>
      </c>
      <c r="D193" s="38">
        <v>659.51666666666677</v>
      </c>
      <c r="E193" s="38">
        <v>651.43333333333351</v>
      </c>
      <c r="F193" s="38">
        <v>646.91666666666674</v>
      </c>
      <c r="G193" s="38">
        <v>638.83333333333348</v>
      </c>
      <c r="H193" s="38">
        <v>664.03333333333353</v>
      </c>
      <c r="I193" s="38">
        <v>672.11666666666679</v>
      </c>
      <c r="J193" s="38">
        <v>676.63333333333355</v>
      </c>
      <c r="K193" s="31">
        <v>667.6</v>
      </c>
      <c r="L193" s="31">
        <v>655</v>
      </c>
      <c r="M193" s="31">
        <v>0.73309000000000002</v>
      </c>
      <c r="N193" s="1"/>
      <c r="O193" s="1"/>
    </row>
    <row r="194" spans="1:15" ht="12.75" customHeight="1">
      <c r="A194" s="33">
        <v>184</v>
      </c>
      <c r="B194" s="58" t="s">
        <v>402</v>
      </c>
      <c r="C194" s="31">
        <v>257.3</v>
      </c>
      <c r="D194" s="38">
        <v>255.53333333333333</v>
      </c>
      <c r="E194" s="38">
        <v>246.76666666666665</v>
      </c>
      <c r="F194" s="38">
        <v>236.23333333333332</v>
      </c>
      <c r="G194" s="38">
        <v>227.46666666666664</v>
      </c>
      <c r="H194" s="38">
        <v>266.06666666666666</v>
      </c>
      <c r="I194" s="38">
        <v>274.83333333333337</v>
      </c>
      <c r="J194" s="38">
        <v>285.36666666666667</v>
      </c>
      <c r="K194" s="31">
        <v>264.3</v>
      </c>
      <c r="L194" s="31">
        <v>245</v>
      </c>
      <c r="M194" s="31">
        <v>28.485869999999998</v>
      </c>
      <c r="N194" s="1"/>
      <c r="O194" s="1"/>
    </row>
    <row r="195" spans="1:15" ht="12.75" customHeight="1">
      <c r="A195" s="33">
        <v>185</v>
      </c>
      <c r="B195" s="58" t="s">
        <v>403</v>
      </c>
      <c r="C195" s="31">
        <v>2907.2</v>
      </c>
      <c r="D195" s="38">
        <v>2895.1833333333329</v>
      </c>
      <c r="E195" s="38">
        <v>2865.3666666666659</v>
      </c>
      <c r="F195" s="38">
        <v>2823.5333333333328</v>
      </c>
      <c r="G195" s="38">
        <v>2793.7166666666658</v>
      </c>
      <c r="H195" s="38">
        <v>2937.016666666666</v>
      </c>
      <c r="I195" s="38">
        <v>2966.8333333333326</v>
      </c>
      <c r="J195" s="38">
        <v>3008.6666666666661</v>
      </c>
      <c r="K195" s="31">
        <v>2925</v>
      </c>
      <c r="L195" s="31">
        <v>2853.35</v>
      </c>
      <c r="M195" s="31">
        <v>1.12717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456.05</v>
      </c>
      <c r="D196" s="38">
        <v>457.33333333333331</v>
      </c>
      <c r="E196" s="38">
        <v>453.76666666666665</v>
      </c>
      <c r="F196" s="38">
        <v>451.48333333333335</v>
      </c>
      <c r="G196" s="38">
        <v>447.91666666666669</v>
      </c>
      <c r="H196" s="38">
        <v>459.61666666666662</v>
      </c>
      <c r="I196" s="38">
        <v>463.18333333333334</v>
      </c>
      <c r="J196" s="38">
        <v>465.46666666666658</v>
      </c>
      <c r="K196" s="31">
        <v>460.9</v>
      </c>
      <c r="L196" s="31">
        <v>455.05</v>
      </c>
      <c r="M196" s="31">
        <v>7.1083999999999996</v>
      </c>
      <c r="N196" s="1"/>
      <c r="O196" s="1"/>
    </row>
    <row r="197" spans="1:15" ht="12.75" customHeight="1">
      <c r="A197" s="33">
        <v>187</v>
      </c>
      <c r="B197" s="58" t="s">
        <v>119</v>
      </c>
      <c r="C197" s="31">
        <v>565</v>
      </c>
      <c r="D197" s="38">
        <v>565.15</v>
      </c>
      <c r="E197" s="38">
        <v>560.84999999999991</v>
      </c>
      <c r="F197" s="38">
        <v>556.69999999999993</v>
      </c>
      <c r="G197" s="38">
        <v>552.39999999999986</v>
      </c>
      <c r="H197" s="38">
        <v>569.29999999999995</v>
      </c>
      <c r="I197" s="38">
        <v>573.59999999999991</v>
      </c>
      <c r="J197" s="38">
        <v>577.75</v>
      </c>
      <c r="K197" s="31">
        <v>569.45000000000005</v>
      </c>
      <c r="L197" s="31">
        <v>561</v>
      </c>
      <c r="M197" s="31">
        <v>8.0964700000000001</v>
      </c>
      <c r="N197" s="1"/>
      <c r="O197" s="1"/>
    </row>
    <row r="198" spans="1:15" ht="12.75" customHeight="1">
      <c r="A198" s="33">
        <v>188</v>
      </c>
      <c r="B198" s="58" t="s">
        <v>404</v>
      </c>
      <c r="C198" s="31">
        <v>117.95</v>
      </c>
      <c r="D198" s="38">
        <v>118.05000000000001</v>
      </c>
      <c r="E198" s="38">
        <v>117.20000000000002</v>
      </c>
      <c r="F198" s="38">
        <v>116.45</v>
      </c>
      <c r="G198" s="38">
        <v>115.60000000000001</v>
      </c>
      <c r="H198" s="38">
        <v>118.80000000000003</v>
      </c>
      <c r="I198" s="38">
        <v>119.65000000000002</v>
      </c>
      <c r="J198" s="38">
        <v>120.40000000000003</v>
      </c>
      <c r="K198" s="31">
        <v>118.9</v>
      </c>
      <c r="L198" s="31">
        <v>117.3</v>
      </c>
      <c r="M198" s="31">
        <v>4.1025999999999998</v>
      </c>
      <c r="N198" s="1"/>
      <c r="O198" s="1"/>
    </row>
    <row r="199" spans="1:15" ht="12.75" customHeight="1">
      <c r="A199" s="33">
        <v>189</v>
      </c>
      <c r="B199" s="58" t="s">
        <v>405</v>
      </c>
      <c r="C199" s="31">
        <v>165.5</v>
      </c>
      <c r="D199" s="38">
        <v>166</v>
      </c>
      <c r="E199" s="38">
        <v>164.25</v>
      </c>
      <c r="F199" s="38">
        <v>163</v>
      </c>
      <c r="G199" s="38">
        <v>161.25</v>
      </c>
      <c r="H199" s="38">
        <v>167.25</v>
      </c>
      <c r="I199" s="38">
        <v>169</v>
      </c>
      <c r="J199" s="38">
        <v>170.25</v>
      </c>
      <c r="K199" s="31">
        <v>167.75</v>
      </c>
      <c r="L199" s="31">
        <v>164.75</v>
      </c>
      <c r="M199" s="31">
        <v>19.48564</v>
      </c>
      <c r="N199" s="1"/>
      <c r="O199" s="1"/>
    </row>
    <row r="200" spans="1:15" ht="12.75" customHeight="1">
      <c r="A200" s="33">
        <v>190</v>
      </c>
      <c r="B200" s="58" t="s">
        <v>279</v>
      </c>
      <c r="C200" s="31">
        <v>278.14999999999998</v>
      </c>
      <c r="D200" s="38">
        <v>278.7</v>
      </c>
      <c r="E200" s="38">
        <v>276.7</v>
      </c>
      <c r="F200" s="38">
        <v>275.25</v>
      </c>
      <c r="G200" s="38">
        <v>273.25</v>
      </c>
      <c r="H200" s="38">
        <v>280.14999999999998</v>
      </c>
      <c r="I200" s="38">
        <v>282.14999999999998</v>
      </c>
      <c r="J200" s="38">
        <v>283.59999999999997</v>
      </c>
      <c r="K200" s="31">
        <v>280.7</v>
      </c>
      <c r="L200" s="31">
        <v>277.25</v>
      </c>
      <c r="M200" s="31">
        <v>2.3923100000000002</v>
      </c>
      <c r="N200" s="1"/>
      <c r="O200" s="1"/>
    </row>
    <row r="201" spans="1:15" ht="12.75" customHeight="1">
      <c r="A201" s="33">
        <v>191</v>
      </c>
      <c r="B201" s="58" t="s">
        <v>406</v>
      </c>
      <c r="C201" s="31">
        <v>1754.5</v>
      </c>
      <c r="D201" s="38">
        <v>1759.5</v>
      </c>
      <c r="E201" s="38">
        <v>1741</v>
      </c>
      <c r="F201" s="38">
        <v>1727.5</v>
      </c>
      <c r="G201" s="38">
        <v>1709</v>
      </c>
      <c r="H201" s="38">
        <v>1773</v>
      </c>
      <c r="I201" s="38">
        <v>1791.5</v>
      </c>
      <c r="J201" s="38">
        <v>1805</v>
      </c>
      <c r="K201" s="31">
        <v>1778</v>
      </c>
      <c r="L201" s="31">
        <v>1746</v>
      </c>
      <c r="M201" s="31">
        <v>1.8571599999999999</v>
      </c>
      <c r="N201" s="1"/>
      <c r="O201" s="1"/>
    </row>
    <row r="202" spans="1:15" ht="12.75" customHeight="1">
      <c r="A202" s="33">
        <v>192</v>
      </c>
      <c r="B202" s="58" t="s">
        <v>409</v>
      </c>
      <c r="C202" s="31">
        <v>916.9</v>
      </c>
      <c r="D202" s="38">
        <v>919.76666666666677</v>
      </c>
      <c r="E202" s="38">
        <v>911.53333333333353</v>
      </c>
      <c r="F202" s="38">
        <v>906.16666666666674</v>
      </c>
      <c r="G202" s="38">
        <v>897.93333333333351</v>
      </c>
      <c r="H202" s="38">
        <v>925.13333333333355</v>
      </c>
      <c r="I202" s="38">
        <v>933.3666666666669</v>
      </c>
      <c r="J202" s="38">
        <v>938.73333333333358</v>
      </c>
      <c r="K202" s="31">
        <v>928</v>
      </c>
      <c r="L202" s="31">
        <v>914.4</v>
      </c>
      <c r="M202" s="31">
        <v>2.4770699999999999</v>
      </c>
      <c r="N202" s="1"/>
      <c r="O202" s="1"/>
    </row>
    <row r="203" spans="1:15" ht="12.75" customHeight="1">
      <c r="A203" s="33">
        <v>193</v>
      </c>
      <c r="B203" s="58" t="s">
        <v>126</v>
      </c>
      <c r="C203" s="31">
        <v>1335.4</v>
      </c>
      <c r="D203" s="38">
        <v>1338.8833333333334</v>
      </c>
      <c r="E203" s="38">
        <v>1327.0166666666669</v>
      </c>
      <c r="F203" s="38">
        <v>1318.6333333333334</v>
      </c>
      <c r="G203" s="38">
        <v>1306.7666666666669</v>
      </c>
      <c r="H203" s="38">
        <v>1347.2666666666669</v>
      </c>
      <c r="I203" s="38">
        <v>1359.1333333333332</v>
      </c>
      <c r="J203" s="38">
        <v>1367.5166666666669</v>
      </c>
      <c r="K203" s="31">
        <v>1350.75</v>
      </c>
      <c r="L203" s="31">
        <v>1330.5</v>
      </c>
      <c r="M203" s="31">
        <v>5.79338</v>
      </c>
      <c r="N203" s="1"/>
      <c r="O203" s="1"/>
    </row>
    <row r="204" spans="1:15" ht="12.75" customHeight="1">
      <c r="A204" s="33">
        <v>194</v>
      </c>
      <c r="B204" s="58" t="s">
        <v>127</v>
      </c>
      <c r="C204" s="31">
        <v>1171.25</v>
      </c>
      <c r="D204" s="38">
        <v>1176.4166666666667</v>
      </c>
      <c r="E204" s="38">
        <v>1163.8333333333335</v>
      </c>
      <c r="F204" s="38">
        <v>1156.4166666666667</v>
      </c>
      <c r="G204" s="38">
        <v>1143.8333333333335</v>
      </c>
      <c r="H204" s="38">
        <v>1183.8333333333335</v>
      </c>
      <c r="I204" s="38">
        <v>1196.416666666667</v>
      </c>
      <c r="J204" s="38">
        <v>1203.8333333333335</v>
      </c>
      <c r="K204" s="31">
        <v>1189</v>
      </c>
      <c r="L204" s="31">
        <v>1169</v>
      </c>
      <c r="M204" s="31">
        <v>24.642209999999999</v>
      </c>
      <c r="N204" s="1"/>
      <c r="O204" s="1"/>
    </row>
    <row r="205" spans="1:15" ht="12.75" customHeight="1">
      <c r="A205" s="33">
        <v>195</v>
      </c>
      <c r="B205" s="58" t="s">
        <v>128</v>
      </c>
      <c r="C205" s="31">
        <v>2494.85</v>
      </c>
      <c r="D205" s="38">
        <v>2511.3000000000002</v>
      </c>
      <c r="E205" s="38">
        <v>2458.6000000000004</v>
      </c>
      <c r="F205" s="38">
        <v>2422.3500000000004</v>
      </c>
      <c r="G205" s="38">
        <v>2369.6500000000005</v>
      </c>
      <c r="H205" s="38">
        <v>2547.5500000000002</v>
      </c>
      <c r="I205" s="38">
        <v>2600.25</v>
      </c>
      <c r="J205" s="38">
        <v>2636.5</v>
      </c>
      <c r="K205" s="31">
        <v>2564</v>
      </c>
      <c r="L205" s="31">
        <v>2475.0500000000002</v>
      </c>
      <c r="M205" s="31">
        <v>5.6404899999999998</v>
      </c>
      <c r="N205" s="1"/>
      <c r="O205" s="1"/>
    </row>
    <row r="206" spans="1:15" ht="12.75" customHeight="1">
      <c r="A206" s="33">
        <v>196</v>
      </c>
      <c r="B206" s="58" t="s">
        <v>129</v>
      </c>
      <c r="C206" s="31">
        <v>1579.3</v>
      </c>
      <c r="D206" s="38">
        <v>1583.8833333333332</v>
      </c>
      <c r="E206" s="38">
        <v>1571.5666666666664</v>
      </c>
      <c r="F206" s="38">
        <v>1563.8333333333333</v>
      </c>
      <c r="G206" s="38">
        <v>1551.5166666666664</v>
      </c>
      <c r="H206" s="38">
        <v>1591.6166666666663</v>
      </c>
      <c r="I206" s="38">
        <v>1603.9333333333329</v>
      </c>
      <c r="J206" s="38">
        <v>1611.6666666666663</v>
      </c>
      <c r="K206" s="31">
        <v>1596.2</v>
      </c>
      <c r="L206" s="31">
        <v>1576.15</v>
      </c>
      <c r="M206" s="31">
        <v>215.72896</v>
      </c>
      <c r="N206" s="1"/>
      <c r="O206" s="1"/>
    </row>
    <row r="207" spans="1:15" ht="12.75" customHeight="1">
      <c r="A207" s="33">
        <v>197</v>
      </c>
      <c r="B207" s="58" t="s">
        <v>130</v>
      </c>
      <c r="C207" s="31">
        <v>630.5</v>
      </c>
      <c r="D207" s="38">
        <v>632.16666666666663</v>
      </c>
      <c r="E207" s="38">
        <v>626.83333333333326</v>
      </c>
      <c r="F207" s="38">
        <v>623.16666666666663</v>
      </c>
      <c r="G207" s="38">
        <v>617.83333333333326</v>
      </c>
      <c r="H207" s="38">
        <v>635.83333333333326</v>
      </c>
      <c r="I207" s="38">
        <v>641.16666666666652</v>
      </c>
      <c r="J207" s="38">
        <v>644.83333333333326</v>
      </c>
      <c r="K207" s="31">
        <v>637.5</v>
      </c>
      <c r="L207" s="31">
        <v>628.5</v>
      </c>
      <c r="M207" s="31">
        <v>15.18585</v>
      </c>
      <c r="N207" s="1"/>
      <c r="O207" s="1"/>
    </row>
    <row r="208" spans="1:15" ht="12.75" customHeight="1">
      <c r="A208" s="33">
        <v>198</v>
      </c>
      <c r="B208" s="58" t="s">
        <v>131</v>
      </c>
      <c r="C208" s="31">
        <v>2927.75</v>
      </c>
      <c r="D208" s="38">
        <v>2939.7333333333336</v>
      </c>
      <c r="E208" s="38">
        <v>2908.0166666666673</v>
      </c>
      <c r="F208" s="38">
        <v>2888.2833333333338</v>
      </c>
      <c r="G208" s="38">
        <v>2856.5666666666675</v>
      </c>
      <c r="H208" s="38">
        <v>2959.4666666666672</v>
      </c>
      <c r="I208" s="38">
        <v>2991.1833333333334</v>
      </c>
      <c r="J208" s="38">
        <v>3010.916666666667</v>
      </c>
      <c r="K208" s="31">
        <v>2971.45</v>
      </c>
      <c r="L208" s="31">
        <v>2920</v>
      </c>
      <c r="M208" s="31">
        <v>2.7375099999999999</v>
      </c>
      <c r="N208" s="1"/>
      <c r="O208" s="1"/>
    </row>
    <row r="209" spans="1:15" ht="12.75" customHeight="1">
      <c r="A209" s="33">
        <v>199</v>
      </c>
      <c r="B209" s="58" t="s">
        <v>407</v>
      </c>
      <c r="C209" s="31">
        <v>68.95</v>
      </c>
      <c r="D209" s="38">
        <v>68.849999999999994</v>
      </c>
      <c r="E209" s="38">
        <v>67.449999999999989</v>
      </c>
      <c r="F209" s="38">
        <v>65.949999999999989</v>
      </c>
      <c r="G209" s="38">
        <v>64.549999999999983</v>
      </c>
      <c r="H209" s="38">
        <v>70.349999999999994</v>
      </c>
      <c r="I209" s="38">
        <v>71.75</v>
      </c>
      <c r="J209" s="38">
        <v>73.25</v>
      </c>
      <c r="K209" s="31">
        <v>70.25</v>
      </c>
      <c r="L209" s="31">
        <v>67.349999999999994</v>
      </c>
      <c r="M209" s="31">
        <v>281.08177999999998</v>
      </c>
      <c r="N209" s="1"/>
      <c r="O209" s="1"/>
    </row>
    <row r="210" spans="1:15" ht="12.75" customHeight="1">
      <c r="A210" s="33">
        <v>200</v>
      </c>
      <c r="B210" s="58" t="s">
        <v>411</v>
      </c>
      <c r="C210" s="31">
        <v>289.85000000000002</v>
      </c>
      <c r="D210" s="38">
        <v>291.56666666666666</v>
      </c>
      <c r="E210" s="38">
        <v>287.2833333333333</v>
      </c>
      <c r="F210" s="38">
        <v>284.71666666666664</v>
      </c>
      <c r="G210" s="38">
        <v>280.43333333333328</v>
      </c>
      <c r="H210" s="38">
        <v>294.13333333333333</v>
      </c>
      <c r="I210" s="38">
        <v>298.41666666666674</v>
      </c>
      <c r="J210" s="38">
        <v>300.98333333333335</v>
      </c>
      <c r="K210" s="31">
        <v>295.85000000000002</v>
      </c>
      <c r="L210" s="31">
        <v>289</v>
      </c>
      <c r="M210" s="31">
        <v>1.3391599999999999</v>
      </c>
      <c r="N210" s="1"/>
      <c r="O210" s="1"/>
    </row>
    <row r="211" spans="1:15" ht="12.75" customHeight="1">
      <c r="A211" s="33">
        <v>201</v>
      </c>
      <c r="B211" s="58" t="s">
        <v>133</v>
      </c>
      <c r="C211" s="31">
        <v>456.5</v>
      </c>
      <c r="D211" s="38">
        <v>458.75</v>
      </c>
      <c r="E211" s="38">
        <v>451.6</v>
      </c>
      <c r="F211" s="38">
        <v>446.70000000000005</v>
      </c>
      <c r="G211" s="38">
        <v>439.55000000000007</v>
      </c>
      <c r="H211" s="38">
        <v>463.65</v>
      </c>
      <c r="I211" s="38">
        <v>470.79999999999995</v>
      </c>
      <c r="J211" s="38">
        <v>475.69999999999993</v>
      </c>
      <c r="K211" s="31">
        <v>465.9</v>
      </c>
      <c r="L211" s="31">
        <v>453.85</v>
      </c>
      <c r="M211" s="31">
        <v>59.503999999999998</v>
      </c>
      <c r="N211" s="1"/>
      <c r="O211" s="1"/>
    </row>
    <row r="212" spans="1:15" ht="12.75" customHeight="1">
      <c r="A212" s="33">
        <v>202</v>
      </c>
      <c r="B212" s="58" t="s">
        <v>412</v>
      </c>
      <c r="C212" s="31">
        <v>1023.7</v>
      </c>
      <c r="D212" s="38">
        <v>1028.2166666666667</v>
      </c>
      <c r="E212" s="38">
        <v>1016.4833333333333</v>
      </c>
      <c r="F212" s="38">
        <v>1009.2666666666667</v>
      </c>
      <c r="G212" s="38">
        <v>997.5333333333333</v>
      </c>
      <c r="H212" s="38">
        <v>1035.4333333333334</v>
      </c>
      <c r="I212" s="38">
        <v>1047.166666666667</v>
      </c>
      <c r="J212" s="38">
        <v>1054.3833333333334</v>
      </c>
      <c r="K212" s="31">
        <v>1039.95</v>
      </c>
      <c r="L212" s="31">
        <v>1021</v>
      </c>
      <c r="M212" s="31">
        <v>0.18765999999999999</v>
      </c>
      <c r="N212" s="1"/>
      <c r="O212" s="1"/>
    </row>
    <row r="213" spans="1:15" ht="12.75" customHeight="1">
      <c r="A213" s="33">
        <v>203</v>
      </c>
      <c r="B213" s="58" t="s">
        <v>125</v>
      </c>
      <c r="C213" s="31">
        <v>3965.45</v>
      </c>
      <c r="D213" s="38">
        <v>4019.1166666666668</v>
      </c>
      <c r="E213" s="38">
        <v>3903.2333333333336</v>
      </c>
      <c r="F213" s="38">
        <v>3841.0166666666669</v>
      </c>
      <c r="G213" s="38">
        <v>3725.1333333333337</v>
      </c>
      <c r="H213" s="38">
        <v>4081.3333333333335</v>
      </c>
      <c r="I213" s="38">
        <v>4197.2166666666672</v>
      </c>
      <c r="J213" s="38">
        <v>4259.4333333333334</v>
      </c>
      <c r="K213" s="31">
        <v>4135</v>
      </c>
      <c r="L213" s="31">
        <v>3956.9</v>
      </c>
      <c r="M213" s="31">
        <v>25.278379999999999</v>
      </c>
      <c r="N213" s="1"/>
      <c r="O213" s="1"/>
    </row>
    <row r="214" spans="1:15" ht="12.75" customHeight="1">
      <c r="A214" s="33">
        <v>204</v>
      </c>
      <c r="B214" s="58" t="s">
        <v>134</v>
      </c>
      <c r="C214" s="31">
        <v>146.19999999999999</v>
      </c>
      <c r="D214" s="38">
        <v>147.4</v>
      </c>
      <c r="E214" s="38">
        <v>143.9</v>
      </c>
      <c r="F214" s="38">
        <v>141.6</v>
      </c>
      <c r="G214" s="38">
        <v>138.1</v>
      </c>
      <c r="H214" s="38">
        <v>149.70000000000002</v>
      </c>
      <c r="I214" s="38">
        <v>153.20000000000002</v>
      </c>
      <c r="J214" s="38">
        <v>155.50000000000003</v>
      </c>
      <c r="K214" s="31">
        <v>150.9</v>
      </c>
      <c r="L214" s="31">
        <v>145.1</v>
      </c>
      <c r="M214" s="31">
        <v>61.402090000000001</v>
      </c>
      <c r="N214" s="1"/>
      <c r="O214" s="1"/>
    </row>
    <row r="215" spans="1:15" ht="12.75" customHeight="1">
      <c r="A215" s="33">
        <v>205</v>
      </c>
      <c r="B215" s="58" t="s">
        <v>135</v>
      </c>
      <c r="C215" s="31">
        <v>264.85000000000002</v>
      </c>
      <c r="D215" s="38">
        <v>263.86666666666673</v>
      </c>
      <c r="E215" s="38">
        <v>261.18333333333345</v>
      </c>
      <c r="F215" s="38">
        <v>257.51666666666671</v>
      </c>
      <c r="G215" s="38">
        <v>254.83333333333343</v>
      </c>
      <c r="H215" s="38">
        <v>267.53333333333347</v>
      </c>
      <c r="I215" s="38">
        <v>270.21666666666675</v>
      </c>
      <c r="J215" s="38">
        <v>273.8833333333335</v>
      </c>
      <c r="K215" s="31">
        <v>266.55</v>
      </c>
      <c r="L215" s="31">
        <v>260.2</v>
      </c>
      <c r="M215" s="31">
        <v>29.412189999999999</v>
      </c>
      <c r="N215" s="1"/>
      <c r="O215" s="1"/>
    </row>
    <row r="216" spans="1:15" ht="12.75" customHeight="1">
      <c r="A216" s="33">
        <v>206</v>
      </c>
      <c r="B216" s="58" t="s">
        <v>136</v>
      </c>
      <c r="C216" s="31">
        <v>2581.25</v>
      </c>
      <c r="D216" s="38">
        <v>2579.9833333333331</v>
      </c>
      <c r="E216" s="38">
        <v>2568.2166666666662</v>
      </c>
      <c r="F216" s="38">
        <v>2555.1833333333329</v>
      </c>
      <c r="G216" s="38">
        <v>2543.4166666666661</v>
      </c>
      <c r="H216" s="38">
        <v>2593.0166666666664</v>
      </c>
      <c r="I216" s="38">
        <v>2604.7833333333338</v>
      </c>
      <c r="J216" s="38">
        <v>2617.8166666666666</v>
      </c>
      <c r="K216" s="31">
        <v>2591.75</v>
      </c>
      <c r="L216" s="31">
        <v>2566.9499999999998</v>
      </c>
      <c r="M216" s="31">
        <v>11.43934</v>
      </c>
      <c r="N216" s="1"/>
      <c r="O216" s="1"/>
    </row>
    <row r="217" spans="1:15" ht="12.75" customHeight="1">
      <c r="A217" s="33">
        <v>207</v>
      </c>
      <c r="B217" s="58" t="s">
        <v>280</v>
      </c>
      <c r="C217" s="31">
        <v>316.10000000000002</v>
      </c>
      <c r="D217" s="38">
        <v>315.65000000000003</v>
      </c>
      <c r="E217" s="38">
        <v>314.55000000000007</v>
      </c>
      <c r="F217" s="38">
        <v>313.00000000000006</v>
      </c>
      <c r="G217" s="38">
        <v>311.90000000000009</v>
      </c>
      <c r="H217" s="38">
        <v>317.20000000000005</v>
      </c>
      <c r="I217" s="38">
        <v>318.30000000000007</v>
      </c>
      <c r="J217" s="38">
        <v>319.85000000000002</v>
      </c>
      <c r="K217" s="31">
        <v>316.75</v>
      </c>
      <c r="L217" s="31">
        <v>314.10000000000002</v>
      </c>
      <c r="M217" s="31">
        <v>3.0598399999999999</v>
      </c>
      <c r="N217" s="1"/>
      <c r="O217" s="1"/>
    </row>
    <row r="218" spans="1:15" ht="12.75" customHeight="1">
      <c r="A218" s="33">
        <v>208</v>
      </c>
      <c r="B218" s="58" t="s">
        <v>413</v>
      </c>
      <c r="C218" s="31">
        <v>4579.6499999999996</v>
      </c>
      <c r="D218" s="38">
        <v>4584.5666666666666</v>
      </c>
      <c r="E218" s="38">
        <v>4496.083333333333</v>
      </c>
      <c r="F218" s="38">
        <v>4412.5166666666664</v>
      </c>
      <c r="G218" s="38">
        <v>4324.0333333333328</v>
      </c>
      <c r="H218" s="38">
        <v>4668.1333333333332</v>
      </c>
      <c r="I218" s="38">
        <v>4756.6166666666668</v>
      </c>
      <c r="J218" s="38">
        <v>4840.1833333333334</v>
      </c>
      <c r="K218" s="31">
        <v>4673.05</v>
      </c>
      <c r="L218" s="31">
        <v>4501</v>
      </c>
      <c r="M218" s="31">
        <v>0.25278</v>
      </c>
      <c r="N218" s="1"/>
      <c r="O218" s="1"/>
    </row>
    <row r="219" spans="1:15" ht="12.75" customHeight="1">
      <c r="A219" s="33">
        <v>209</v>
      </c>
      <c r="B219" s="58" t="s">
        <v>408</v>
      </c>
      <c r="C219" s="31">
        <v>574.70000000000005</v>
      </c>
      <c r="D219" s="38">
        <v>575.38333333333333</v>
      </c>
      <c r="E219" s="38">
        <v>571.36666666666667</v>
      </c>
      <c r="F219" s="38">
        <v>568.0333333333333</v>
      </c>
      <c r="G219" s="38">
        <v>564.01666666666665</v>
      </c>
      <c r="H219" s="38">
        <v>578.7166666666667</v>
      </c>
      <c r="I219" s="38">
        <v>582.73333333333335</v>
      </c>
      <c r="J219" s="38">
        <v>586.06666666666672</v>
      </c>
      <c r="K219" s="31">
        <v>579.4</v>
      </c>
      <c r="L219" s="31">
        <v>572.04999999999995</v>
      </c>
      <c r="M219" s="31">
        <v>0.29915000000000003</v>
      </c>
      <c r="N219" s="1"/>
      <c r="O219" s="1"/>
    </row>
    <row r="220" spans="1:15" ht="12.75" customHeight="1">
      <c r="A220" s="33">
        <v>210</v>
      </c>
      <c r="B220" s="58" t="s">
        <v>414</v>
      </c>
      <c r="C220" s="31">
        <v>864.45</v>
      </c>
      <c r="D220" s="38">
        <v>864.5</v>
      </c>
      <c r="E220" s="38">
        <v>854.7</v>
      </c>
      <c r="F220" s="38">
        <v>844.95</v>
      </c>
      <c r="G220" s="38">
        <v>835.15000000000009</v>
      </c>
      <c r="H220" s="38">
        <v>874.25</v>
      </c>
      <c r="I220" s="38">
        <v>884.05</v>
      </c>
      <c r="J220" s="38">
        <v>893.8</v>
      </c>
      <c r="K220" s="31">
        <v>874.3</v>
      </c>
      <c r="L220" s="31">
        <v>854.75</v>
      </c>
      <c r="M220" s="31">
        <v>0.45106000000000002</v>
      </c>
      <c r="N220" s="1"/>
      <c r="O220" s="1"/>
    </row>
    <row r="221" spans="1:15" ht="12.75" customHeight="1">
      <c r="A221" s="33">
        <v>211</v>
      </c>
      <c r="B221" s="58" t="s">
        <v>281</v>
      </c>
      <c r="C221" s="31">
        <v>40772.9</v>
      </c>
      <c r="D221" s="38">
        <v>40712.76666666667</v>
      </c>
      <c r="E221" s="38">
        <v>40438.383333333339</v>
      </c>
      <c r="F221" s="38">
        <v>40103.866666666669</v>
      </c>
      <c r="G221" s="38">
        <v>39829.483333333337</v>
      </c>
      <c r="H221" s="38">
        <v>41047.28333333334</v>
      </c>
      <c r="I221" s="38">
        <v>41321.666666666672</v>
      </c>
      <c r="J221" s="38">
        <v>41656.183333333342</v>
      </c>
      <c r="K221" s="31">
        <v>40987.15</v>
      </c>
      <c r="L221" s="31">
        <v>40378.25</v>
      </c>
      <c r="M221" s="31">
        <v>2.9510000000000002E-2</v>
      </c>
      <c r="N221" s="1"/>
      <c r="O221" s="1"/>
    </row>
    <row r="222" spans="1:15" ht="12.75" customHeight="1">
      <c r="A222" s="33">
        <v>212</v>
      </c>
      <c r="B222" s="58" t="s">
        <v>415</v>
      </c>
      <c r="C222" s="31">
        <v>73.099999999999994</v>
      </c>
      <c r="D222" s="38">
        <v>74.116666666666674</v>
      </c>
      <c r="E222" s="38">
        <v>71.783333333333346</v>
      </c>
      <c r="F222" s="38">
        <v>70.466666666666669</v>
      </c>
      <c r="G222" s="38">
        <v>68.13333333333334</v>
      </c>
      <c r="H222" s="38">
        <v>75.433333333333351</v>
      </c>
      <c r="I222" s="38">
        <v>77.766666666666666</v>
      </c>
      <c r="J222" s="38">
        <v>79.083333333333357</v>
      </c>
      <c r="K222" s="31">
        <v>76.45</v>
      </c>
      <c r="L222" s="31">
        <v>72.8</v>
      </c>
      <c r="M222" s="31">
        <v>87.286389999999997</v>
      </c>
      <c r="N222" s="1"/>
      <c r="O222" s="1"/>
    </row>
    <row r="223" spans="1:15" ht="12.75" customHeight="1">
      <c r="A223" s="33">
        <v>213</v>
      </c>
      <c r="B223" s="58" t="s">
        <v>138</v>
      </c>
      <c r="C223" s="31">
        <v>968.95</v>
      </c>
      <c r="D223" s="38">
        <v>972.69999999999993</v>
      </c>
      <c r="E223" s="38">
        <v>962.99999999999989</v>
      </c>
      <c r="F223" s="38">
        <v>957.05</v>
      </c>
      <c r="G223" s="38">
        <v>947.34999999999991</v>
      </c>
      <c r="H223" s="38">
        <v>978.64999999999986</v>
      </c>
      <c r="I223" s="38">
        <v>988.34999999999991</v>
      </c>
      <c r="J223" s="38">
        <v>994.29999999999984</v>
      </c>
      <c r="K223" s="31">
        <v>982.4</v>
      </c>
      <c r="L223" s="31">
        <v>966.75</v>
      </c>
      <c r="M223" s="31">
        <v>283.8974</v>
      </c>
      <c r="N223" s="1"/>
      <c r="O223" s="1"/>
    </row>
    <row r="224" spans="1:15" ht="12.75" customHeight="1">
      <c r="A224" s="33">
        <v>214</v>
      </c>
      <c r="B224" s="58" t="s">
        <v>139</v>
      </c>
      <c r="C224" s="31">
        <v>1334.8</v>
      </c>
      <c r="D224" s="38">
        <v>1334.05</v>
      </c>
      <c r="E224" s="38">
        <v>1323.1999999999998</v>
      </c>
      <c r="F224" s="38">
        <v>1311.6</v>
      </c>
      <c r="G224" s="38">
        <v>1300.7499999999998</v>
      </c>
      <c r="H224" s="38">
        <v>1345.6499999999999</v>
      </c>
      <c r="I224" s="38">
        <v>1356.4999999999998</v>
      </c>
      <c r="J224" s="38">
        <v>1368.1</v>
      </c>
      <c r="K224" s="31">
        <v>1344.9</v>
      </c>
      <c r="L224" s="31">
        <v>1322.45</v>
      </c>
      <c r="M224" s="31">
        <v>6.6010600000000004</v>
      </c>
      <c r="N224" s="1"/>
      <c r="O224" s="1"/>
    </row>
    <row r="225" spans="1:15" ht="12.75" customHeight="1">
      <c r="A225" s="33">
        <v>215</v>
      </c>
      <c r="B225" s="58" t="s">
        <v>140</v>
      </c>
      <c r="C225" s="31">
        <v>544.75</v>
      </c>
      <c r="D225" s="38">
        <v>547.33333333333337</v>
      </c>
      <c r="E225" s="38">
        <v>539.66666666666674</v>
      </c>
      <c r="F225" s="38">
        <v>534.58333333333337</v>
      </c>
      <c r="G225" s="38">
        <v>526.91666666666674</v>
      </c>
      <c r="H225" s="38">
        <v>552.41666666666674</v>
      </c>
      <c r="I225" s="38">
        <v>560.08333333333348</v>
      </c>
      <c r="J225" s="38">
        <v>565.16666666666674</v>
      </c>
      <c r="K225" s="31">
        <v>555</v>
      </c>
      <c r="L225" s="31">
        <v>542.25</v>
      </c>
      <c r="M225" s="31">
        <v>7.9159100000000002</v>
      </c>
      <c r="N225" s="1"/>
      <c r="O225" s="1"/>
    </row>
    <row r="226" spans="1:15" ht="12.75" customHeight="1">
      <c r="A226" s="33">
        <v>216</v>
      </c>
      <c r="B226" s="58" t="s">
        <v>282</v>
      </c>
      <c r="C226" s="31">
        <v>624.29999999999995</v>
      </c>
      <c r="D226" s="38">
        <v>625.86666666666667</v>
      </c>
      <c r="E226" s="38">
        <v>620.63333333333333</v>
      </c>
      <c r="F226" s="38">
        <v>616.9666666666667</v>
      </c>
      <c r="G226" s="38">
        <v>611.73333333333335</v>
      </c>
      <c r="H226" s="38">
        <v>629.5333333333333</v>
      </c>
      <c r="I226" s="38">
        <v>634.76666666666665</v>
      </c>
      <c r="J226" s="38">
        <v>638.43333333333328</v>
      </c>
      <c r="K226" s="31">
        <v>631.1</v>
      </c>
      <c r="L226" s="31">
        <v>622.20000000000005</v>
      </c>
      <c r="M226" s="31">
        <v>2.4313199999999999</v>
      </c>
      <c r="N226" s="1"/>
      <c r="O226" s="1"/>
    </row>
    <row r="227" spans="1:15" ht="12.75" customHeight="1">
      <c r="A227" s="33">
        <v>217</v>
      </c>
      <c r="B227" s="58" t="s">
        <v>416</v>
      </c>
      <c r="C227" s="31">
        <v>61.55</v>
      </c>
      <c r="D227" s="38">
        <v>62</v>
      </c>
      <c r="E227" s="38">
        <v>60.7</v>
      </c>
      <c r="F227" s="38">
        <v>59.85</v>
      </c>
      <c r="G227" s="38">
        <v>58.550000000000004</v>
      </c>
      <c r="H227" s="38">
        <v>62.85</v>
      </c>
      <c r="I227" s="38">
        <v>64.150000000000006</v>
      </c>
      <c r="J227" s="38">
        <v>65</v>
      </c>
      <c r="K227" s="31">
        <v>63.3</v>
      </c>
      <c r="L227" s="31">
        <v>61.15</v>
      </c>
      <c r="M227" s="31">
        <v>71.145079999999993</v>
      </c>
      <c r="N227" s="1"/>
      <c r="O227" s="1"/>
    </row>
    <row r="228" spans="1:15" ht="12.75" customHeight="1">
      <c r="A228" s="33">
        <v>218</v>
      </c>
      <c r="B228" s="58" t="s">
        <v>143</v>
      </c>
      <c r="C228" s="31">
        <v>91.45</v>
      </c>
      <c r="D228" s="38">
        <v>91.983333333333334</v>
      </c>
      <c r="E228" s="38">
        <v>90.416666666666671</v>
      </c>
      <c r="F228" s="38">
        <v>89.38333333333334</v>
      </c>
      <c r="G228" s="38">
        <v>87.816666666666677</v>
      </c>
      <c r="H228" s="38">
        <v>93.016666666666666</v>
      </c>
      <c r="I228" s="38">
        <v>94.583333333333329</v>
      </c>
      <c r="J228" s="38">
        <v>95.61666666666666</v>
      </c>
      <c r="K228" s="31">
        <v>93.55</v>
      </c>
      <c r="L228" s="31">
        <v>90.95</v>
      </c>
      <c r="M228" s="31">
        <v>338.46829000000002</v>
      </c>
      <c r="N228" s="1"/>
      <c r="O228" s="1"/>
    </row>
    <row r="229" spans="1:15" ht="12.75" customHeight="1">
      <c r="A229" s="33">
        <v>219</v>
      </c>
      <c r="B229" s="58" t="s">
        <v>142</v>
      </c>
      <c r="C229" s="31">
        <v>122.6</v>
      </c>
      <c r="D229" s="38">
        <v>123.61666666666667</v>
      </c>
      <c r="E229" s="38">
        <v>121.23333333333335</v>
      </c>
      <c r="F229" s="38">
        <v>119.86666666666667</v>
      </c>
      <c r="G229" s="38">
        <v>117.48333333333335</v>
      </c>
      <c r="H229" s="38">
        <v>124.98333333333335</v>
      </c>
      <c r="I229" s="38">
        <v>127.36666666666667</v>
      </c>
      <c r="J229" s="38">
        <v>128.73333333333335</v>
      </c>
      <c r="K229" s="31">
        <v>126</v>
      </c>
      <c r="L229" s="31">
        <v>122.25</v>
      </c>
      <c r="M229" s="31">
        <v>68.917540000000002</v>
      </c>
      <c r="N229" s="1"/>
      <c r="O229" s="1"/>
    </row>
    <row r="230" spans="1:15" ht="12.75" customHeight="1">
      <c r="A230" s="33">
        <v>220</v>
      </c>
      <c r="B230" s="58" t="s">
        <v>417</v>
      </c>
      <c r="C230" s="31">
        <v>936.9</v>
      </c>
      <c r="D230" s="38">
        <v>925.15</v>
      </c>
      <c r="E230" s="38">
        <v>901.3</v>
      </c>
      <c r="F230" s="38">
        <v>865.69999999999993</v>
      </c>
      <c r="G230" s="38">
        <v>841.84999999999991</v>
      </c>
      <c r="H230" s="38">
        <v>960.75</v>
      </c>
      <c r="I230" s="38">
        <v>984.60000000000014</v>
      </c>
      <c r="J230" s="38">
        <v>1020.2</v>
      </c>
      <c r="K230" s="31">
        <v>949</v>
      </c>
      <c r="L230" s="31">
        <v>889.55</v>
      </c>
      <c r="M230" s="31">
        <v>2.3966699999999999</v>
      </c>
      <c r="N230" s="1"/>
      <c r="O230" s="1"/>
    </row>
    <row r="231" spans="1:15" ht="12.75" customHeight="1">
      <c r="A231" s="33">
        <v>221</v>
      </c>
      <c r="B231" s="58" t="s">
        <v>418</v>
      </c>
      <c r="C231" s="31">
        <v>583.95000000000005</v>
      </c>
      <c r="D231" s="38">
        <v>587.85</v>
      </c>
      <c r="E231" s="38">
        <v>578.70000000000005</v>
      </c>
      <c r="F231" s="38">
        <v>573.45000000000005</v>
      </c>
      <c r="G231" s="38">
        <v>564.30000000000007</v>
      </c>
      <c r="H231" s="38">
        <v>593.1</v>
      </c>
      <c r="I231" s="38">
        <v>602.24999999999989</v>
      </c>
      <c r="J231" s="38">
        <v>607.5</v>
      </c>
      <c r="K231" s="31">
        <v>597</v>
      </c>
      <c r="L231" s="31">
        <v>582.6</v>
      </c>
      <c r="M231" s="31">
        <v>3.0405899999999999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236.15</v>
      </c>
      <c r="D232" s="38">
        <v>237.76666666666665</v>
      </c>
      <c r="E232" s="38">
        <v>233.6333333333333</v>
      </c>
      <c r="F232" s="38">
        <v>231.11666666666665</v>
      </c>
      <c r="G232" s="38">
        <v>226.98333333333329</v>
      </c>
      <c r="H232" s="38">
        <v>240.2833333333333</v>
      </c>
      <c r="I232" s="38">
        <v>244.41666666666663</v>
      </c>
      <c r="J232" s="38">
        <v>246.93333333333331</v>
      </c>
      <c r="K232" s="31">
        <v>241.9</v>
      </c>
      <c r="L232" s="31">
        <v>235.25</v>
      </c>
      <c r="M232" s="31">
        <v>21.015080000000001</v>
      </c>
      <c r="N232" s="1"/>
      <c r="O232" s="1"/>
    </row>
    <row r="233" spans="1:15" ht="12.75" customHeight="1">
      <c r="A233" s="33">
        <v>223</v>
      </c>
      <c r="B233" s="58" t="s">
        <v>137</v>
      </c>
      <c r="C233" s="31">
        <v>158.80000000000001</v>
      </c>
      <c r="D233" s="38">
        <v>157.61666666666667</v>
      </c>
      <c r="E233" s="38">
        <v>155.28333333333336</v>
      </c>
      <c r="F233" s="38">
        <v>151.76666666666668</v>
      </c>
      <c r="G233" s="38">
        <v>149.43333333333337</v>
      </c>
      <c r="H233" s="38">
        <v>161.13333333333335</v>
      </c>
      <c r="I233" s="38">
        <v>163.46666666666667</v>
      </c>
      <c r="J233" s="38">
        <v>166.98333333333335</v>
      </c>
      <c r="K233" s="31">
        <v>159.94999999999999</v>
      </c>
      <c r="L233" s="31">
        <v>154.1</v>
      </c>
      <c r="M233" s="31">
        <v>199.79982999999999</v>
      </c>
      <c r="N233" s="1"/>
      <c r="O233" s="1"/>
    </row>
    <row r="234" spans="1:15" ht="12.75" customHeight="1">
      <c r="A234" s="33">
        <v>224</v>
      </c>
      <c r="B234" s="58" t="s">
        <v>421</v>
      </c>
      <c r="C234" s="31">
        <v>69.25</v>
      </c>
      <c r="D234" s="38">
        <v>67.38333333333334</v>
      </c>
      <c r="E234" s="38">
        <v>64.966666666666683</v>
      </c>
      <c r="F234" s="38">
        <v>60.683333333333344</v>
      </c>
      <c r="G234" s="38">
        <v>58.266666666666687</v>
      </c>
      <c r="H234" s="38">
        <v>71.666666666666686</v>
      </c>
      <c r="I234" s="38">
        <v>74.083333333333343</v>
      </c>
      <c r="J234" s="38">
        <v>78.366666666666674</v>
      </c>
      <c r="K234" s="31">
        <v>69.8</v>
      </c>
      <c r="L234" s="31">
        <v>63.1</v>
      </c>
      <c r="M234" s="31">
        <v>460.66886</v>
      </c>
      <c r="N234" s="1"/>
      <c r="O234" s="1"/>
    </row>
    <row r="235" spans="1:15" ht="12.75" customHeight="1">
      <c r="A235" s="33">
        <v>225</v>
      </c>
      <c r="B235" s="58" t="s">
        <v>148</v>
      </c>
      <c r="C235" s="31">
        <v>3131.9</v>
      </c>
      <c r="D235" s="38">
        <v>3139</v>
      </c>
      <c r="E235" s="38">
        <v>3112.9</v>
      </c>
      <c r="F235" s="38">
        <v>3093.9</v>
      </c>
      <c r="G235" s="38">
        <v>3067.8</v>
      </c>
      <c r="H235" s="38">
        <v>3158</v>
      </c>
      <c r="I235" s="38">
        <v>3184.1000000000004</v>
      </c>
      <c r="J235" s="38">
        <v>3203.1</v>
      </c>
      <c r="K235" s="31">
        <v>3165.1</v>
      </c>
      <c r="L235" s="31">
        <v>3120</v>
      </c>
      <c r="M235" s="31">
        <v>1.72184</v>
      </c>
      <c r="N235" s="1"/>
      <c r="O235" s="1"/>
    </row>
    <row r="236" spans="1:15" ht="12.75" customHeight="1">
      <c r="A236" s="33">
        <v>226</v>
      </c>
      <c r="B236" s="58" t="s">
        <v>283</v>
      </c>
      <c r="C236" s="31">
        <v>402.95</v>
      </c>
      <c r="D236" s="38">
        <v>403.18333333333334</v>
      </c>
      <c r="E236" s="38">
        <v>395.01666666666665</v>
      </c>
      <c r="F236" s="38">
        <v>387.08333333333331</v>
      </c>
      <c r="G236" s="38">
        <v>378.91666666666663</v>
      </c>
      <c r="H236" s="38">
        <v>411.11666666666667</v>
      </c>
      <c r="I236" s="38">
        <v>419.2833333333333</v>
      </c>
      <c r="J236" s="38">
        <v>427.2166666666667</v>
      </c>
      <c r="K236" s="31">
        <v>411.35</v>
      </c>
      <c r="L236" s="31">
        <v>395.25</v>
      </c>
      <c r="M236" s="31">
        <v>12.157970000000001</v>
      </c>
      <c r="N236" s="1"/>
      <c r="O236" s="1"/>
    </row>
    <row r="237" spans="1:15" ht="12.75" customHeight="1">
      <c r="A237" s="33">
        <v>227</v>
      </c>
      <c r="B237" s="58" t="s">
        <v>144</v>
      </c>
      <c r="C237" s="31">
        <v>124.9</v>
      </c>
      <c r="D237" s="38">
        <v>125.48333333333335</v>
      </c>
      <c r="E237" s="38">
        <v>124.01666666666669</v>
      </c>
      <c r="F237" s="38">
        <v>123.13333333333334</v>
      </c>
      <c r="G237" s="38">
        <v>121.66666666666669</v>
      </c>
      <c r="H237" s="38">
        <v>126.3666666666667</v>
      </c>
      <c r="I237" s="38">
        <v>127.83333333333334</v>
      </c>
      <c r="J237" s="38">
        <v>128.7166666666667</v>
      </c>
      <c r="K237" s="31">
        <v>126.95</v>
      </c>
      <c r="L237" s="31">
        <v>124.6</v>
      </c>
      <c r="M237" s="31">
        <v>55.135089999999998</v>
      </c>
      <c r="N237" s="1"/>
      <c r="O237" s="1"/>
    </row>
    <row r="238" spans="1:15" ht="12.75" customHeight="1">
      <c r="A238" s="33">
        <v>228</v>
      </c>
      <c r="B238" s="58" t="s">
        <v>146</v>
      </c>
      <c r="C238" s="31">
        <v>401.95</v>
      </c>
      <c r="D238" s="38">
        <v>403.5</v>
      </c>
      <c r="E238" s="38">
        <v>399.9</v>
      </c>
      <c r="F238" s="38">
        <v>397.84999999999997</v>
      </c>
      <c r="G238" s="38">
        <v>394.24999999999994</v>
      </c>
      <c r="H238" s="38">
        <v>405.55</v>
      </c>
      <c r="I238" s="38">
        <v>409.15000000000003</v>
      </c>
      <c r="J238" s="38">
        <v>411.20000000000005</v>
      </c>
      <c r="K238" s="31">
        <v>407.1</v>
      </c>
      <c r="L238" s="31">
        <v>401.45</v>
      </c>
      <c r="M238" s="31">
        <v>32.310119999999998</v>
      </c>
      <c r="N238" s="1"/>
      <c r="O238" s="1"/>
    </row>
    <row r="239" spans="1:15" ht="12.75" customHeight="1">
      <c r="A239" s="33">
        <v>229</v>
      </c>
      <c r="B239" s="58" t="s">
        <v>154</v>
      </c>
      <c r="C239" s="31">
        <v>92.25</v>
      </c>
      <c r="D239" s="38">
        <v>92.350000000000009</v>
      </c>
      <c r="E239" s="38">
        <v>91.450000000000017</v>
      </c>
      <c r="F239" s="38">
        <v>90.65</v>
      </c>
      <c r="G239" s="38">
        <v>89.750000000000014</v>
      </c>
      <c r="H239" s="38">
        <v>93.15000000000002</v>
      </c>
      <c r="I239" s="38">
        <v>94.050000000000026</v>
      </c>
      <c r="J239" s="38">
        <v>94.850000000000023</v>
      </c>
      <c r="K239" s="31">
        <v>93.25</v>
      </c>
      <c r="L239" s="31">
        <v>91.55</v>
      </c>
      <c r="M239" s="31">
        <v>99.36618</v>
      </c>
      <c r="N239" s="1"/>
      <c r="O239" s="1"/>
    </row>
    <row r="240" spans="1:15" ht="12.75" customHeight="1">
      <c r="A240" s="33">
        <v>230</v>
      </c>
      <c r="B240" s="58" t="s">
        <v>422</v>
      </c>
      <c r="C240" s="31">
        <v>31.7</v>
      </c>
      <c r="D240" s="38">
        <v>32.216666666666669</v>
      </c>
      <c r="E240" s="38">
        <v>30.983333333333334</v>
      </c>
      <c r="F240" s="38">
        <v>30.266666666666666</v>
      </c>
      <c r="G240" s="38">
        <v>29.033333333333331</v>
      </c>
      <c r="H240" s="38">
        <v>32.933333333333337</v>
      </c>
      <c r="I240" s="38">
        <v>34.166666666666671</v>
      </c>
      <c r="J240" s="38">
        <v>34.88333333333334</v>
      </c>
      <c r="K240" s="31">
        <v>33.450000000000003</v>
      </c>
      <c r="L240" s="31">
        <v>31.5</v>
      </c>
      <c r="M240" s="31">
        <v>575.34689000000003</v>
      </c>
      <c r="N240" s="1"/>
      <c r="O240" s="1"/>
    </row>
    <row r="241" spans="1:15" ht="12.75" customHeight="1">
      <c r="A241" s="33">
        <v>231</v>
      </c>
      <c r="B241" s="58" t="s">
        <v>156</v>
      </c>
      <c r="C241" s="31">
        <v>659.6</v>
      </c>
      <c r="D241" s="38">
        <v>658.69999999999993</v>
      </c>
      <c r="E241" s="38">
        <v>652.89999999999986</v>
      </c>
      <c r="F241" s="38">
        <v>646.19999999999993</v>
      </c>
      <c r="G241" s="38">
        <v>640.39999999999986</v>
      </c>
      <c r="H241" s="38">
        <v>665.39999999999986</v>
      </c>
      <c r="I241" s="38">
        <v>671.19999999999982</v>
      </c>
      <c r="J241" s="38">
        <v>677.89999999999986</v>
      </c>
      <c r="K241" s="31">
        <v>664.5</v>
      </c>
      <c r="L241" s="31">
        <v>652</v>
      </c>
      <c r="M241" s="31">
        <v>21.833300000000001</v>
      </c>
      <c r="N241" s="1"/>
      <c r="O241" s="1"/>
    </row>
    <row r="242" spans="1:15" ht="12.75" customHeight="1">
      <c r="A242" s="33">
        <v>232</v>
      </c>
      <c r="B242" s="58" t="s">
        <v>423</v>
      </c>
      <c r="C242" s="31">
        <v>48.6</v>
      </c>
      <c r="D242" s="38">
        <v>48.916666666666664</v>
      </c>
      <c r="E242" s="38">
        <v>47.583333333333329</v>
      </c>
      <c r="F242" s="38">
        <v>46.566666666666663</v>
      </c>
      <c r="G242" s="38">
        <v>45.233333333333327</v>
      </c>
      <c r="H242" s="38">
        <v>49.93333333333333</v>
      </c>
      <c r="I242" s="38">
        <v>51.266666666666659</v>
      </c>
      <c r="J242" s="38">
        <v>52.283333333333331</v>
      </c>
      <c r="K242" s="31">
        <v>50.25</v>
      </c>
      <c r="L242" s="31">
        <v>47.9</v>
      </c>
      <c r="M242" s="31">
        <v>1198.2440999999999</v>
      </c>
      <c r="N242" s="1"/>
      <c r="O242" s="1"/>
    </row>
    <row r="243" spans="1:15" ht="12.75" customHeight="1">
      <c r="A243" s="33">
        <v>233</v>
      </c>
      <c r="B243" s="58" t="s">
        <v>424</v>
      </c>
      <c r="C243" s="31">
        <v>1531.9</v>
      </c>
      <c r="D243" s="38">
        <v>1531.6333333333332</v>
      </c>
      <c r="E243" s="38">
        <v>1521.2666666666664</v>
      </c>
      <c r="F243" s="38">
        <v>1510.6333333333332</v>
      </c>
      <c r="G243" s="38">
        <v>1500.2666666666664</v>
      </c>
      <c r="H243" s="38">
        <v>1542.2666666666664</v>
      </c>
      <c r="I243" s="38">
        <v>1552.6333333333332</v>
      </c>
      <c r="J243" s="38">
        <v>1563.2666666666664</v>
      </c>
      <c r="K243" s="31">
        <v>1542</v>
      </c>
      <c r="L243" s="31">
        <v>1521</v>
      </c>
      <c r="M243" s="31">
        <v>0.36627999999999999</v>
      </c>
      <c r="N243" s="1"/>
      <c r="O243" s="1"/>
    </row>
    <row r="244" spans="1:15" ht="12.75" customHeight="1">
      <c r="A244" s="33">
        <v>234</v>
      </c>
      <c r="B244" s="58" t="s">
        <v>145</v>
      </c>
      <c r="C244" s="31">
        <v>443.95</v>
      </c>
      <c r="D244" s="38">
        <v>444.5333333333333</v>
      </c>
      <c r="E244" s="38">
        <v>441.66666666666663</v>
      </c>
      <c r="F244" s="38">
        <v>439.38333333333333</v>
      </c>
      <c r="G244" s="38">
        <v>436.51666666666665</v>
      </c>
      <c r="H244" s="38">
        <v>446.81666666666661</v>
      </c>
      <c r="I244" s="38">
        <v>449.68333333333328</v>
      </c>
      <c r="J244" s="38">
        <v>451.96666666666658</v>
      </c>
      <c r="K244" s="31">
        <v>447.4</v>
      </c>
      <c r="L244" s="31">
        <v>442.25</v>
      </c>
      <c r="M244" s="31">
        <v>12.24827</v>
      </c>
      <c r="N244" s="1"/>
      <c r="O244" s="1"/>
    </row>
    <row r="245" spans="1:15" ht="12.75" customHeight="1">
      <c r="A245" s="33">
        <v>235</v>
      </c>
      <c r="B245" s="58" t="s">
        <v>151</v>
      </c>
      <c r="C245" s="31">
        <v>163.55000000000001</v>
      </c>
      <c r="D245" s="38">
        <v>164.70000000000002</v>
      </c>
      <c r="E245" s="38">
        <v>161.95000000000005</v>
      </c>
      <c r="F245" s="38">
        <v>160.35000000000002</v>
      </c>
      <c r="G245" s="38">
        <v>157.60000000000005</v>
      </c>
      <c r="H245" s="38">
        <v>166.30000000000004</v>
      </c>
      <c r="I245" s="38">
        <v>169.04999999999998</v>
      </c>
      <c r="J245" s="38">
        <v>170.65000000000003</v>
      </c>
      <c r="K245" s="31">
        <v>167.45</v>
      </c>
      <c r="L245" s="31">
        <v>163.1</v>
      </c>
      <c r="M245" s="31">
        <v>73.525810000000007</v>
      </c>
      <c r="N245" s="1"/>
      <c r="O245" s="1"/>
    </row>
    <row r="246" spans="1:15" ht="12.75" customHeight="1">
      <c r="A246" s="33">
        <v>236</v>
      </c>
      <c r="B246" s="58" t="s">
        <v>150</v>
      </c>
      <c r="C246" s="31">
        <v>1425.15</v>
      </c>
      <c r="D246" s="38">
        <v>1420.8</v>
      </c>
      <c r="E246" s="38">
        <v>1406.6</v>
      </c>
      <c r="F246" s="38">
        <v>1388.05</v>
      </c>
      <c r="G246" s="38">
        <v>1373.85</v>
      </c>
      <c r="H246" s="38">
        <v>1439.35</v>
      </c>
      <c r="I246" s="38">
        <v>1453.5500000000002</v>
      </c>
      <c r="J246" s="38">
        <v>1472.1</v>
      </c>
      <c r="K246" s="31">
        <v>1435</v>
      </c>
      <c r="L246" s="31">
        <v>1402.25</v>
      </c>
      <c r="M246" s="31">
        <v>35.595460000000003</v>
      </c>
      <c r="N246" s="1"/>
      <c r="O246" s="1"/>
    </row>
    <row r="247" spans="1:15" ht="12.75" customHeight="1">
      <c r="A247" s="33">
        <v>237</v>
      </c>
      <c r="B247" s="58" t="s">
        <v>425</v>
      </c>
      <c r="C247" s="31">
        <v>14.1</v>
      </c>
      <c r="D247" s="38">
        <v>14.166666666666666</v>
      </c>
      <c r="E247" s="38">
        <v>13.933333333333332</v>
      </c>
      <c r="F247" s="38">
        <v>13.766666666666666</v>
      </c>
      <c r="G247" s="38">
        <v>13.533333333333331</v>
      </c>
      <c r="H247" s="38">
        <v>14.333333333333332</v>
      </c>
      <c r="I247" s="38">
        <v>14.566666666666666</v>
      </c>
      <c r="J247" s="38">
        <v>14.733333333333333</v>
      </c>
      <c r="K247" s="31">
        <v>14.4</v>
      </c>
      <c r="L247" s="31">
        <v>14</v>
      </c>
      <c r="M247" s="31">
        <v>107.65143999999999</v>
      </c>
      <c r="N247" s="1"/>
      <c r="O247" s="1"/>
    </row>
    <row r="248" spans="1:15" ht="12.75" customHeight="1">
      <c r="A248" s="33">
        <v>238</v>
      </c>
      <c r="B248" s="58" t="s">
        <v>186</v>
      </c>
      <c r="C248" s="31">
        <v>4249.1000000000004</v>
      </c>
      <c r="D248" s="38">
        <v>4226.916666666667</v>
      </c>
      <c r="E248" s="38">
        <v>4174.8333333333339</v>
      </c>
      <c r="F248" s="38">
        <v>4100.5666666666666</v>
      </c>
      <c r="G248" s="38">
        <v>4048.4833333333336</v>
      </c>
      <c r="H248" s="38">
        <v>4301.1833333333343</v>
      </c>
      <c r="I248" s="38">
        <v>4353.2666666666682</v>
      </c>
      <c r="J248" s="38">
        <v>4427.5333333333347</v>
      </c>
      <c r="K248" s="31">
        <v>4279</v>
      </c>
      <c r="L248" s="31">
        <v>4152.6499999999996</v>
      </c>
      <c r="M248" s="31">
        <v>3.83996</v>
      </c>
      <c r="N248" s="1"/>
      <c r="O248" s="1"/>
    </row>
    <row r="249" spans="1:15" ht="12.75" customHeight="1">
      <c r="A249" s="33">
        <v>239</v>
      </c>
      <c r="B249" s="58" t="s">
        <v>152</v>
      </c>
      <c r="C249" s="31">
        <v>1423.6</v>
      </c>
      <c r="D249" s="38">
        <v>1421.0333333333331</v>
      </c>
      <c r="E249" s="38">
        <v>1417.0166666666662</v>
      </c>
      <c r="F249" s="38">
        <v>1410.4333333333332</v>
      </c>
      <c r="G249" s="38">
        <v>1406.4166666666663</v>
      </c>
      <c r="H249" s="38">
        <v>1427.6166666666661</v>
      </c>
      <c r="I249" s="38">
        <v>1431.633333333333</v>
      </c>
      <c r="J249" s="38">
        <v>1438.216666666666</v>
      </c>
      <c r="K249" s="31">
        <v>1425.05</v>
      </c>
      <c r="L249" s="31">
        <v>1414.45</v>
      </c>
      <c r="M249" s="31">
        <v>51.719630000000002</v>
      </c>
      <c r="N249" s="1"/>
      <c r="O249" s="1"/>
    </row>
    <row r="250" spans="1:15" ht="12.75" customHeight="1">
      <c r="A250" s="33">
        <v>240</v>
      </c>
      <c r="B250" s="58" t="s">
        <v>862</v>
      </c>
      <c r="C250" s="31">
        <v>3221.75</v>
      </c>
      <c r="D250" s="38">
        <v>3253.85</v>
      </c>
      <c r="E250" s="38">
        <v>3173.45</v>
      </c>
      <c r="F250" s="38">
        <v>3125.15</v>
      </c>
      <c r="G250" s="38">
        <v>3044.75</v>
      </c>
      <c r="H250" s="38">
        <v>3302.1499999999996</v>
      </c>
      <c r="I250" s="38">
        <v>3382.55</v>
      </c>
      <c r="J250" s="38">
        <v>3430.8499999999995</v>
      </c>
      <c r="K250" s="31">
        <v>3334.25</v>
      </c>
      <c r="L250" s="31">
        <v>3205.55</v>
      </c>
      <c r="M250" s="31">
        <v>0.29846</v>
      </c>
      <c r="N250" s="1"/>
      <c r="O250" s="1"/>
    </row>
    <row r="251" spans="1:15" ht="12.75" customHeight="1">
      <c r="A251" s="33">
        <v>241</v>
      </c>
      <c r="B251" s="58" t="s">
        <v>153</v>
      </c>
      <c r="C251" s="31">
        <v>692.2</v>
      </c>
      <c r="D251" s="38">
        <v>700.06666666666661</v>
      </c>
      <c r="E251" s="38">
        <v>681.13333333333321</v>
      </c>
      <c r="F251" s="38">
        <v>670.06666666666661</v>
      </c>
      <c r="G251" s="38">
        <v>651.13333333333321</v>
      </c>
      <c r="H251" s="38">
        <v>711.13333333333321</v>
      </c>
      <c r="I251" s="38">
        <v>730.06666666666661</v>
      </c>
      <c r="J251" s="38">
        <v>741.13333333333321</v>
      </c>
      <c r="K251" s="31">
        <v>719</v>
      </c>
      <c r="L251" s="31">
        <v>689</v>
      </c>
      <c r="M251" s="31">
        <v>6.8605200000000002</v>
      </c>
      <c r="N251" s="1"/>
      <c r="O251" s="1"/>
    </row>
    <row r="252" spans="1:15" ht="12.75" customHeight="1">
      <c r="A252" s="33">
        <v>242</v>
      </c>
      <c r="B252" s="58" t="s">
        <v>149</v>
      </c>
      <c r="C252" s="31">
        <v>2482.65</v>
      </c>
      <c r="D252" s="38">
        <v>2491.5166666666669</v>
      </c>
      <c r="E252" s="38">
        <v>2466.6333333333337</v>
      </c>
      <c r="F252" s="38">
        <v>2450.6166666666668</v>
      </c>
      <c r="G252" s="38">
        <v>2425.7333333333336</v>
      </c>
      <c r="H252" s="38">
        <v>2507.5333333333338</v>
      </c>
      <c r="I252" s="38">
        <v>2532.416666666667</v>
      </c>
      <c r="J252" s="38">
        <v>2548.4333333333338</v>
      </c>
      <c r="K252" s="31">
        <v>2516.4</v>
      </c>
      <c r="L252" s="31">
        <v>2475.5</v>
      </c>
      <c r="M252" s="31">
        <v>6.4916700000000001</v>
      </c>
      <c r="N252" s="1"/>
      <c r="O252" s="1"/>
    </row>
    <row r="253" spans="1:15" ht="12.75" customHeight="1">
      <c r="A253" s="33">
        <v>243</v>
      </c>
      <c r="B253" s="58" t="s">
        <v>155</v>
      </c>
      <c r="C253" s="31">
        <v>883.45</v>
      </c>
      <c r="D253" s="38">
        <v>893.4</v>
      </c>
      <c r="E253" s="38">
        <v>868.05</v>
      </c>
      <c r="F253" s="38">
        <v>852.65</v>
      </c>
      <c r="G253" s="38">
        <v>827.3</v>
      </c>
      <c r="H253" s="38">
        <v>908.8</v>
      </c>
      <c r="I253" s="38">
        <v>934.15000000000009</v>
      </c>
      <c r="J253" s="38">
        <v>949.55</v>
      </c>
      <c r="K253" s="31">
        <v>918.75</v>
      </c>
      <c r="L253" s="31">
        <v>878</v>
      </c>
      <c r="M253" s="31">
        <v>13.501709999999999</v>
      </c>
      <c r="N253" s="1"/>
      <c r="O253" s="1"/>
    </row>
    <row r="254" spans="1:15" ht="12.75" customHeight="1">
      <c r="A254" s="33">
        <v>244</v>
      </c>
      <c r="B254" s="58" t="s">
        <v>419</v>
      </c>
      <c r="C254" s="31">
        <v>27.5</v>
      </c>
      <c r="D254" s="38">
        <v>27.75</v>
      </c>
      <c r="E254" s="38">
        <v>27.1</v>
      </c>
      <c r="F254" s="38">
        <v>26.700000000000003</v>
      </c>
      <c r="G254" s="38">
        <v>26.050000000000004</v>
      </c>
      <c r="H254" s="38">
        <v>28.15</v>
      </c>
      <c r="I254" s="38">
        <v>28.799999999999997</v>
      </c>
      <c r="J254" s="38">
        <v>29.199999999999996</v>
      </c>
      <c r="K254" s="31">
        <v>28.4</v>
      </c>
      <c r="L254" s="31">
        <v>27.35</v>
      </c>
      <c r="M254" s="31">
        <v>336.76290999999998</v>
      </c>
      <c r="N254" s="1"/>
      <c r="O254" s="1"/>
    </row>
    <row r="255" spans="1:15" ht="12.75" customHeight="1">
      <c r="A255" s="33">
        <v>245</v>
      </c>
      <c r="B255" s="58" t="s">
        <v>157</v>
      </c>
      <c r="C255" s="31">
        <v>450.9</v>
      </c>
      <c r="D255" s="38">
        <v>451.23333333333335</v>
      </c>
      <c r="E255" s="38">
        <v>448.9666666666667</v>
      </c>
      <c r="F255" s="38">
        <v>447.03333333333336</v>
      </c>
      <c r="G255" s="38">
        <v>444.76666666666671</v>
      </c>
      <c r="H255" s="38">
        <v>453.16666666666669</v>
      </c>
      <c r="I255" s="38">
        <v>455.43333333333334</v>
      </c>
      <c r="J255" s="38">
        <v>457.36666666666667</v>
      </c>
      <c r="K255" s="31">
        <v>453.5</v>
      </c>
      <c r="L255" s="31">
        <v>449.3</v>
      </c>
      <c r="M255" s="31">
        <v>60.882739999999998</v>
      </c>
      <c r="N255" s="1"/>
      <c r="O255" s="1"/>
    </row>
    <row r="256" spans="1:15" ht="12.75" customHeight="1">
      <c r="A256" s="33">
        <v>246</v>
      </c>
      <c r="B256" s="58" t="s">
        <v>420</v>
      </c>
      <c r="C256" s="31">
        <v>118.4</v>
      </c>
      <c r="D256" s="38">
        <v>119.63333333333333</v>
      </c>
      <c r="E256" s="38">
        <v>116.36666666666665</v>
      </c>
      <c r="F256" s="38">
        <v>114.33333333333331</v>
      </c>
      <c r="G256" s="38">
        <v>111.06666666666663</v>
      </c>
      <c r="H256" s="38">
        <v>121.66666666666666</v>
      </c>
      <c r="I256" s="38">
        <v>124.93333333333334</v>
      </c>
      <c r="J256" s="38">
        <v>126.96666666666667</v>
      </c>
      <c r="K256" s="31">
        <v>122.9</v>
      </c>
      <c r="L256" s="31">
        <v>117.6</v>
      </c>
      <c r="M256" s="31">
        <v>13.52328</v>
      </c>
      <c r="N256" s="1"/>
      <c r="O256" s="1"/>
    </row>
    <row r="257" spans="1:15" ht="12.75" customHeight="1">
      <c r="A257" s="33">
        <v>247</v>
      </c>
      <c r="B257" s="58" t="s">
        <v>426</v>
      </c>
      <c r="C257" s="31">
        <v>2764.45</v>
      </c>
      <c r="D257" s="38">
        <v>2771.3666666666668</v>
      </c>
      <c r="E257" s="38">
        <v>2744.6833333333334</v>
      </c>
      <c r="F257" s="38">
        <v>2724.9166666666665</v>
      </c>
      <c r="G257" s="38">
        <v>2698.2333333333331</v>
      </c>
      <c r="H257" s="38">
        <v>2791.1333333333337</v>
      </c>
      <c r="I257" s="38">
        <v>2817.8166666666671</v>
      </c>
      <c r="J257" s="38">
        <v>2837.5833333333339</v>
      </c>
      <c r="K257" s="31">
        <v>2798.05</v>
      </c>
      <c r="L257" s="31">
        <v>2751.6</v>
      </c>
      <c r="M257" s="31">
        <v>0.65458000000000005</v>
      </c>
      <c r="N257" s="1"/>
      <c r="O257" s="1"/>
    </row>
    <row r="258" spans="1:15" ht="12.75" customHeight="1">
      <c r="A258" s="33">
        <v>248</v>
      </c>
      <c r="B258" s="58" t="s">
        <v>159</v>
      </c>
      <c r="C258" s="31">
        <v>3142.15</v>
      </c>
      <c r="D258" s="38">
        <v>3136.2333333333336</v>
      </c>
      <c r="E258" s="38">
        <v>3088.7166666666672</v>
      </c>
      <c r="F258" s="38">
        <v>3035.2833333333338</v>
      </c>
      <c r="G258" s="38">
        <v>2987.7666666666673</v>
      </c>
      <c r="H258" s="38">
        <v>3189.666666666667</v>
      </c>
      <c r="I258" s="38">
        <v>3237.1833333333334</v>
      </c>
      <c r="J258" s="38">
        <v>3290.6166666666668</v>
      </c>
      <c r="K258" s="31">
        <v>3183.75</v>
      </c>
      <c r="L258" s="31">
        <v>3082.8</v>
      </c>
      <c r="M258" s="31">
        <v>2.2551999999999999</v>
      </c>
      <c r="N258" s="1"/>
      <c r="O258" s="1"/>
    </row>
    <row r="259" spans="1:15" ht="12.75" customHeight="1">
      <c r="A259" s="33">
        <v>249</v>
      </c>
      <c r="B259" s="58" t="s">
        <v>431</v>
      </c>
      <c r="C259" s="31">
        <v>107.55</v>
      </c>
      <c r="D259" s="38">
        <v>108.05</v>
      </c>
      <c r="E259" s="38">
        <v>106.35</v>
      </c>
      <c r="F259" s="38">
        <v>105.14999999999999</v>
      </c>
      <c r="G259" s="38">
        <v>103.44999999999999</v>
      </c>
      <c r="H259" s="38">
        <v>109.25</v>
      </c>
      <c r="I259" s="38">
        <v>110.95000000000002</v>
      </c>
      <c r="J259" s="38">
        <v>112.15</v>
      </c>
      <c r="K259" s="31">
        <v>109.75</v>
      </c>
      <c r="L259" s="31">
        <v>106.85</v>
      </c>
      <c r="M259" s="31">
        <v>12.708410000000001</v>
      </c>
      <c r="N259" s="1"/>
      <c r="O259" s="1"/>
    </row>
    <row r="260" spans="1:15" ht="12.75" customHeight="1">
      <c r="A260" s="33">
        <v>250</v>
      </c>
      <c r="B260" s="58" t="s">
        <v>427</v>
      </c>
      <c r="C260" s="31">
        <v>1500.25</v>
      </c>
      <c r="D260" s="38">
        <v>1503.5666666666666</v>
      </c>
      <c r="E260" s="38">
        <v>1482.1333333333332</v>
      </c>
      <c r="F260" s="38">
        <v>1464.0166666666667</v>
      </c>
      <c r="G260" s="38">
        <v>1442.5833333333333</v>
      </c>
      <c r="H260" s="38">
        <v>1521.6833333333332</v>
      </c>
      <c r="I260" s="38">
        <v>1543.1166666666666</v>
      </c>
      <c r="J260" s="38">
        <v>1561.2333333333331</v>
      </c>
      <c r="K260" s="31">
        <v>1525</v>
      </c>
      <c r="L260" s="31">
        <v>1485.45</v>
      </c>
      <c r="M260" s="31">
        <v>1.82338</v>
      </c>
      <c r="N260" s="1"/>
      <c r="O260" s="1"/>
    </row>
    <row r="261" spans="1:15" ht="12.75" customHeight="1">
      <c r="A261" s="33">
        <v>251</v>
      </c>
      <c r="B261" s="58" t="s">
        <v>432</v>
      </c>
      <c r="C261" s="31">
        <v>426.8</v>
      </c>
      <c r="D261" s="38">
        <v>429.33333333333331</v>
      </c>
      <c r="E261" s="38">
        <v>420.66666666666663</v>
      </c>
      <c r="F261" s="38">
        <v>414.5333333333333</v>
      </c>
      <c r="G261" s="38">
        <v>405.86666666666662</v>
      </c>
      <c r="H261" s="38">
        <v>435.46666666666664</v>
      </c>
      <c r="I261" s="38">
        <v>444.13333333333327</v>
      </c>
      <c r="J261" s="38">
        <v>450.26666666666665</v>
      </c>
      <c r="K261" s="31">
        <v>438</v>
      </c>
      <c r="L261" s="31">
        <v>423.2</v>
      </c>
      <c r="M261" s="31">
        <v>3.8724400000000001</v>
      </c>
      <c r="N261" s="1"/>
      <c r="O261" s="1"/>
    </row>
    <row r="262" spans="1:15" ht="12.75" customHeight="1">
      <c r="A262" s="33">
        <v>252</v>
      </c>
      <c r="B262" s="58" t="s">
        <v>158</v>
      </c>
      <c r="C262" s="31">
        <v>649.1</v>
      </c>
      <c r="D262" s="38">
        <v>655.08333333333337</v>
      </c>
      <c r="E262" s="38">
        <v>641.01666666666677</v>
      </c>
      <c r="F262" s="38">
        <v>632.93333333333339</v>
      </c>
      <c r="G262" s="38">
        <v>618.86666666666679</v>
      </c>
      <c r="H262" s="38">
        <v>663.16666666666674</v>
      </c>
      <c r="I262" s="38">
        <v>677.23333333333335</v>
      </c>
      <c r="J262" s="38">
        <v>685.31666666666672</v>
      </c>
      <c r="K262" s="31">
        <v>669.15</v>
      </c>
      <c r="L262" s="31">
        <v>647</v>
      </c>
      <c r="M262" s="31">
        <v>24.626840000000001</v>
      </c>
      <c r="N262" s="1"/>
      <c r="O262" s="1"/>
    </row>
    <row r="263" spans="1:15" ht="12.75" customHeight="1">
      <c r="A263" s="33">
        <v>253</v>
      </c>
      <c r="B263" s="58" t="s">
        <v>863</v>
      </c>
      <c r="C263" s="31">
        <v>401.6</v>
      </c>
      <c r="D263" s="38">
        <v>403.09999999999997</v>
      </c>
      <c r="E263" s="38">
        <v>396.54999999999995</v>
      </c>
      <c r="F263" s="38">
        <v>391.5</v>
      </c>
      <c r="G263" s="38">
        <v>384.95</v>
      </c>
      <c r="H263" s="38">
        <v>408.14999999999992</v>
      </c>
      <c r="I263" s="38">
        <v>414.7</v>
      </c>
      <c r="J263" s="38">
        <v>419.74999999999989</v>
      </c>
      <c r="K263" s="31">
        <v>409.65</v>
      </c>
      <c r="L263" s="31">
        <v>398.05</v>
      </c>
      <c r="M263" s="31">
        <v>1.7349399999999999</v>
      </c>
      <c r="N263" s="1"/>
      <c r="O263" s="1"/>
    </row>
    <row r="264" spans="1:15" ht="12.75" customHeight="1">
      <c r="A264" s="33">
        <v>254</v>
      </c>
      <c r="B264" s="58" t="s">
        <v>428</v>
      </c>
      <c r="C264" s="31">
        <v>664.3</v>
      </c>
      <c r="D264" s="38">
        <v>665.96666666666658</v>
      </c>
      <c r="E264" s="38">
        <v>658.88333333333321</v>
      </c>
      <c r="F264" s="38">
        <v>653.46666666666658</v>
      </c>
      <c r="G264" s="38">
        <v>646.38333333333321</v>
      </c>
      <c r="H264" s="38">
        <v>671.38333333333321</v>
      </c>
      <c r="I264" s="38">
        <v>678.46666666666647</v>
      </c>
      <c r="J264" s="38">
        <v>683.88333333333321</v>
      </c>
      <c r="K264" s="31">
        <v>673.05</v>
      </c>
      <c r="L264" s="31">
        <v>660.55</v>
      </c>
      <c r="M264" s="31">
        <v>0.90856000000000003</v>
      </c>
      <c r="N264" s="1"/>
      <c r="O264" s="1"/>
    </row>
    <row r="265" spans="1:15" ht="12.75" customHeight="1">
      <c r="A265" s="33">
        <v>255</v>
      </c>
      <c r="B265" s="58" t="s">
        <v>429</v>
      </c>
      <c r="C265" s="31">
        <v>380.05</v>
      </c>
      <c r="D265" s="38">
        <v>376.16666666666669</v>
      </c>
      <c r="E265" s="38">
        <v>368.88333333333338</v>
      </c>
      <c r="F265" s="38">
        <v>357.7166666666667</v>
      </c>
      <c r="G265" s="38">
        <v>350.43333333333339</v>
      </c>
      <c r="H265" s="38">
        <v>387.33333333333337</v>
      </c>
      <c r="I265" s="38">
        <v>394.61666666666667</v>
      </c>
      <c r="J265" s="38">
        <v>405.78333333333336</v>
      </c>
      <c r="K265" s="31">
        <v>383.45</v>
      </c>
      <c r="L265" s="31">
        <v>365</v>
      </c>
      <c r="M265" s="31">
        <v>43.679409999999997</v>
      </c>
      <c r="N265" s="1"/>
      <c r="O265" s="1"/>
    </row>
    <row r="266" spans="1:15" ht="12.75" customHeight="1">
      <c r="A266" s="33">
        <v>256</v>
      </c>
      <c r="B266" s="58" t="s">
        <v>430</v>
      </c>
      <c r="C266" s="31">
        <v>78</v>
      </c>
      <c r="D266" s="38">
        <v>78.833333333333329</v>
      </c>
      <c r="E266" s="38">
        <v>76.86666666666666</v>
      </c>
      <c r="F266" s="38">
        <v>75.733333333333334</v>
      </c>
      <c r="G266" s="38">
        <v>73.766666666666666</v>
      </c>
      <c r="H266" s="38">
        <v>79.966666666666654</v>
      </c>
      <c r="I266" s="38">
        <v>81.933333333333323</v>
      </c>
      <c r="J266" s="38">
        <v>83.066666666666649</v>
      </c>
      <c r="K266" s="31">
        <v>80.8</v>
      </c>
      <c r="L266" s="31">
        <v>77.7</v>
      </c>
      <c r="M266" s="31">
        <v>53.874890000000001</v>
      </c>
      <c r="N266" s="1"/>
      <c r="O266" s="1"/>
    </row>
    <row r="267" spans="1:15" ht="12.75" customHeight="1">
      <c r="A267" s="33">
        <v>257</v>
      </c>
      <c r="B267" s="58" t="s">
        <v>284</v>
      </c>
      <c r="C267" s="31">
        <v>350.7</v>
      </c>
      <c r="D267" s="38">
        <v>352.83333333333331</v>
      </c>
      <c r="E267" s="38">
        <v>345.86666666666662</v>
      </c>
      <c r="F267" s="38">
        <v>341.0333333333333</v>
      </c>
      <c r="G267" s="38">
        <v>334.06666666666661</v>
      </c>
      <c r="H267" s="38">
        <v>357.66666666666663</v>
      </c>
      <c r="I267" s="38">
        <v>364.63333333333333</v>
      </c>
      <c r="J267" s="38">
        <v>369.46666666666664</v>
      </c>
      <c r="K267" s="31">
        <v>359.8</v>
      </c>
      <c r="L267" s="31">
        <v>348</v>
      </c>
      <c r="M267" s="31">
        <v>29.280290000000001</v>
      </c>
      <c r="N267" s="1"/>
      <c r="O267" s="1"/>
    </row>
    <row r="268" spans="1:15" ht="12.75" customHeight="1">
      <c r="A268" s="33">
        <v>258</v>
      </c>
      <c r="B268" s="58" t="s">
        <v>160</v>
      </c>
      <c r="C268" s="31">
        <v>787.9</v>
      </c>
      <c r="D268" s="38">
        <v>793.58333333333337</v>
      </c>
      <c r="E268" s="38">
        <v>780.4666666666667</v>
      </c>
      <c r="F268" s="38">
        <v>773.0333333333333</v>
      </c>
      <c r="G268" s="38">
        <v>759.91666666666663</v>
      </c>
      <c r="H268" s="38">
        <v>801.01666666666677</v>
      </c>
      <c r="I268" s="38">
        <v>814.13333333333333</v>
      </c>
      <c r="J268" s="38">
        <v>821.56666666666683</v>
      </c>
      <c r="K268" s="31">
        <v>806.7</v>
      </c>
      <c r="L268" s="31">
        <v>786.15</v>
      </c>
      <c r="M268" s="31">
        <v>17.260770000000001</v>
      </c>
      <c r="N268" s="1"/>
      <c r="O268" s="1"/>
    </row>
    <row r="269" spans="1:15" ht="12.75" customHeight="1">
      <c r="A269" s="33">
        <v>259</v>
      </c>
      <c r="B269" s="58" t="s">
        <v>161</v>
      </c>
      <c r="C269" s="31">
        <v>486.8</v>
      </c>
      <c r="D269" s="38">
        <v>489.0333333333333</v>
      </c>
      <c r="E269" s="38">
        <v>483.51666666666659</v>
      </c>
      <c r="F269" s="38">
        <v>480.23333333333329</v>
      </c>
      <c r="G269" s="38">
        <v>474.71666666666658</v>
      </c>
      <c r="H269" s="38">
        <v>492.31666666666661</v>
      </c>
      <c r="I269" s="38">
        <v>497.83333333333326</v>
      </c>
      <c r="J269" s="38">
        <v>501.11666666666662</v>
      </c>
      <c r="K269" s="31">
        <v>494.55</v>
      </c>
      <c r="L269" s="31">
        <v>485.75</v>
      </c>
      <c r="M269" s="31">
        <v>31.38918</v>
      </c>
      <c r="N269" s="1"/>
      <c r="O269" s="1"/>
    </row>
    <row r="270" spans="1:15" ht="12.75" customHeight="1">
      <c r="A270" s="33">
        <v>260</v>
      </c>
      <c r="B270" s="58" t="s">
        <v>433</v>
      </c>
      <c r="C270" s="31">
        <v>484.25</v>
      </c>
      <c r="D270" s="38">
        <v>485.75</v>
      </c>
      <c r="E270" s="38">
        <v>476.55</v>
      </c>
      <c r="F270" s="38">
        <v>468.85</v>
      </c>
      <c r="G270" s="38">
        <v>459.65000000000003</v>
      </c>
      <c r="H270" s="38">
        <v>493.45</v>
      </c>
      <c r="I270" s="38">
        <v>502.65000000000003</v>
      </c>
      <c r="J270" s="38">
        <v>510.34999999999997</v>
      </c>
      <c r="K270" s="31">
        <v>494.95</v>
      </c>
      <c r="L270" s="31">
        <v>478.05</v>
      </c>
      <c r="M270" s="31">
        <v>15.03008</v>
      </c>
      <c r="N270" s="1"/>
      <c r="O270" s="1"/>
    </row>
    <row r="271" spans="1:15" ht="12.75" customHeight="1">
      <c r="A271" s="33">
        <v>261</v>
      </c>
      <c r="B271" s="58" t="s">
        <v>434</v>
      </c>
      <c r="C271" s="31">
        <v>450.85</v>
      </c>
      <c r="D271" s="38">
        <v>458.3</v>
      </c>
      <c r="E271" s="38">
        <v>440.75</v>
      </c>
      <c r="F271" s="38">
        <v>430.65</v>
      </c>
      <c r="G271" s="38">
        <v>413.09999999999997</v>
      </c>
      <c r="H271" s="38">
        <v>468.40000000000003</v>
      </c>
      <c r="I271" s="38">
        <v>485.9500000000001</v>
      </c>
      <c r="J271" s="38">
        <v>496.05000000000007</v>
      </c>
      <c r="K271" s="31">
        <v>475.85</v>
      </c>
      <c r="L271" s="31">
        <v>448.2</v>
      </c>
      <c r="M271" s="31">
        <v>3.4325299999999999</v>
      </c>
      <c r="N271" s="1"/>
      <c r="O271" s="1"/>
    </row>
    <row r="272" spans="1:15" ht="12.75" customHeight="1">
      <c r="A272" s="33">
        <v>262</v>
      </c>
      <c r="B272" s="58" t="s">
        <v>435</v>
      </c>
      <c r="C272" s="31">
        <v>765.55</v>
      </c>
      <c r="D272" s="38">
        <v>773.65</v>
      </c>
      <c r="E272" s="38">
        <v>751.9</v>
      </c>
      <c r="F272" s="38">
        <v>738.25</v>
      </c>
      <c r="G272" s="38">
        <v>716.5</v>
      </c>
      <c r="H272" s="38">
        <v>787.3</v>
      </c>
      <c r="I272" s="38">
        <v>809.05</v>
      </c>
      <c r="J272" s="38">
        <v>822.69999999999993</v>
      </c>
      <c r="K272" s="31">
        <v>795.4</v>
      </c>
      <c r="L272" s="31">
        <v>760</v>
      </c>
      <c r="M272" s="31">
        <v>3.6664400000000001</v>
      </c>
      <c r="N272" s="1"/>
      <c r="O272" s="1"/>
    </row>
    <row r="273" spans="1:15" ht="12.75" customHeight="1">
      <c r="A273" s="33">
        <v>263</v>
      </c>
      <c r="B273" s="58" t="s">
        <v>436</v>
      </c>
      <c r="C273" s="31">
        <v>327.64999999999998</v>
      </c>
      <c r="D273" s="38">
        <v>328.55</v>
      </c>
      <c r="E273" s="38">
        <v>322.45000000000005</v>
      </c>
      <c r="F273" s="38">
        <v>317.25000000000006</v>
      </c>
      <c r="G273" s="38">
        <v>311.15000000000009</v>
      </c>
      <c r="H273" s="38">
        <v>333.75</v>
      </c>
      <c r="I273" s="38">
        <v>339.85</v>
      </c>
      <c r="J273" s="38">
        <v>345.04999999999995</v>
      </c>
      <c r="K273" s="31">
        <v>334.65</v>
      </c>
      <c r="L273" s="31">
        <v>323.35000000000002</v>
      </c>
      <c r="M273" s="31">
        <v>10.292009999999999</v>
      </c>
      <c r="N273" s="1"/>
      <c r="O273" s="1"/>
    </row>
    <row r="274" spans="1:15" ht="12.75" customHeight="1">
      <c r="A274" s="33">
        <v>264</v>
      </c>
      <c r="B274" s="58" t="s">
        <v>437</v>
      </c>
      <c r="C274" s="31">
        <v>709.3</v>
      </c>
      <c r="D274" s="38">
        <v>713.76666666666677</v>
      </c>
      <c r="E274" s="38">
        <v>701.68333333333351</v>
      </c>
      <c r="F274" s="38">
        <v>694.06666666666672</v>
      </c>
      <c r="G274" s="38">
        <v>681.98333333333346</v>
      </c>
      <c r="H274" s="38">
        <v>721.38333333333355</v>
      </c>
      <c r="I274" s="38">
        <v>733.46666666666681</v>
      </c>
      <c r="J274" s="38">
        <v>741.0833333333336</v>
      </c>
      <c r="K274" s="31">
        <v>725.85</v>
      </c>
      <c r="L274" s="31">
        <v>706.15</v>
      </c>
      <c r="M274" s="31">
        <v>3.1646100000000001</v>
      </c>
      <c r="N274" s="1"/>
      <c r="O274" s="1"/>
    </row>
    <row r="275" spans="1:15" ht="12.75" customHeight="1">
      <c r="A275" s="33">
        <v>265</v>
      </c>
      <c r="B275" s="58" t="s">
        <v>442</v>
      </c>
      <c r="C275" s="31">
        <v>1458.8</v>
      </c>
      <c r="D275" s="38">
        <v>1469.9833333333333</v>
      </c>
      <c r="E275" s="38">
        <v>1443.8166666666666</v>
      </c>
      <c r="F275" s="38">
        <v>1428.8333333333333</v>
      </c>
      <c r="G275" s="38">
        <v>1402.6666666666665</v>
      </c>
      <c r="H275" s="38">
        <v>1484.9666666666667</v>
      </c>
      <c r="I275" s="38">
        <v>1511.1333333333332</v>
      </c>
      <c r="J275" s="38">
        <v>1526.1166666666668</v>
      </c>
      <c r="K275" s="31">
        <v>1496.15</v>
      </c>
      <c r="L275" s="31">
        <v>1455</v>
      </c>
      <c r="M275" s="31">
        <v>0.60667000000000004</v>
      </c>
      <c r="N275" s="1"/>
      <c r="O275" s="1"/>
    </row>
    <row r="276" spans="1:15" ht="12.75" customHeight="1">
      <c r="A276" s="33">
        <v>266</v>
      </c>
      <c r="B276" s="58" t="s">
        <v>851</v>
      </c>
      <c r="C276" s="31">
        <v>633.20000000000005</v>
      </c>
      <c r="D276" s="38">
        <v>628.9</v>
      </c>
      <c r="E276" s="38">
        <v>616.09999999999991</v>
      </c>
      <c r="F276" s="38">
        <v>598.99999999999989</v>
      </c>
      <c r="G276" s="38">
        <v>586.19999999999982</v>
      </c>
      <c r="H276" s="38">
        <v>646</v>
      </c>
      <c r="I276" s="38">
        <v>658.8</v>
      </c>
      <c r="J276" s="38">
        <v>675.90000000000009</v>
      </c>
      <c r="K276" s="31">
        <v>641.70000000000005</v>
      </c>
      <c r="L276" s="31">
        <v>611.79999999999995</v>
      </c>
      <c r="M276" s="31">
        <v>4.9898100000000003</v>
      </c>
      <c r="N276" s="1"/>
      <c r="O276" s="1"/>
    </row>
    <row r="277" spans="1:15" ht="12.75" customHeight="1">
      <c r="A277" s="33">
        <v>267</v>
      </c>
      <c r="B277" s="58" t="s">
        <v>443</v>
      </c>
      <c r="C277" s="31">
        <v>216.75</v>
      </c>
      <c r="D277" s="38">
        <v>218.98333333333335</v>
      </c>
      <c r="E277" s="38">
        <v>213.9666666666667</v>
      </c>
      <c r="F277" s="38">
        <v>211.18333333333334</v>
      </c>
      <c r="G277" s="38">
        <v>206.16666666666669</v>
      </c>
      <c r="H277" s="38">
        <v>221.76666666666671</v>
      </c>
      <c r="I277" s="38">
        <v>226.78333333333336</v>
      </c>
      <c r="J277" s="38">
        <v>229.56666666666672</v>
      </c>
      <c r="K277" s="31">
        <v>224</v>
      </c>
      <c r="L277" s="31">
        <v>216.2</v>
      </c>
      <c r="M277" s="31">
        <v>18.159970000000001</v>
      </c>
      <c r="N277" s="1"/>
      <c r="O277" s="1"/>
    </row>
    <row r="278" spans="1:15" ht="12.75" customHeight="1">
      <c r="A278" s="33">
        <v>268</v>
      </c>
      <c r="B278" s="58" t="s">
        <v>444</v>
      </c>
      <c r="C278" s="31">
        <v>323.95</v>
      </c>
      <c r="D278" s="38">
        <v>323.41666666666669</v>
      </c>
      <c r="E278" s="38">
        <v>321.83333333333337</v>
      </c>
      <c r="F278" s="38">
        <v>319.7166666666667</v>
      </c>
      <c r="G278" s="38">
        <v>318.13333333333338</v>
      </c>
      <c r="H278" s="38">
        <v>325.53333333333336</v>
      </c>
      <c r="I278" s="38">
        <v>327.11666666666673</v>
      </c>
      <c r="J278" s="38">
        <v>329.23333333333335</v>
      </c>
      <c r="K278" s="31">
        <v>325</v>
      </c>
      <c r="L278" s="31">
        <v>321.3</v>
      </c>
      <c r="M278" s="31">
        <v>1.5206999999999999</v>
      </c>
      <c r="N278" s="1"/>
      <c r="O278" s="1"/>
    </row>
    <row r="279" spans="1:15" ht="12.75" customHeight="1">
      <c r="A279" s="33">
        <v>269</v>
      </c>
      <c r="B279" s="58" t="s">
        <v>445</v>
      </c>
      <c r="C279" s="31">
        <v>122.3</v>
      </c>
      <c r="D279" s="38">
        <v>122.39999999999999</v>
      </c>
      <c r="E279" s="38">
        <v>117.89999999999998</v>
      </c>
      <c r="F279" s="38">
        <v>113.49999999999999</v>
      </c>
      <c r="G279" s="38">
        <v>108.99999999999997</v>
      </c>
      <c r="H279" s="38">
        <v>126.79999999999998</v>
      </c>
      <c r="I279" s="38">
        <v>131.30000000000001</v>
      </c>
      <c r="J279" s="38">
        <v>135.69999999999999</v>
      </c>
      <c r="K279" s="31">
        <v>126.9</v>
      </c>
      <c r="L279" s="31">
        <v>118</v>
      </c>
      <c r="M279" s="31">
        <v>24.144069999999999</v>
      </c>
      <c r="N279" s="1"/>
      <c r="O279" s="1"/>
    </row>
    <row r="280" spans="1:15" ht="12.75" customHeight="1">
      <c r="A280" s="33">
        <v>270</v>
      </c>
      <c r="B280" s="58" t="s">
        <v>446</v>
      </c>
      <c r="C280" s="31">
        <v>657.1</v>
      </c>
      <c r="D280" s="38">
        <v>656.46666666666658</v>
      </c>
      <c r="E280" s="38">
        <v>651.68333333333317</v>
      </c>
      <c r="F280" s="38">
        <v>646.26666666666654</v>
      </c>
      <c r="G280" s="38">
        <v>641.48333333333312</v>
      </c>
      <c r="H280" s="38">
        <v>661.88333333333321</v>
      </c>
      <c r="I280" s="38">
        <v>666.66666666666674</v>
      </c>
      <c r="J280" s="38">
        <v>672.08333333333326</v>
      </c>
      <c r="K280" s="31">
        <v>661.25</v>
      </c>
      <c r="L280" s="31">
        <v>651.04999999999995</v>
      </c>
      <c r="M280" s="31">
        <v>1.8030900000000001</v>
      </c>
      <c r="N280" s="1"/>
      <c r="O280" s="1"/>
    </row>
    <row r="281" spans="1:15" ht="12.75" customHeight="1">
      <c r="A281" s="33">
        <v>271</v>
      </c>
      <c r="B281" s="58" t="s">
        <v>438</v>
      </c>
      <c r="C281" s="31">
        <v>2618.25</v>
      </c>
      <c r="D281" s="38">
        <v>2611.75</v>
      </c>
      <c r="E281" s="38">
        <v>2596.5</v>
      </c>
      <c r="F281" s="38">
        <v>2574.75</v>
      </c>
      <c r="G281" s="38">
        <v>2559.5</v>
      </c>
      <c r="H281" s="38">
        <v>2633.5</v>
      </c>
      <c r="I281" s="38">
        <v>2648.75</v>
      </c>
      <c r="J281" s="38">
        <v>2670.5</v>
      </c>
      <c r="K281" s="31">
        <v>2627</v>
      </c>
      <c r="L281" s="31">
        <v>2590</v>
      </c>
      <c r="M281" s="31">
        <v>2.9076200000000001</v>
      </c>
      <c r="N281" s="1"/>
      <c r="O281" s="1"/>
    </row>
    <row r="282" spans="1:15" ht="12.75" customHeight="1">
      <c r="A282" s="33">
        <v>272</v>
      </c>
      <c r="B282" s="58" t="s">
        <v>864</v>
      </c>
      <c r="C282" s="31">
        <v>2705.9</v>
      </c>
      <c r="D282" s="38">
        <v>2709.85</v>
      </c>
      <c r="E282" s="38">
        <v>2679.7</v>
      </c>
      <c r="F282" s="38">
        <v>2653.5</v>
      </c>
      <c r="G282" s="38">
        <v>2623.35</v>
      </c>
      <c r="H282" s="38">
        <v>2736.0499999999997</v>
      </c>
      <c r="I282" s="38">
        <v>2766.2000000000003</v>
      </c>
      <c r="J282" s="38">
        <v>2792.3999999999996</v>
      </c>
      <c r="K282" s="31">
        <v>2740</v>
      </c>
      <c r="L282" s="31">
        <v>2683.65</v>
      </c>
      <c r="M282" s="31">
        <v>3.8399999999999997E-2</v>
      </c>
      <c r="N282" s="1"/>
      <c r="O282" s="1"/>
    </row>
    <row r="283" spans="1:15" ht="12.75" customHeight="1">
      <c r="A283" s="33">
        <v>273</v>
      </c>
      <c r="B283" s="58" t="s">
        <v>870</v>
      </c>
      <c r="C283" s="31">
        <v>596.29999999999995</v>
      </c>
      <c r="D283" s="38">
        <v>598.75</v>
      </c>
      <c r="E283" s="38">
        <v>588.54999999999995</v>
      </c>
      <c r="F283" s="38">
        <v>580.79999999999995</v>
      </c>
      <c r="G283" s="38">
        <v>570.59999999999991</v>
      </c>
      <c r="H283" s="38">
        <v>606.5</v>
      </c>
      <c r="I283" s="38">
        <v>616.70000000000005</v>
      </c>
      <c r="J283" s="38">
        <v>624.45000000000005</v>
      </c>
      <c r="K283" s="31">
        <v>608.95000000000005</v>
      </c>
      <c r="L283" s="31">
        <v>591</v>
      </c>
      <c r="M283" s="31">
        <v>0.15354000000000001</v>
      </c>
      <c r="N283" s="1"/>
      <c r="O283" s="1"/>
    </row>
    <row r="284" spans="1:15" ht="12.75" customHeight="1">
      <c r="A284" s="33">
        <v>274</v>
      </c>
      <c r="B284" s="58" t="s">
        <v>865</v>
      </c>
      <c r="C284" s="31">
        <v>384.45</v>
      </c>
      <c r="D284" s="38">
        <v>386.58333333333331</v>
      </c>
      <c r="E284" s="38">
        <v>379.86666666666662</v>
      </c>
      <c r="F284" s="38">
        <v>375.2833333333333</v>
      </c>
      <c r="G284" s="38">
        <v>368.56666666666661</v>
      </c>
      <c r="H284" s="38">
        <v>391.16666666666663</v>
      </c>
      <c r="I284" s="38">
        <v>397.88333333333333</v>
      </c>
      <c r="J284" s="38">
        <v>402.46666666666664</v>
      </c>
      <c r="K284" s="31">
        <v>393.3</v>
      </c>
      <c r="L284" s="31">
        <v>382</v>
      </c>
      <c r="M284" s="31">
        <v>3.88504</v>
      </c>
      <c r="N284" s="1"/>
      <c r="O284" s="1"/>
    </row>
    <row r="285" spans="1:15" ht="12.75" customHeight="1">
      <c r="A285" s="33">
        <v>275</v>
      </c>
      <c r="B285" s="58" t="s">
        <v>439</v>
      </c>
      <c r="C285" s="31">
        <v>265.75</v>
      </c>
      <c r="D285" s="38">
        <v>268.51666666666665</v>
      </c>
      <c r="E285" s="38">
        <v>262.23333333333329</v>
      </c>
      <c r="F285" s="38">
        <v>258.71666666666664</v>
      </c>
      <c r="G285" s="38">
        <v>252.43333333333328</v>
      </c>
      <c r="H285" s="38">
        <v>272.0333333333333</v>
      </c>
      <c r="I285" s="38">
        <v>278.31666666666661</v>
      </c>
      <c r="J285" s="38">
        <v>281.83333333333331</v>
      </c>
      <c r="K285" s="31">
        <v>274.8</v>
      </c>
      <c r="L285" s="31">
        <v>265</v>
      </c>
      <c r="M285" s="31">
        <v>11.7982</v>
      </c>
      <c r="N285" s="1"/>
      <c r="O285" s="1"/>
    </row>
    <row r="286" spans="1:15" ht="12.75" customHeight="1">
      <c r="A286" s="33">
        <v>276</v>
      </c>
      <c r="B286" s="58" t="s">
        <v>162</v>
      </c>
      <c r="C286" s="31">
        <v>1780.95</v>
      </c>
      <c r="D286" s="38">
        <v>1785.3999999999999</v>
      </c>
      <c r="E286" s="38">
        <v>1771.7999999999997</v>
      </c>
      <c r="F286" s="38">
        <v>1762.6499999999999</v>
      </c>
      <c r="G286" s="38">
        <v>1749.0499999999997</v>
      </c>
      <c r="H286" s="38">
        <v>1794.5499999999997</v>
      </c>
      <c r="I286" s="38">
        <v>1808.1499999999996</v>
      </c>
      <c r="J286" s="38">
        <v>1817.2999999999997</v>
      </c>
      <c r="K286" s="31">
        <v>1799</v>
      </c>
      <c r="L286" s="31">
        <v>1776.25</v>
      </c>
      <c r="M286" s="31">
        <v>41.237909999999999</v>
      </c>
      <c r="N286" s="1"/>
      <c r="O286" s="1"/>
    </row>
    <row r="287" spans="1:15" ht="12.75" customHeight="1">
      <c r="A287" s="33">
        <v>277</v>
      </c>
      <c r="B287" s="58" t="s">
        <v>440</v>
      </c>
      <c r="C287" s="31">
        <v>1173.25</v>
      </c>
      <c r="D287" s="38">
        <v>1178.7666666666667</v>
      </c>
      <c r="E287" s="38">
        <v>1161.3833333333332</v>
      </c>
      <c r="F287" s="38">
        <v>1149.5166666666667</v>
      </c>
      <c r="G287" s="38">
        <v>1132.1333333333332</v>
      </c>
      <c r="H287" s="38">
        <v>1190.6333333333332</v>
      </c>
      <c r="I287" s="38">
        <v>1208.0166666666669</v>
      </c>
      <c r="J287" s="38">
        <v>1219.8833333333332</v>
      </c>
      <c r="K287" s="31">
        <v>1196.1500000000001</v>
      </c>
      <c r="L287" s="31">
        <v>1166.9000000000001</v>
      </c>
      <c r="M287" s="31">
        <v>8.0683699999999998</v>
      </c>
      <c r="N287" s="1"/>
      <c r="O287" s="1"/>
    </row>
    <row r="288" spans="1:15" ht="12.75" customHeight="1">
      <c r="A288" s="33">
        <v>278</v>
      </c>
      <c r="B288" s="58" t="s">
        <v>441</v>
      </c>
      <c r="C288" s="31">
        <v>413.7</v>
      </c>
      <c r="D288" s="38">
        <v>413.88333333333338</v>
      </c>
      <c r="E288" s="38">
        <v>411.81666666666678</v>
      </c>
      <c r="F288" s="38">
        <v>409.93333333333339</v>
      </c>
      <c r="G288" s="38">
        <v>407.86666666666679</v>
      </c>
      <c r="H288" s="38">
        <v>415.76666666666677</v>
      </c>
      <c r="I288" s="38">
        <v>417.83333333333337</v>
      </c>
      <c r="J288" s="38">
        <v>419.71666666666675</v>
      </c>
      <c r="K288" s="31">
        <v>415.95</v>
      </c>
      <c r="L288" s="31">
        <v>412</v>
      </c>
      <c r="M288" s="31">
        <v>4.7482699999999998</v>
      </c>
      <c r="N288" s="1"/>
      <c r="O288" s="1"/>
    </row>
    <row r="289" spans="1:15" ht="12.75" customHeight="1">
      <c r="A289" s="33">
        <v>279</v>
      </c>
      <c r="B289" s="58" t="s">
        <v>447</v>
      </c>
      <c r="C289" s="31">
        <v>2002.1</v>
      </c>
      <c r="D289" s="38">
        <v>1990.7333333333333</v>
      </c>
      <c r="E289" s="38">
        <v>1961.4666666666667</v>
      </c>
      <c r="F289" s="38">
        <v>1920.8333333333333</v>
      </c>
      <c r="G289" s="38">
        <v>1891.5666666666666</v>
      </c>
      <c r="H289" s="38">
        <v>2031.3666666666668</v>
      </c>
      <c r="I289" s="38">
        <v>2060.6333333333337</v>
      </c>
      <c r="J289" s="38">
        <v>2101.2666666666669</v>
      </c>
      <c r="K289" s="31">
        <v>2020</v>
      </c>
      <c r="L289" s="31">
        <v>1950.1</v>
      </c>
      <c r="M289" s="31">
        <v>1.09823</v>
      </c>
      <c r="N289" s="1"/>
      <c r="O289" s="1"/>
    </row>
    <row r="290" spans="1:15" ht="12.75" customHeight="1">
      <c r="A290" s="33">
        <v>280</v>
      </c>
      <c r="B290" s="58" t="s">
        <v>866</v>
      </c>
      <c r="C290" s="31">
        <v>2629.15</v>
      </c>
      <c r="D290" s="38">
        <v>2654.4</v>
      </c>
      <c r="E290" s="38">
        <v>2594.75</v>
      </c>
      <c r="F290" s="38">
        <v>2560.35</v>
      </c>
      <c r="G290" s="38">
        <v>2500.6999999999998</v>
      </c>
      <c r="H290" s="38">
        <v>2688.8</v>
      </c>
      <c r="I290" s="38">
        <v>2748.4500000000007</v>
      </c>
      <c r="J290" s="38">
        <v>2782.8500000000004</v>
      </c>
      <c r="K290" s="31">
        <v>2714.05</v>
      </c>
      <c r="L290" s="31">
        <v>2620</v>
      </c>
      <c r="M290" s="31">
        <v>0.70079000000000002</v>
      </c>
      <c r="N290" s="1"/>
      <c r="O290" s="1"/>
    </row>
    <row r="291" spans="1:15" ht="12.75" customHeight="1">
      <c r="A291" s="33">
        <v>281</v>
      </c>
      <c r="B291" s="58" t="s">
        <v>163</v>
      </c>
      <c r="C291" s="31">
        <v>125.95</v>
      </c>
      <c r="D291" s="38">
        <v>126.48333333333333</v>
      </c>
      <c r="E291" s="38">
        <v>125.01666666666667</v>
      </c>
      <c r="F291" s="38">
        <v>124.08333333333333</v>
      </c>
      <c r="G291" s="38">
        <v>122.61666666666666</v>
      </c>
      <c r="H291" s="38">
        <v>127.41666666666667</v>
      </c>
      <c r="I291" s="38">
        <v>128.88333333333333</v>
      </c>
      <c r="J291" s="38">
        <v>129.81666666666666</v>
      </c>
      <c r="K291" s="31">
        <v>127.95</v>
      </c>
      <c r="L291" s="31">
        <v>125.55</v>
      </c>
      <c r="M291" s="31">
        <v>63.459299999999999</v>
      </c>
      <c r="N291" s="1"/>
      <c r="O291" s="1"/>
    </row>
    <row r="292" spans="1:15" ht="12.75" customHeight="1">
      <c r="A292" s="33">
        <v>282</v>
      </c>
      <c r="B292" s="58" t="s">
        <v>169</v>
      </c>
      <c r="C292" s="31">
        <v>4395.3500000000004</v>
      </c>
      <c r="D292" s="38">
        <v>4395.3</v>
      </c>
      <c r="E292" s="38">
        <v>4365.05</v>
      </c>
      <c r="F292" s="38">
        <v>4334.75</v>
      </c>
      <c r="G292" s="38">
        <v>4304.5</v>
      </c>
      <c r="H292" s="38">
        <v>4425.6000000000004</v>
      </c>
      <c r="I292" s="38">
        <v>4455.8500000000004</v>
      </c>
      <c r="J292" s="38">
        <v>4486.1500000000005</v>
      </c>
      <c r="K292" s="31">
        <v>4425.55</v>
      </c>
      <c r="L292" s="31">
        <v>4365</v>
      </c>
      <c r="M292" s="31">
        <v>1.74796</v>
      </c>
      <c r="N292" s="1"/>
      <c r="O292" s="1"/>
    </row>
    <row r="293" spans="1:15" ht="12.75" customHeight="1">
      <c r="A293" s="33">
        <v>283</v>
      </c>
      <c r="B293" s="58" t="s">
        <v>448</v>
      </c>
      <c r="C293" s="31">
        <v>13477.6</v>
      </c>
      <c r="D293" s="38">
        <v>13528.299999999997</v>
      </c>
      <c r="E293" s="38">
        <v>13257.599999999995</v>
      </c>
      <c r="F293" s="38">
        <v>13037.599999999997</v>
      </c>
      <c r="G293" s="38">
        <v>12766.899999999994</v>
      </c>
      <c r="H293" s="38">
        <v>13748.299999999996</v>
      </c>
      <c r="I293" s="38">
        <v>14018.999999999996</v>
      </c>
      <c r="J293" s="38">
        <v>14238.999999999996</v>
      </c>
      <c r="K293" s="31">
        <v>13799</v>
      </c>
      <c r="L293" s="31">
        <v>13308.3</v>
      </c>
      <c r="M293" s="31">
        <v>9.9479999999999999E-2</v>
      </c>
      <c r="N293" s="1"/>
      <c r="O293" s="1"/>
    </row>
    <row r="294" spans="1:15" ht="12.75" customHeight="1">
      <c r="A294" s="33">
        <v>284</v>
      </c>
      <c r="B294" s="58" t="s">
        <v>167</v>
      </c>
      <c r="C294" s="31">
        <v>2688.15</v>
      </c>
      <c r="D294" s="38">
        <v>2711.8500000000004</v>
      </c>
      <c r="E294" s="38">
        <v>2656.9000000000005</v>
      </c>
      <c r="F294" s="38">
        <v>2625.65</v>
      </c>
      <c r="G294" s="38">
        <v>2570.7000000000003</v>
      </c>
      <c r="H294" s="38">
        <v>2743.1000000000008</v>
      </c>
      <c r="I294" s="38">
        <v>2798.0500000000006</v>
      </c>
      <c r="J294" s="38">
        <v>2829.3000000000011</v>
      </c>
      <c r="K294" s="31">
        <v>2766.8</v>
      </c>
      <c r="L294" s="31">
        <v>2680.6</v>
      </c>
      <c r="M294" s="31">
        <v>26.19182</v>
      </c>
      <c r="N294" s="1"/>
      <c r="O294" s="1"/>
    </row>
    <row r="295" spans="1:15" ht="12.75" customHeight="1">
      <c r="A295" s="33">
        <v>285</v>
      </c>
      <c r="B295" s="58" t="s">
        <v>449</v>
      </c>
      <c r="C295" s="31">
        <v>436.5</v>
      </c>
      <c r="D295" s="38">
        <v>434.2166666666667</v>
      </c>
      <c r="E295" s="38">
        <v>424.38333333333338</v>
      </c>
      <c r="F295" s="38">
        <v>412.26666666666671</v>
      </c>
      <c r="G295" s="38">
        <v>402.43333333333339</v>
      </c>
      <c r="H295" s="38">
        <v>446.33333333333337</v>
      </c>
      <c r="I295" s="38">
        <v>456.16666666666663</v>
      </c>
      <c r="J295" s="38">
        <v>468.28333333333336</v>
      </c>
      <c r="K295" s="31">
        <v>444.05</v>
      </c>
      <c r="L295" s="31">
        <v>422.1</v>
      </c>
      <c r="M295" s="31">
        <v>22.272349999999999</v>
      </c>
      <c r="N295" s="1"/>
      <c r="O295" s="1"/>
    </row>
    <row r="296" spans="1:15" ht="12.75" customHeight="1">
      <c r="A296" s="33">
        <v>286</v>
      </c>
      <c r="B296" s="58" t="s">
        <v>165</v>
      </c>
      <c r="C296" s="31">
        <v>390.05</v>
      </c>
      <c r="D296" s="38">
        <v>392.2</v>
      </c>
      <c r="E296" s="38">
        <v>386.4</v>
      </c>
      <c r="F296" s="38">
        <v>382.75</v>
      </c>
      <c r="G296" s="38">
        <v>376.95</v>
      </c>
      <c r="H296" s="38">
        <v>395.84999999999997</v>
      </c>
      <c r="I296" s="38">
        <v>401.65000000000003</v>
      </c>
      <c r="J296" s="38">
        <v>405.29999999999995</v>
      </c>
      <c r="K296" s="31">
        <v>398</v>
      </c>
      <c r="L296" s="31">
        <v>388.55</v>
      </c>
      <c r="M296" s="31">
        <v>11.22569</v>
      </c>
      <c r="N296" s="1"/>
      <c r="O296" s="1"/>
    </row>
    <row r="297" spans="1:15" ht="12.75" customHeight="1">
      <c r="A297" s="33">
        <v>287</v>
      </c>
      <c r="B297" s="58" t="s">
        <v>450</v>
      </c>
      <c r="C297" s="31">
        <v>263.7</v>
      </c>
      <c r="D297" s="38">
        <v>263.25</v>
      </c>
      <c r="E297" s="38">
        <v>257.5</v>
      </c>
      <c r="F297" s="38">
        <v>251.3</v>
      </c>
      <c r="G297" s="38">
        <v>245.55</v>
      </c>
      <c r="H297" s="38">
        <v>269.45</v>
      </c>
      <c r="I297" s="38">
        <v>275.2</v>
      </c>
      <c r="J297" s="38">
        <v>281.39999999999998</v>
      </c>
      <c r="K297" s="31">
        <v>269</v>
      </c>
      <c r="L297" s="31">
        <v>257.05</v>
      </c>
      <c r="M297" s="31">
        <v>20.51782</v>
      </c>
      <c r="N297" s="1"/>
      <c r="O297" s="1"/>
    </row>
    <row r="298" spans="1:15" ht="12.75" customHeight="1">
      <c r="A298" s="33">
        <v>288</v>
      </c>
      <c r="B298" s="58" t="s">
        <v>451</v>
      </c>
      <c r="C298" s="31">
        <v>108.6</v>
      </c>
      <c r="D298" s="38">
        <v>108.85000000000001</v>
      </c>
      <c r="E298" s="38">
        <v>106.45000000000002</v>
      </c>
      <c r="F298" s="38">
        <v>104.30000000000001</v>
      </c>
      <c r="G298" s="38">
        <v>101.90000000000002</v>
      </c>
      <c r="H298" s="38">
        <v>111.00000000000001</v>
      </c>
      <c r="I298" s="38">
        <v>113.40000000000002</v>
      </c>
      <c r="J298" s="38">
        <v>115.55000000000001</v>
      </c>
      <c r="K298" s="31">
        <v>111.25</v>
      </c>
      <c r="L298" s="31">
        <v>106.7</v>
      </c>
      <c r="M298" s="31">
        <v>105.78213</v>
      </c>
      <c r="N298" s="1"/>
      <c r="O298" s="1"/>
    </row>
    <row r="299" spans="1:15" ht="12.75" customHeight="1">
      <c r="A299" s="33">
        <v>289</v>
      </c>
      <c r="B299" s="58" t="s">
        <v>166</v>
      </c>
      <c r="C299" s="31">
        <v>421.55</v>
      </c>
      <c r="D299" s="38">
        <v>422.75</v>
      </c>
      <c r="E299" s="38">
        <v>418.7</v>
      </c>
      <c r="F299" s="38">
        <v>415.84999999999997</v>
      </c>
      <c r="G299" s="38">
        <v>411.79999999999995</v>
      </c>
      <c r="H299" s="38">
        <v>425.6</v>
      </c>
      <c r="I299" s="38">
        <v>429.65</v>
      </c>
      <c r="J299" s="38">
        <v>432.50000000000006</v>
      </c>
      <c r="K299" s="31">
        <v>426.8</v>
      </c>
      <c r="L299" s="31">
        <v>419.9</v>
      </c>
      <c r="M299" s="31">
        <v>15.50681</v>
      </c>
      <c r="N299" s="1"/>
      <c r="O299" s="1"/>
    </row>
    <row r="300" spans="1:15" ht="12.75" customHeight="1">
      <c r="A300" s="33">
        <v>290</v>
      </c>
      <c r="B300" s="58" t="s">
        <v>285</v>
      </c>
      <c r="C300" s="31">
        <v>655.5</v>
      </c>
      <c r="D300" s="38">
        <v>658.55000000000007</v>
      </c>
      <c r="E300" s="38">
        <v>650.95000000000016</v>
      </c>
      <c r="F300" s="38">
        <v>646.40000000000009</v>
      </c>
      <c r="G300" s="38">
        <v>638.80000000000018</v>
      </c>
      <c r="H300" s="38">
        <v>663.10000000000014</v>
      </c>
      <c r="I300" s="38">
        <v>670.7</v>
      </c>
      <c r="J300" s="38">
        <v>675.25000000000011</v>
      </c>
      <c r="K300" s="31">
        <v>666.15</v>
      </c>
      <c r="L300" s="31">
        <v>654</v>
      </c>
      <c r="M300" s="31">
        <v>6.0667</v>
      </c>
      <c r="N300" s="1"/>
      <c r="O300" s="1"/>
    </row>
    <row r="301" spans="1:15" ht="12.75" customHeight="1">
      <c r="A301" s="33">
        <v>291</v>
      </c>
      <c r="B301" s="58" t="s">
        <v>286</v>
      </c>
      <c r="C301" s="31">
        <v>5791.05</v>
      </c>
      <c r="D301" s="38">
        <v>5825.05</v>
      </c>
      <c r="E301" s="38">
        <v>5676.1</v>
      </c>
      <c r="F301" s="38">
        <v>5561.1500000000005</v>
      </c>
      <c r="G301" s="38">
        <v>5412.2000000000007</v>
      </c>
      <c r="H301" s="38">
        <v>5940</v>
      </c>
      <c r="I301" s="38">
        <v>6088.9499999999989</v>
      </c>
      <c r="J301" s="38">
        <v>6203.9</v>
      </c>
      <c r="K301" s="31">
        <v>5974</v>
      </c>
      <c r="L301" s="31">
        <v>5710.1</v>
      </c>
      <c r="M301" s="31">
        <v>2.09118</v>
      </c>
      <c r="N301" s="1"/>
      <c r="O301" s="1"/>
    </row>
    <row r="302" spans="1:15" ht="12.75" customHeight="1">
      <c r="A302" s="33">
        <v>292</v>
      </c>
      <c r="B302" s="58" t="s">
        <v>168</v>
      </c>
      <c r="C302" s="31">
        <v>5170.1499999999996</v>
      </c>
      <c r="D302" s="38">
        <v>5173.4333333333334</v>
      </c>
      <c r="E302" s="38">
        <v>5116.9666666666672</v>
      </c>
      <c r="F302" s="38">
        <v>5063.7833333333338</v>
      </c>
      <c r="G302" s="38">
        <v>5007.3166666666675</v>
      </c>
      <c r="H302" s="38">
        <v>5226.6166666666668</v>
      </c>
      <c r="I302" s="38">
        <v>5283.0833333333321</v>
      </c>
      <c r="J302" s="38">
        <v>5336.2666666666664</v>
      </c>
      <c r="K302" s="31">
        <v>5229.8999999999996</v>
      </c>
      <c r="L302" s="31">
        <v>5120.25</v>
      </c>
      <c r="M302" s="31">
        <v>2.9641700000000002</v>
      </c>
      <c r="N302" s="1"/>
      <c r="O302" s="1"/>
    </row>
    <row r="303" spans="1:15" ht="12.75" customHeight="1">
      <c r="A303" s="33">
        <v>293</v>
      </c>
      <c r="B303" s="58" t="s">
        <v>170</v>
      </c>
      <c r="C303" s="31">
        <v>1089.5</v>
      </c>
      <c r="D303" s="38">
        <v>1091.5</v>
      </c>
      <c r="E303" s="38">
        <v>1083</v>
      </c>
      <c r="F303" s="38">
        <v>1076.5</v>
      </c>
      <c r="G303" s="38">
        <v>1068</v>
      </c>
      <c r="H303" s="38">
        <v>1098</v>
      </c>
      <c r="I303" s="38">
        <v>1106.5</v>
      </c>
      <c r="J303" s="38">
        <v>1113</v>
      </c>
      <c r="K303" s="31">
        <v>1100</v>
      </c>
      <c r="L303" s="31">
        <v>1085</v>
      </c>
      <c r="M303" s="31">
        <v>4.3756899999999996</v>
      </c>
      <c r="N303" s="1"/>
      <c r="O303" s="1"/>
    </row>
    <row r="304" spans="1:15" ht="12.75" customHeight="1">
      <c r="A304" s="33">
        <v>294</v>
      </c>
      <c r="B304" s="58" t="s">
        <v>452</v>
      </c>
      <c r="C304" s="31">
        <v>1470.05</v>
      </c>
      <c r="D304" s="38">
        <v>1476.0166666666667</v>
      </c>
      <c r="E304" s="38">
        <v>1458.5333333333333</v>
      </c>
      <c r="F304" s="38">
        <v>1447.0166666666667</v>
      </c>
      <c r="G304" s="38">
        <v>1429.5333333333333</v>
      </c>
      <c r="H304" s="38">
        <v>1487.5333333333333</v>
      </c>
      <c r="I304" s="38">
        <v>1505.0166666666664</v>
      </c>
      <c r="J304" s="38">
        <v>1516.5333333333333</v>
      </c>
      <c r="K304" s="31">
        <v>1493.5</v>
      </c>
      <c r="L304" s="31">
        <v>1464.5</v>
      </c>
      <c r="M304" s="31">
        <v>0.25894</v>
      </c>
      <c r="N304" s="1"/>
      <c r="O304" s="1"/>
    </row>
    <row r="305" spans="1:15" ht="12.75" customHeight="1">
      <c r="A305" s="33">
        <v>295</v>
      </c>
      <c r="B305" s="58" t="s">
        <v>455</v>
      </c>
      <c r="C305" s="31">
        <v>681.85</v>
      </c>
      <c r="D305" s="38">
        <v>687.58333333333337</v>
      </c>
      <c r="E305" s="38">
        <v>670.26666666666677</v>
      </c>
      <c r="F305" s="38">
        <v>658.68333333333339</v>
      </c>
      <c r="G305" s="38">
        <v>641.36666666666679</v>
      </c>
      <c r="H305" s="38">
        <v>699.16666666666674</v>
      </c>
      <c r="I305" s="38">
        <v>716.48333333333335</v>
      </c>
      <c r="J305" s="38">
        <v>728.06666666666672</v>
      </c>
      <c r="K305" s="31">
        <v>704.9</v>
      </c>
      <c r="L305" s="31">
        <v>676</v>
      </c>
      <c r="M305" s="31">
        <v>7.4508299999999998</v>
      </c>
      <c r="N305" s="1"/>
      <c r="O305" s="1"/>
    </row>
    <row r="306" spans="1:15" ht="12.75" customHeight="1">
      <c r="A306" s="33">
        <v>296</v>
      </c>
      <c r="B306" s="58" t="s">
        <v>180</v>
      </c>
      <c r="C306" s="31">
        <v>999.05</v>
      </c>
      <c r="D306" s="38">
        <v>998.7166666666667</v>
      </c>
      <c r="E306" s="38">
        <v>991.43333333333339</v>
      </c>
      <c r="F306" s="38">
        <v>983.81666666666672</v>
      </c>
      <c r="G306" s="38">
        <v>976.53333333333342</v>
      </c>
      <c r="H306" s="38">
        <v>1006.3333333333334</v>
      </c>
      <c r="I306" s="38">
        <v>1013.6166666666667</v>
      </c>
      <c r="J306" s="38">
        <v>1021.2333333333333</v>
      </c>
      <c r="K306" s="31">
        <v>1006</v>
      </c>
      <c r="L306" s="31">
        <v>991.1</v>
      </c>
      <c r="M306" s="31">
        <v>4.9549200000000004</v>
      </c>
      <c r="N306" s="1"/>
      <c r="O306" s="1"/>
    </row>
    <row r="307" spans="1:15" ht="12.75" customHeight="1">
      <c r="A307" s="33">
        <v>297</v>
      </c>
      <c r="B307" s="58" t="s">
        <v>172</v>
      </c>
      <c r="C307" s="31">
        <v>304.05</v>
      </c>
      <c r="D307" s="38">
        <v>302.84999999999997</v>
      </c>
      <c r="E307" s="38">
        <v>299.69999999999993</v>
      </c>
      <c r="F307" s="38">
        <v>295.34999999999997</v>
      </c>
      <c r="G307" s="38">
        <v>292.19999999999993</v>
      </c>
      <c r="H307" s="38">
        <v>307.19999999999993</v>
      </c>
      <c r="I307" s="38">
        <v>310.34999999999991</v>
      </c>
      <c r="J307" s="38">
        <v>314.69999999999993</v>
      </c>
      <c r="K307" s="31">
        <v>306</v>
      </c>
      <c r="L307" s="31">
        <v>298.5</v>
      </c>
      <c r="M307" s="31">
        <v>71.045479999999998</v>
      </c>
      <c r="N307" s="1"/>
      <c r="O307" s="1"/>
    </row>
    <row r="308" spans="1:15" ht="12.75" customHeight="1">
      <c r="A308" s="33">
        <v>298</v>
      </c>
      <c r="B308" s="58" t="s">
        <v>171</v>
      </c>
      <c r="C308" s="31">
        <v>1542.2</v>
      </c>
      <c r="D308" s="38">
        <v>1541.7333333333333</v>
      </c>
      <c r="E308" s="38">
        <v>1528.5166666666667</v>
      </c>
      <c r="F308" s="38">
        <v>1514.8333333333333</v>
      </c>
      <c r="G308" s="38">
        <v>1501.6166666666666</v>
      </c>
      <c r="H308" s="38">
        <v>1555.4166666666667</v>
      </c>
      <c r="I308" s="38">
        <v>1568.6333333333334</v>
      </c>
      <c r="J308" s="38">
        <v>1582.3166666666668</v>
      </c>
      <c r="K308" s="31">
        <v>1554.95</v>
      </c>
      <c r="L308" s="31">
        <v>1528.05</v>
      </c>
      <c r="M308" s="31">
        <v>21.111470000000001</v>
      </c>
      <c r="N308" s="1"/>
      <c r="O308" s="1"/>
    </row>
    <row r="309" spans="1:15" ht="12.75" customHeight="1">
      <c r="A309" s="33">
        <v>299</v>
      </c>
      <c r="B309" s="58" t="s">
        <v>456</v>
      </c>
      <c r="C309" s="31">
        <v>395.6</v>
      </c>
      <c r="D309" s="38">
        <v>389.2166666666667</v>
      </c>
      <c r="E309" s="38">
        <v>380.43333333333339</v>
      </c>
      <c r="F309" s="38">
        <v>365.26666666666671</v>
      </c>
      <c r="G309" s="38">
        <v>356.48333333333341</v>
      </c>
      <c r="H309" s="38">
        <v>404.38333333333338</v>
      </c>
      <c r="I309" s="38">
        <v>413.16666666666669</v>
      </c>
      <c r="J309" s="38">
        <v>428.33333333333337</v>
      </c>
      <c r="K309" s="31">
        <v>398</v>
      </c>
      <c r="L309" s="31">
        <v>374.05</v>
      </c>
      <c r="M309" s="31">
        <v>20.333100000000002</v>
      </c>
      <c r="N309" s="1"/>
      <c r="O309" s="1"/>
    </row>
    <row r="310" spans="1:15" ht="12.75" customHeight="1">
      <c r="A310" s="33">
        <v>300</v>
      </c>
      <c r="B310" s="58" t="s">
        <v>457</v>
      </c>
      <c r="C310" s="31">
        <v>527.65</v>
      </c>
      <c r="D310" s="38">
        <v>529.25</v>
      </c>
      <c r="E310" s="38">
        <v>519.54999999999995</v>
      </c>
      <c r="F310" s="38">
        <v>511.44999999999993</v>
      </c>
      <c r="G310" s="38">
        <v>501.74999999999989</v>
      </c>
      <c r="H310" s="38">
        <v>537.35</v>
      </c>
      <c r="I310" s="38">
        <v>547.05000000000007</v>
      </c>
      <c r="J310" s="38">
        <v>555.15000000000009</v>
      </c>
      <c r="K310" s="31">
        <v>538.95000000000005</v>
      </c>
      <c r="L310" s="31">
        <v>521.15</v>
      </c>
      <c r="M310" s="31">
        <v>1.7140500000000001</v>
      </c>
      <c r="N310" s="1"/>
      <c r="O310" s="1"/>
    </row>
    <row r="311" spans="1:15" ht="12.75" customHeight="1">
      <c r="A311" s="33">
        <v>301</v>
      </c>
      <c r="B311" s="58" t="s">
        <v>458</v>
      </c>
      <c r="C311" s="31">
        <v>381.95</v>
      </c>
      <c r="D311" s="38">
        <v>383.75</v>
      </c>
      <c r="E311" s="38">
        <v>378.2</v>
      </c>
      <c r="F311" s="38">
        <v>374.45</v>
      </c>
      <c r="G311" s="38">
        <v>368.9</v>
      </c>
      <c r="H311" s="38">
        <v>387.5</v>
      </c>
      <c r="I311" s="38">
        <v>393.04999999999995</v>
      </c>
      <c r="J311" s="38">
        <v>396.8</v>
      </c>
      <c r="K311" s="31">
        <v>389.3</v>
      </c>
      <c r="L311" s="31">
        <v>380</v>
      </c>
      <c r="M311" s="31">
        <v>1.9117500000000001</v>
      </c>
      <c r="N311" s="1"/>
      <c r="O311" s="1"/>
    </row>
    <row r="312" spans="1:15" ht="12.75" customHeight="1">
      <c r="A312" s="33">
        <v>302</v>
      </c>
      <c r="B312" s="58" t="s">
        <v>173</v>
      </c>
      <c r="C312" s="31">
        <v>142.25</v>
      </c>
      <c r="D312" s="38">
        <v>142.80000000000001</v>
      </c>
      <c r="E312" s="38">
        <v>140.75000000000003</v>
      </c>
      <c r="F312" s="38">
        <v>139.25000000000003</v>
      </c>
      <c r="G312" s="38">
        <v>137.20000000000005</v>
      </c>
      <c r="H312" s="38">
        <v>144.30000000000001</v>
      </c>
      <c r="I312" s="38">
        <v>146.34999999999997</v>
      </c>
      <c r="J312" s="38">
        <v>147.85</v>
      </c>
      <c r="K312" s="31">
        <v>144.85</v>
      </c>
      <c r="L312" s="31">
        <v>141.30000000000001</v>
      </c>
      <c r="M312" s="31">
        <v>842.99787000000003</v>
      </c>
      <c r="N312" s="1"/>
      <c r="O312" s="1"/>
    </row>
    <row r="313" spans="1:15" ht="12.75" customHeight="1">
      <c r="A313" s="33">
        <v>303</v>
      </c>
      <c r="B313" s="58" t="s">
        <v>459</v>
      </c>
      <c r="C313" s="31">
        <v>92.35</v>
      </c>
      <c r="D313" s="38">
        <v>92.883333333333326</v>
      </c>
      <c r="E313" s="38">
        <v>90.666666666666657</v>
      </c>
      <c r="F313" s="38">
        <v>88.983333333333334</v>
      </c>
      <c r="G313" s="38">
        <v>86.766666666666666</v>
      </c>
      <c r="H313" s="38">
        <v>94.566666666666649</v>
      </c>
      <c r="I313" s="38">
        <v>96.783333333333317</v>
      </c>
      <c r="J313" s="38">
        <v>98.46666666666664</v>
      </c>
      <c r="K313" s="31">
        <v>95.1</v>
      </c>
      <c r="L313" s="31">
        <v>91.2</v>
      </c>
      <c r="M313" s="31">
        <v>103.52079999999999</v>
      </c>
      <c r="N313" s="1"/>
      <c r="O313" s="1"/>
    </row>
    <row r="314" spans="1:15" ht="12.75" customHeight="1">
      <c r="A314" s="33">
        <v>304</v>
      </c>
      <c r="B314" s="58" t="s">
        <v>883</v>
      </c>
      <c r="C314" s="31">
        <v>1827.85</v>
      </c>
      <c r="D314" s="38">
        <v>1833.1833333333334</v>
      </c>
      <c r="E314" s="38">
        <v>1819.6666666666667</v>
      </c>
      <c r="F314" s="38">
        <v>1811.4833333333333</v>
      </c>
      <c r="G314" s="38">
        <v>1797.9666666666667</v>
      </c>
      <c r="H314" s="38">
        <v>1841.3666666666668</v>
      </c>
      <c r="I314" s="38">
        <v>1854.8833333333332</v>
      </c>
      <c r="J314" s="38">
        <v>1863.0666666666668</v>
      </c>
      <c r="K314" s="31">
        <v>1846.7</v>
      </c>
      <c r="L314" s="31">
        <v>1825</v>
      </c>
      <c r="M314" s="31">
        <v>1.9168499999999999</v>
      </c>
      <c r="N314" s="1"/>
      <c r="O314" s="1"/>
    </row>
    <row r="315" spans="1:15" ht="12.75" customHeight="1">
      <c r="A315" s="33">
        <v>305</v>
      </c>
      <c r="B315" s="58" t="s">
        <v>174</v>
      </c>
      <c r="C315" s="31">
        <v>563.5</v>
      </c>
      <c r="D315" s="38">
        <v>560.66666666666663</v>
      </c>
      <c r="E315" s="38">
        <v>556.33333333333326</v>
      </c>
      <c r="F315" s="38">
        <v>549.16666666666663</v>
      </c>
      <c r="G315" s="38">
        <v>544.83333333333326</v>
      </c>
      <c r="H315" s="38">
        <v>567.83333333333326</v>
      </c>
      <c r="I315" s="38">
        <v>572.16666666666652</v>
      </c>
      <c r="J315" s="38">
        <v>579.33333333333326</v>
      </c>
      <c r="K315" s="31">
        <v>565</v>
      </c>
      <c r="L315" s="31">
        <v>553.5</v>
      </c>
      <c r="M315" s="31">
        <v>14.811389999999999</v>
      </c>
      <c r="N315" s="1"/>
      <c r="O315" s="1"/>
    </row>
    <row r="316" spans="1:15" ht="12.75" customHeight="1">
      <c r="A316" s="33">
        <v>306</v>
      </c>
      <c r="B316" s="58" t="s">
        <v>175</v>
      </c>
      <c r="C316" s="31">
        <v>9573.7000000000007</v>
      </c>
      <c r="D316" s="38">
        <v>9596.7833333333328</v>
      </c>
      <c r="E316" s="38">
        <v>9531.9166666666661</v>
      </c>
      <c r="F316" s="38">
        <v>9490.1333333333332</v>
      </c>
      <c r="G316" s="38">
        <v>9425.2666666666664</v>
      </c>
      <c r="H316" s="38">
        <v>9638.5666666666657</v>
      </c>
      <c r="I316" s="38">
        <v>9703.4333333333343</v>
      </c>
      <c r="J316" s="38">
        <v>9745.2166666666653</v>
      </c>
      <c r="K316" s="31">
        <v>9661.65</v>
      </c>
      <c r="L316" s="31">
        <v>9555</v>
      </c>
      <c r="M316" s="31">
        <v>3.8555899999999999</v>
      </c>
      <c r="N316" s="1"/>
      <c r="O316" s="1"/>
    </row>
    <row r="317" spans="1:15" ht="12.75" customHeight="1">
      <c r="A317" s="33">
        <v>307</v>
      </c>
      <c r="B317" s="58" t="s">
        <v>460</v>
      </c>
      <c r="C317" s="31">
        <v>2200.4499999999998</v>
      </c>
      <c r="D317" s="38">
        <v>2204.9333333333334</v>
      </c>
      <c r="E317" s="38">
        <v>2156.5666666666666</v>
      </c>
      <c r="F317" s="38">
        <v>2112.6833333333334</v>
      </c>
      <c r="G317" s="38">
        <v>2064.3166666666666</v>
      </c>
      <c r="H317" s="38">
        <v>2248.8166666666666</v>
      </c>
      <c r="I317" s="38">
        <v>2297.1833333333334</v>
      </c>
      <c r="J317" s="38">
        <v>2341.0666666666666</v>
      </c>
      <c r="K317" s="31">
        <v>2253.3000000000002</v>
      </c>
      <c r="L317" s="31">
        <v>2161.0500000000002</v>
      </c>
      <c r="M317" s="31">
        <v>1.4465600000000001</v>
      </c>
      <c r="N317" s="1"/>
      <c r="O317" s="1"/>
    </row>
    <row r="318" spans="1:15" ht="12.75" customHeight="1">
      <c r="A318" s="33">
        <v>308</v>
      </c>
      <c r="B318" s="58" t="s">
        <v>179</v>
      </c>
      <c r="C318" s="31">
        <v>904.35</v>
      </c>
      <c r="D318" s="38">
        <v>914.44999999999993</v>
      </c>
      <c r="E318" s="38">
        <v>889.89999999999986</v>
      </c>
      <c r="F318" s="38">
        <v>875.44999999999993</v>
      </c>
      <c r="G318" s="38">
        <v>850.89999999999986</v>
      </c>
      <c r="H318" s="38">
        <v>928.89999999999986</v>
      </c>
      <c r="I318" s="38">
        <v>953.44999999999982</v>
      </c>
      <c r="J318" s="38">
        <v>967.89999999999986</v>
      </c>
      <c r="K318" s="31">
        <v>939</v>
      </c>
      <c r="L318" s="31">
        <v>900</v>
      </c>
      <c r="M318" s="31">
        <v>58.156140000000001</v>
      </c>
      <c r="N318" s="1"/>
      <c r="O318" s="1"/>
    </row>
    <row r="319" spans="1:15" ht="12.75" customHeight="1">
      <c r="A319" s="33">
        <v>309</v>
      </c>
      <c r="B319" s="58" t="s">
        <v>287</v>
      </c>
      <c r="C319" s="31">
        <v>563.29999999999995</v>
      </c>
      <c r="D319" s="38">
        <v>571.58333333333337</v>
      </c>
      <c r="E319" s="38">
        <v>551.9666666666667</v>
      </c>
      <c r="F319" s="38">
        <v>540.63333333333333</v>
      </c>
      <c r="G319" s="38">
        <v>521.01666666666665</v>
      </c>
      <c r="H319" s="38">
        <v>582.91666666666674</v>
      </c>
      <c r="I319" s="38">
        <v>602.5333333333333</v>
      </c>
      <c r="J319" s="38">
        <v>613.86666666666679</v>
      </c>
      <c r="K319" s="31">
        <v>591.20000000000005</v>
      </c>
      <c r="L319" s="31">
        <v>560.25</v>
      </c>
      <c r="M319" s="31">
        <v>26.504850000000001</v>
      </c>
      <c r="N319" s="1"/>
      <c r="O319" s="1"/>
    </row>
    <row r="320" spans="1:15" ht="12.75" customHeight="1">
      <c r="A320" s="33">
        <v>310</v>
      </c>
      <c r="B320" s="58" t="s">
        <v>461</v>
      </c>
      <c r="C320" s="31">
        <v>1858.65</v>
      </c>
      <c r="D320" s="38">
        <v>1868.7333333333333</v>
      </c>
      <c r="E320" s="38">
        <v>1840.9666666666667</v>
      </c>
      <c r="F320" s="38">
        <v>1823.2833333333333</v>
      </c>
      <c r="G320" s="38">
        <v>1795.5166666666667</v>
      </c>
      <c r="H320" s="38">
        <v>1886.4166666666667</v>
      </c>
      <c r="I320" s="38">
        <v>1914.1833333333336</v>
      </c>
      <c r="J320" s="38">
        <v>1931.8666666666668</v>
      </c>
      <c r="K320" s="31">
        <v>1896.5</v>
      </c>
      <c r="L320" s="31">
        <v>1851.05</v>
      </c>
      <c r="M320" s="31">
        <v>5.9600499999999998</v>
      </c>
      <c r="N320" s="1"/>
      <c r="O320" s="1"/>
    </row>
    <row r="321" spans="1:15" ht="12.75" customHeight="1">
      <c r="A321" s="33">
        <v>311</v>
      </c>
      <c r="B321" s="58" t="s">
        <v>462</v>
      </c>
      <c r="C321" s="31">
        <v>895.45</v>
      </c>
      <c r="D321" s="38">
        <v>895.68333333333339</v>
      </c>
      <c r="E321" s="38">
        <v>889.76666666666677</v>
      </c>
      <c r="F321" s="38">
        <v>884.08333333333337</v>
      </c>
      <c r="G321" s="38">
        <v>878.16666666666674</v>
      </c>
      <c r="H321" s="38">
        <v>901.36666666666679</v>
      </c>
      <c r="I321" s="38">
        <v>907.2833333333333</v>
      </c>
      <c r="J321" s="38">
        <v>912.96666666666681</v>
      </c>
      <c r="K321" s="31">
        <v>901.6</v>
      </c>
      <c r="L321" s="31">
        <v>890</v>
      </c>
      <c r="M321" s="31">
        <v>0.23952999999999999</v>
      </c>
      <c r="N321" s="1"/>
      <c r="O321" s="1"/>
    </row>
    <row r="322" spans="1:15" ht="12.75" customHeight="1">
      <c r="A322" s="33">
        <v>312</v>
      </c>
      <c r="B322" s="58" t="s">
        <v>868</v>
      </c>
      <c r="C322" s="31">
        <v>884.65</v>
      </c>
      <c r="D322" s="38">
        <v>888.5333333333333</v>
      </c>
      <c r="E322" s="38">
        <v>877.11666666666656</v>
      </c>
      <c r="F322" s="38">
        <v>869.58333333333326</v>
      </c>
      <c r="G322" s="38">
        <v>858.16666666666652</v>
      </c>
      <c r="H322" s="38">
        <v>896.06666666666661</v>
      </c>
      <c r="I322" s="38">
        <v>907.48333333333335</v>
      </c>
      <c r="J322" s="38">
        <v>915.01666666666665</v>
      </c>
      <c r="K322" s="31">
        <v>899.95</v>
      </c>
      <c r="L322" s="31">
        <v>881</v>
      </c>
      <c r="M322" s="31">
        <v>0.43301000000000001</v>
      </c>
      <c r="N322" s="1"/>
      <c r="O322" s="1"/>
    </row>
    <row r="323" spans="1:15" ht="12.75" customHeight="1">
      <c r="A323" s="33">
        <v>313</v>
      </c>
      <c r="B323" s="58" t="s">
        <v>463</v>
      </c>
      <c r="C323" s="31">
        <v>1030.3499999999999</v>
      </c>
      <c r="D323" s="38">
        <v>1029.1166666666666</v>
      </c>
      <c r="E323" s="38">
        <v>1001.8833333333332</v>
      </c>
      <c r="F323" s="38">
        <v>973.41666666666663</v>
      </c>
      <c r="G323" s="38">
        <v>946.18333333333328</v>
      </c>
      <c r="H323" s="38">
        <v>1057.583333333333</v>
      </c>
      <c r="I323" s="38">
        <v>1084.8166666666662</v>
      </c>
      <c r="J323" s="38">
        <v>1113.2833333333331</v>
      </c>
      <c r="K323" s="31">
        <v>1056.3499999999999</v>
      </c>
      <c r="L323" s="31">
        <v>1000.65</v>
      </c>
      <c r="M323" s="31">
        <v>2.2702200000000001</v>
      </c>
      <c r="N323" s="1"/>
      <c r="O323" s="1"/>
    </row>
    <row r="324" spans="1:15" ht="12.75" customHeight="1">
      <c r="A324" s="33">
        <v>314</v>
      </c>
      <c r="B324" s="58" t="s">
        <v>178</v>
      </c>
      <c r="C324" s="31">
        <v>1313.5</v>
      </c>
      <c r="D324" s="38">
        <v>1318.9833333333333</v>
      </c>
      <c r="E324" s="38">
        <v>1299.5166666666667</v>
      </c>
      <c r="F324" s="38">
        <v>1285.5333333333333</v>
      </c>
      <c r="G324" s="38">
        <v>1266.0666666666666</v>
      </c>
      <c r="H324" s="38">
        <v>1332.9666666666667</v>
      </c>
      <c r="I324" s="38">
        <v>1352.4333333333334</v>
      </c>
      <c r="J324" s="38">
        <v>1366.4166666666667</v>
      </c>
      <c r="K324" s="31">
        <v>1338.45</v>
      </c>
      <c r="L324" s="31">
        <v>1305</v>
      </c>
      <c r="M324" s="31">
        <v>1.7183600000000001</v>
      </c>
      <c r="N324" s="1"/>
      <c r="O324" s="1"/>
    </row>
    <row r="325" spans="1:15" ht="12.75" customHeight="1">
      <c r="A325" s="33">
        <v>315</v>
      </c>
      <c r="B325" s="58" t="s">
        <v>453</v>
      </c>
      <c r="C325" s="31">
        <v>42.45</v>
      </c>
      <c r="D325" s="38">
        <v>42.983333333333327</v>
      </c>
      <c r="E325" s="38">
        <v>41.766666666666652</v>
      </c>
      <c r="F325" s="38">
        <v>41.083333333333321</v>
      </c>
      <c r="G325" s="38">
        <v>39.866666666666646</v>
      </c>
      <c r="H325" s="38">
        <v>43.666666666666657</v>
      </c>
      <c r="I325" s="38">
        <v>44.88333333333334</v>
      </c>
      <c r="J325" s="38">
        <v>45.566666666666663</v>
      </c>
      <c r="K325" s="31">
        <v>44.2</v>
      </c>
      <c r="L325" s="31">
        <v>42.3</v>
      </c>
      <c r="M325" s="31">
        <v>129.27513999999999</v>
      </c>
      <c r="N325" s="1"/>
      <c r="O325" s="1"/>
    </row>
    <row r="326" spans="1:15" ht="12.75" customHeight="1">
      <c r="A326" s="33">
        <v>316</v>
      </c>
      <c r="B326" s="58" t="s">
        <v>288</v>
      </c>
      <c r="C326" s="31">
        <v>59.95</v>
      </c>
      <c r="D326" s="38">
        <v>59.800000000000004</v>
      </c>
      <c r="E326" s="38">
        <v>59.300000000000011</v>
      </c>
      <c r="F326" s="38">
        <v>58.650000000000006</v>
      </c>
      <c r="G326" s="38">
        <v>58.150000000000013</v>
      </c>
      <c r="H326" s="38">
        <v>60.45000000000001</v>
      </c>
      <c r="I326" s="38">
        <v>60.949999999999996</v>
      </c>
      <c r="J326" s="38">
        <v>61.600000000000009</v>
      </c>
      <c r="K326" s="31">
        <v>60.3</v>
      </c>
      <c r="L326" s="31">
        <v>59.15</v>
      </c>
      <c r="M326" s="31">
        <v>46.307980000000001</v>
      </c>
      <c r="N326" s="1"/>
      <c r="O326" s="1"/>
    </row>
    <row r="327" spans="1:15" ht="12.75" customHeight="1">
      <c r="A327" s="33">
        <v>317</v>
      </c>
      <c r="B327" s="58" t="s">
        <v>464</v>
      </c>
      <c r="C327" s="31">
        <v>892.45</v>
      </c>
      <c r="D327" s="38">
        <v>897.2833333333333</v>
      </c>
      <c r="E327" s="38">
        <v>885.56666666666661</v>
      </c>
      <c r="F327" s="38">
        <v>878.68333333333328</v>
      </c>
      <c r="G327" s="38">
        <v>866.96666666666658</v>
      </c>
      <c r="H327" s="38">
        <v>904.16666666666663</v>
      </c>
      <c r="I327" s="38">
        <v>915.88333333333333</v>
      </c>
      <c r="J327" s="38">
        <v>922.76666666666665</v>
      </c>
      <c r="K327" s="31">
        <v>909</v>
      </c>
      <c r="L327" s="31">
        <v>890.4</v>
      </c>
      <c r="M327" s="31">
        <v>0.57028000000000001</v>
      </c>
      <c r="N327" s="1"/>
      <c r="O327" s="1"/>
    </row>
    <row r="328" spans="1:15" ht="12.75" customHeight="1">
      <c r="A328" s="33">
        <v>318</v>
      </c>
      <c r="B328" s="58" t="s">
        <v>182</v>
      </c>
      <c r="C328" s="31">
        <v>2463.9</v>
      </c>
      <c r="D328" s="38">
        <v>2431.6666666666665</v>
      </c>
      <c r="E328" s="38">
        <v>2390.3833333333332</v>
      </c>
      <c r="F328" s="38">
        <v>2316.8666666666668</v>
      </c>
      <c r="G328" s="38">
        <v>2275.5833333333335</v>
      </c>
      <c r="H328" s="38">
        <v>2505.1833333333329</v>
      </c>
      <c r="I328" s="38">
        <v>2546.4666666666667</v>
      </c>
      <c r="J328" s="38">
        <v>2619.9833333333327</v>
      </c>
      <c r="K328" s="31">
        <v>2472.9499999999998</v>
      </c>
      <c r="L328" s="31">
        <v>2358.15</v>
      </c>
      <c r="M328" s="31">
        <v>15.254519999999999</v>
      </c>
      <c r="N328" s="1"/>
      <c r="O328" s="1"/>
    </row>
    <row r="329" spans="1:15" ht="12.75" customHeight="1">
      <c r="A329" s="33">
        <v>319</v>
      </c>
      <c r="B329" s="58" t="s">
        <v>183</v>
      </c>
      <c r="C329" s="31">
        <v>108595.15</v>
      </c>
      <c r="D329" s="38">
        <v>108700.05</v>
      </c>
      <c r="E329" s="38">
        <v>108001.1</v>
      </c>
      <c r="F329" s="38">
        <v>107407.05</v>
      </c>
      <c r="G329" s="38">
        <v>106708.1</v>
      </c>
      <c r="H329" s="38">
        <v>109294.1</v>
      </c>
      <c r="I329" s="38">
        <v>109993.04999999999</v>
      </c>
      <c r="J329" s="38">
        <v>110587.1</v>
      </c>
      <c r="K329" s="31">
        <v>109399</v>
      </c>
      <c r="L329" s="31">
        <v>108106</v>
      </c>
      <c r="M329" s="31">
        <v>4.7879999999999999E-2</v>
      </c>
      <c r="N329" s="1"/>
      <c r="O329" s="1"/>
    </row>
    <row r="330" spans="1:15" ht="12.75" customHeight="1">
      <c r="A330" s="33">
        <v>320</v>
      </c>
      <c r="B330" s="58" t="s">
        <v>454</v>
      </c>
      <c r="C330" s="31">
        <v>2304.9</v>
      </c>
      <c r="D330" s="38">
        <v>2346.2166666666667</v>
      </c>
      <c r="E330" s="38">
        <v>2252.4333333333334</v>
      </c>
      <c r="F330" s="38">
        <v>2199.9666666666667</v>
      </c>
      <c r="G330" s="38">
        <v>2106.1833333333334</v>
      </c>
      <c r="H330" s="38">
        <v>2398.6833333333334</v>
      </c>
      <c r="I330" s="38">
        <v>2492.4666666666672</v>
      </c>
      <c r="J330" s="38">
        <v>2544.9333333333334</v>
      </c>
      <c r="K330" s="31">
        <v>2440</v>
      </c>
      <c r="L330" s="31">
        <v>2293.75</v>
      </c>
      <c r="M330" s="31">
        <v>27.625229999999998</v>
      </c>
      <c r="N330" s="1"/>
      <c r="O330" s="1"/>
    </row>
    <row r="331" spans="1:15" ht="12.75" customHeight="1">
      <c r="A331" s="33">
        <v>321</v>
      </c>
      <c r="B331" s="58" t="s">
        <v>177</v>
      </c>
      <c r="C331" s="31">
        <v>1591.8</v>
      </c>
      <c r="D331" s="38">
        <v>1593.9333333333334</v>
      </c>
      <c r="E331" s="38">
        <v>1582.8666666666668</v>
      </c>
      <c r="F331" s="38">
        <v>1573.9333333333334</v>
      </c>
      <c r="G331" s="38">
        <v>1562.8666666666668</v>
      </c>
      <c r="H331" s="38">
        <v>1602.8666666666668</v>
      </c>
      <c r="I331" s="38">
        <v>1613.9333333333334</v>
      </c>
      <c r="J331" s="38">
        <v>1622.8666666666668</v>
      </c>
      <c r="K331" s="31">
        <v>1605</v>
      </c>
      <c r="L331" s="31">
        <v>1585</v>
      </c>
      <c r="M331" s="31">
        <v>1.23342</v>
      </c>
      <c r="N331" s="1"/>
      <c r="O331" s="1"/>
    </row>
    <row r="332" spans="1:15" ht="12.75" customHeight="1">
      <c r="A332" s="33">
        <v>322</v>
      </c>
      <c r="B332" s="58" t="s">
        <v>184</v>
      </c>
      <c r="C332" s="31">
        <v>1265.45</v>
      </c>
      <c r="D332" s="38">
        <v>1263.8166666666666</v>
      </c>
      <c r="E332" s="38">
        <v>1254.1333333333332</v>
      </c>
      <c r="F332" s="38">
        <v>1242.8166666666666</v>
      </c>
      <c r="G332" s="38">
        <v>1233.1333333333332</v>
      </c>
      <c r="H332" s="38">
        <v>1275.1333333333332</v>
      </c>
      <c r="I332" s="38">
        <v>1284.8166666666666</v>
      </c>
      <c r="J332" s="38">
        <v>1296.1333333333332</v>
      </c>
      <c r="K332" s="31">
        <v>1273.5</v>
      </c>
      <c r="L332" s="31">
        <v>1252.5</v>
      </c>
      <c r="M332" s="31">
        <v>4.0768800000000001</v>
      </c>
      <c r="N332" s="1"/>
      <c r="O332" s="1"/>
    </row>
    <row r="333" spans="1:15" ht="12.75" customHeight="1">
      <c r="A333" s="33">
        <v>323</v>
      </c>
      <c r="B333" s="58" t="s">
        <v>471</v>
      </c>
      <c r="C333" s="31">
        <v>1017.95</v>
      </c>
      <c r="D333" s="38">
        <v>1017.6166666666667</v>
      </c>
      <c r="E333" s="38">
        <v>999.43333333333339</v>
      </c>
      <c r="F333" s="38">
        <v>980.91666666666674</v>
      </c>
      <c r="G333" s="38">
        <v>962.73333333333346</v>
      </c>
      <c r="H333" s="38">
        <v>1036.1333333333332</v>
      </c>
      <c r="I333" s="38">
        <v>1054.3166666666666</v>
      </c>
      <c r="J333" s="38">
        <v>1072.8333333333333</v>
      </c>
      <c r="K333" s="31">
        <v>1035.8</v>
      </c>
      <c r="L333" s="31">
        <v>999.1</v>
      </c>
      <c r="M333" s="31">
        <v>4.2559399999999998</v>
      </c>
      <c r="N333" s="1"/>
      <c r="O333" s="1"/>
    </row>
    <row r="334" spans="1:15" ht="12.75" customHeight="1">
      <c r="A334" s="33">
        <v>324</v>
      </c>
      <c r="B334" s="58" t="s">
        <v>465</v>
      </c>
      <c r="C334" s="31">
        <v>891.7</v>
      </c>
      <c r="D334" s="38">
        <v>895.23333333333323</v>
      </c>
      <c r="E334" s="38">
        <v>886.46666666666647</v>
      </c>
      <c r="F334" s="38">
        <v>881.23333333333323</v>
      </c>
      <c r="G334" s="38">
        <v>872.46666666666647</v>
      </c>
      <c r="H334" s="38">
        <v>900.46666666666647</v>
      </c>
      <c r="I334" s="38">
        <v>909.23333333333312</v>
      </c>
      <c r="J334" s="38">
        <v>914.46666666666647</v>
      </c>
      <c r="K334" s="31">
        <v>904</v>
      </c>
      <c r="L334" s="31">
        <v>890</v>
      </c>
      <c r="M334" s="31">
        <v>5.9084199999999996</v>
      </c>
      <c r="N334" s="1"/>
      <c r="O334" s="1"/>
    </row>
    <row r="335" spans="1:15" ht="12.75" customHeight="1">
      <c r="A335" s="33">
        <v>325</v>
      </c>
      <c r="B335" s="58" t="s">
        <v>185</v>
      </c>
      <c r="C335" s="31">
        <v>89.75</v>
      </c>
      <c r="D335" s="38">
        <v>90.149999999999991</v>
      </c>
      <c r="E335" s="38">
        <v>89.09999999999998</v>
      </c>
      <c r="F335" s="38">
        <v>88.449999999999989</v>
      </c>
      <c r="G335" s="38">
        <v>87.399999999999977</v>
      </c>
      <c r="H335" s="38">
        <v>90.799999999999983</v>
      </c>
      <c r="I335" s="38">
        <v>91.85</v>
      </c>
      <c r="J335" s="38">
        <v>92.499999999999986</v>
      </c>
      <c r="K335" s="31">
        <v>91.2</v>
      </c>
      <c r="L335" s="31">
        <v>89.5</v>
      </c>
      <c r="M335" s="31">
        <v>39.416469999999997</v>
      </c>
      <c r="N335" s="1"/>
      <c r="O335" s="1"/>
    </row>
    <row r="336" spans="1:15" ht="12.75" customHeight="1">
      <c r="A336" s="33">
        <v>326</v>
      </c>
      <c r="B336" s="58" t="s">
        <v>187</v>
      </c>
      <c r="C336" s="31">
        <v>4544.55</v>
      </c>
      <c r="D336" s="38">
        <v>4539.8499999999995</v>
      </c>
      <c r="E336" s="38">
        <v>4514.6999999999989</v>
      </c>
      <c r="F336" s="38">
        <v>4484.8499999999995</v>
      </c>
      <c r="G336" s="38">
        <v>4459.6999999999989</v>
      </c>
      <c r="H336" s="38">
        <v>4569.6999999999989</v>
      </c>
      <c r="I336" s="38">
        <v>4594.8499999999985</v>
      </c>
      <c r="J336" s="38">
        <v>4624.6999999999989</v>
      </c>
      <c r="K336" s="31">
        <v>4565</v>
      </c>
      <c r="L336" s="31">
        <v>4510</v>
      </c>
      <c r="M336" s="31">
        <v>1.4272499999999999</v>
      </c>
      <c r="N336" s="1"/>
      <c r="O336" s="1"/>
    </row>
    <row r="337" spans="1:15" ht="12.75" customHeight="1">
      <c r="A337" s="33">
        <v>327</v>
      </c>
      <c r="B337" s="58" t="s">
        <v>472</v>
      </c>
      <c r="C337" s="31">
        <v>707.6</v>
      </c>
      <c r="D337" s="38">
        <v>706.58333333333337</v>
      </c>
      <c r="E337" s="38">
        <v>696.2166666666667</v>
      </c>
      <c r="F337" s="38">
        <v>684.83333333333337</v>
      </c>
      <c r="G337" s="38">
        <v>674.4666666666667</v>
      </c>
      <c r="H337" s="38">
        <v>717.9666666666667</v>
      </c>
      <c r="I337" s="38">
        <v>728.33333333333326</v>
      </c>
      <c r="J337" s="38">
        <v>739.7166666666667</v>
      </c>
      <c r="K337" s="31">
        <v>716.95</v>
      </c>
      <c r="L337" s="31">
        <v>695.2</v>
      </c>
      <c r="M337" s="31">
        <v>1.86226</v>
      </c>
      <c r="N337" s="1"/>
      <c r="O337" s="1"/>
    </row>
    <row r="338" spans="1:15" ht="12.75" customHeight="1">
      <c r="A338" s="33">
        <v>328</v>
      </c>
      <c r="B338" s="58" t="s">
        <v>466</v>
      </c>
      <c r="C338" s="31">
        <v>50.7</v>
      </c>
      <c r="D338" s="38">
        <v>50.800000000000004</v>
      </c>
      <c r="E338" s="38">
        <v>50.100000000000009</v>
      </c>
      <c r="F338" s="38">
        <v>49.500000000000007</v>
      </c>
      <c r="G338" s="38">
        <v>48.800000000000011</v>
      </c>
      <c r="H338" s="38">
        <v>51.400000000000006</v>
      </c>
      <c r="I338" s="38">
        <v>52.100000000000009</v>
      </c>
      <c r="J338" s="38">
        <v>52.7</v>
      </c>
      <c r="K338" s="31">
        <v>51.5</v>
      </c>
      <c r="L338" s="31">
        <v>50.2</v>
      </c>
      <c r="M338" s="31">
        <v>116.21447000000001</v>
      </c>
      <c r="N338" s="1"/>
      <c r="O338" s="1"/>
    </row>
    <row r="339" spans="1:15" ht="12.75" customHeight="1">
      <c r="A339" s="33">
        <v>329</v>
      </c>
      <c r="B339" s="58" t="s">
        <v>467</v>
      </c>
      <c r="C339" s="31">
        <v>155</v>
      </c>
      <c r="D339" s="38">
        <v>154.68333333333334</v>
      </c>
      <c r="E339" s="38">
        <v>153.36666666666667</v>
      </c>
      <c r="F339" s="38">
        <v>151.73333333333335</v>
      </c>
      <c r="G339" s="38">
        <v>150.41666666666669</v>
      </c>
      <c r="H339" s="38">
        <v>156.31666666666666</v>
      </c>
      <c r="I339" s="38">
        <v>157.63333333333333</v>
      </c>
      <c r="J339" s="38">
        <v>159.26666666666665</v>
      </c>
      <c r="K339" s="31">
        <v>156</v>
      </c>
      <c r="L339" s="31">
        <v>153.05000000000001</v>
      </c>
      <c r="M339" s="31">
        <v>25.023700000000002</v>
      </c>
      <c r="N339" s="1"/>
      <c r="O339" s="1"/>
    </row>
    <row r="340" spans="1:15" ht="12.75" customHeight="1">
      <c r="A340" s="33">
        <v>330</v>
      </c>
      <c r="B340" s="58" t="s">
        <v>188</v>
      </c>
      <c r="C340" s="31">
        <v>22244.9</v>
      </c>
      <c r="D340" s="38">
        <v>22226.066666666666</v>
      </c>
      <c r="E340" s="38">
        <v>22162.133333333331</v>
      </c>
      <c r="F340" s="38">
        <v>22079.366666666665</v>
      </c>
      <c r="G340" s="38">
        <v>22015.433333333331</v>
      </c>
      <c r="H340" s="38">
        <v>22308.833333333332</v>
      </c>
      <c r="I340" s="38">
        <v>22372.766666666666</v>
      </c>
      <c r="J340" s="38">
        <v>22455.533333333333</v>
      </c>
      <c r="K340" s="31">
        <v>22290</v>
      </c>
      <c r="L340" s="31">
        <v>22143.3</v>
      </c>
      <c r="M340" s="31">
        <v>0.4602</v>
      </c>
      <c r="N340" s="1"/>
      <c r="O340" s="1"/>
    </row>
    <row r="341" spans="1:15" ht="12.75" customHeight="1">
      <c r="A341" s="33">
        <v>331</v>
      </c>
      <c r="B341" s="58" t="s">
        <v>473</v>
      </c>
      <c r="C341" s="31">
        <v>66.95</v>
      </c>
      <c r="D341" s="38">
        <v>67.283333333333346</v>
      </c>
      <c r="E341" s="38">
        <v>65.666666666666686</v>
      </c>
      <c r="F341" s="38">
        <v>64.38333333333334</v>
      </c>
      <c r="G341" s="38">
        <v>62.76666666666668</v>
      </c>
      <c r="H341" s="38">
        <v>68.566666666666691</v>
      </c>
      <c r="I341" s="38">
        <v>70.183333333333337</v>
      </c>
      <c r="J341" s="38">
        <v>71.466666666666697</v>
      </c>
      <c r="K341" s="31">
        <v>68.900000000000006</v>
      </c>
      <c r="L341" s="31">
        <v>66</v>
      </c>
      <c r="M341" s="31">
        <v>17.833410000000001</v>
      </c>
      <c r="N341" s="1"/>
      <c r="O341" s="1"/>
    </row>
    <row r="342" spans="1:15" ht="12.75" customHeight="1">
      <c r="A342" s="33">
        <v>332</v>
      </c>
      <c r="B342" s="58" t="s">
        <v>468</v>
      </c>
      <c r="C342" s="31">
        <v>50.5</v>
      </c>
      <c r="D342" s="38">
        <v>50.800000000000004</v>
      </c>
      <c r="E342" s="38">
        <v>49.800000000000011</v>
      </c>
      <c r="F342" s="38">
        <v>49.100000000000009</v>
      </c>
      <c r="G342" s="38">
        <v>48.100000000000016</v>
      </c>
      <c r="H342" s="38">
        <v>51.500000000000007</v>
      </c>
      <c r="I342" s="38">
        <v>52.499999999999993</v>
      </c>
      <c r="J342" s="38">
        <v>53.2</v>
      </c>
      <c r="K342" s="31">
        <v>51.8</v>
      </c>
      <c r="L342" s="31">
        <v>50.1</v>
      </c>
      <c r="M342" s="31">
        <v>160.28165999999999</v>
      </c>
      <c r="N342" s="1"/>
      <c r="O342" s="1"/>
    </row>
    <row r="343" spans="1:15" ht="12.75" customHeight="1">
      <c r="A343" s="33">
        <v>333</v>
      </c>
      <c r="B343" s="58" t="s">
        <v>289</v>
      </c>
      <c r="C343" s="31">
        <v>313.35000000000002</v>
      </c>
      <c r="D343" s="38">
        <v>314.38333333333338</v>
      </c>
      <c r="E343" s="38">
        <v>310.76666666666677</v>
      </c>
      <c r="F343" s="38">
        <v>308.18333333333339</v>
      </c>
      <c r="G343" s="38">
        <v>304.56666666666678</v>
      </c>
      <c r="H343" s="38">
        <v>316.96666666666675</v>
      </c>
      <c r="I343" s="38">
        <v>320.58333333333343</v>
      </c>
      <c r="J343" s="38">
        <v>323.16666666666674</v>
      </c>
      <c r="K343" s="31">
        <v>318</v>
      </c>
      <c r="L343" s="31">
        <v>311.8</v>
      </c>
      <c r="M343" s="31">
        <v>3.2896399999999999</v>
      </c>
      <c r="N343" s="1"/>
      <c r="O343" s="1"/>
    </row>
    <row r="344" spans="1:15" ht="12.75" customHeight="1">
      <c r="A344" s="33">
        <v>334</v>
      </c>
      <c r="B344" s="58" t="s">
        <v>469</v>
      </c>
      <c r="C344" s="31">
        <v>131.6</v>
      </c>
      <c r="D344" s="38">
        <v>131.98333333333332</v>
      </c>
      <c r="E344" s="38">
        <v>129.66666666666663</v>
      </c>
      <c r="F344" s="38">
        <v>127.73333333333332</v>
      </c>
      <c r="G344" s="38">
        <v>125.41666666666663</v>
      </c>
      <c r="H344" s="38">
        <v>133.91666666666663</v>
      </c>
      <c r="I344" s="38">
        <v>136.23333333333329</v>
      </c>
      <c r="J344" s="38">
        <v>138.16666666666663</v>
      </c>
      <c r="K344" s="31">
        <v>134.30000000000001</v>
      </c>
      <c r="L344" s="31">
        <v>130.05000000000001</v>
      </c>
      <c r="M344" s="31">
        <v>17.597290000000001</v>
      </c>
      <c r="N344" s="1"/>
      <c r="O344" s="1"/>
    </row>
    <row r="345" spans="1:15" ht="12.75" customHeight="1">
      <c r="A345" s="33">
        <v>335</v>
      </c>
      <c r="B345" s="58" t="s">
        <v>189</v>
      </c>
      <c r="C345" s="31">
        <v>121.05</v>
      </c>
      <c r="D345" s="38">
        <v>121.64999999999999</v>
      </c>
      <c r="E345" s="38">
        <v>119.94999999999999</v>
      </c>
      <c r="F345" s="38">
        <v>118.85</v>
      </c>
      <c r="G345" s="38">
        <v>117.14999999999999</v>
      </c>
      <c r="H345" s="38">
        <v>122.74999999999999</v>
      </c>
      <c r="I345" s="38">
        <v>124.45</v>
      </c>
      <c r="J345" s="38">
        <v>125.54999999999998</v>
      </c>
      <c r="K345" s="31">
        <v>123.35</v>
      </c>
      <c r="L345" s="31">
        <v>120.55</v>
      </c>
      <c r="M345" s="31">
        <v>103.23206</v>
      </c>
      <c r="N345" s="1"/>
      <c r="O345" s="1"/>
    </row>
    <row r="346" spans="1:15" ht="12.75" customHeight="1">
      <c r="A346" s="33">
        <v>336</v>
      </c>
      <c r="B346" s="58" t="s">
        <v>869</v>
      </c>
      <c r="C346" s="31">
        <v>53.05</v>
      </c>
      <c r="D346" s="38">
        <v>53.5</v>
      </c>
      <c r="E346" s="38">
        <v>52.1</v>
      </c>
      <c r="F346" s="38">
        <v>51.15</v>
      </c>
      <c r="G346" s="38">
        <v>49.75</v>
      </c>
      <c r="H346" s="38">
        <v>54.45</v>
      </c>
      <c r="I346" s="38">
        <v>55.850000000000009</v>
      </c>
      <c r="J346" s="38">
        <v>56.800000000000004</v>
      </c>
      <c r="K346" s="31">
        <v>54.9</v>
      </c>
      <c r="L346" s="31">
        <v>52.55</v>
      </c>
      <c r="M346" s="31">
        <v>81.946820000000002</v>
      </c>
      <c r="N346" s="1"/>
      <c r="O346" s="1"/>
    </row>
    <row r="347" spans="1:15" ht="12.75" customHeight="1">
      <c r="A347" s="33">
        <v>337</v>
      </c>
      <c r="B347" s="58" t="s">
        <v>470</v>
      </c>
      <c r="C347" s="31">
        <v>215.75</v>
      </c>
      <c r="D347" s="38">
        <v>217.83333333333334</v>
      </c>
      <c r="E347" s="38">
        <v>213.16666666666669</v>
      </c>
      <c r="F347" s="38">
        <v>210.58333333333334</v>
      </c>
      <c r="G347" s="38">
        <v>205.91666666666669</v>
      </c>
      <c r="H347" s="38">
        <v>220.41666666666669</v>
      </c>
      <c r="I347" s="38">
        <v>225.08333333333337</v>
      </c>
      <c r="J347" s="38">
        <v>227.66666666666669</v>
      </c>
      <c r="K347" s="31">
        <v>222.5</v>
      </c>
      <c r="L347" s="31">
        <v>215.25</v>
      </c>
      <c r="M347" s="31">
        <v>8.3421500000000002</v>
      </c>
      <c r="N347" s="1"/>
      <c r="O347" s="1"/>
    </row>
    <row r="348" spans="1:15" ht="12.75" customHeight="1">
      <c r="A348" s="33">
        <v>338</v>
      </c>
      <c r="B348" s="58" t="s">
        <v>191</v>
      </c>
      <c r="C348" s="31">
        <v>220.85</v>
      </c>
      <c r="D348" s="38">
        <v>220.96666666666667</v>
      </c>
      <c r="E348" s="38">
        <v>219.53333333333333</v>
      </c>
      <c r="F348" s="38">
        <v>218.21666666666667</v>
      </c>
      <c r="G348" s="38">
        <v>216.78333333333333</v>
      </c>
      <c r="H348" s="38">
        <v>222.28333333333333</v>
      </c>
      <c r="I348" s="38">
        <v>223.71666666666667</v>
      </c>
      <c r="J348" s="38">
        <v>225.03333333333333</v>
      </c>
      <c r="K348" s="31">
        <v>222.4</v>
      </c>
      <c r="L348" s="31">
        <v>219.65</v>
      </c>
      <c r="M348" s="31">
        <v>111.82959</v>
      </c>
      <c r="N348" s="1"/>
      <c r="O348" s="1"/>
    </row>
    <row r="349" spans="1:15" ht="12.75" customHeight="1">
      <c r="A349" s="33">
        <v>339</v>
      </c>
      <c r="B349" s="58" t="s">
        <v>474</v>
      </c>
      <c r="C349" s="31">
        <v>339</v>
      </c>
      <c r="D349" s="38">
        <v>341.41666666666669</v>
      </c>
      <c r="E349" s="38">
        <v>336.08333333333337</v>
      </c>
      <c r="F349" s="38">
        <v>333.16666666666669</v>
      </c>
      <c r="G349" s="38">
        <v>327.83333333333337</v>
      </c>
      <c r="H349" s="38">
        <v>344.33333333333337</v>
      </c>
      <c r="I349" s="38">
        <v>349.66666666666674</v>
      </c>
      <c r="J349" s="38">
        <v>352.58333333333337</v>
      </c>
      <c r="K349" s="31">
        <v>346.75</v>
      </c>
      <c r="L349" s="31">
        <v>338.5</v>
      </c>
      <c r="M349" s="31">
        <v>5.7300199999999997</v>
      </c>
      <c r="N349" s="1"/>
      <c r="O349" s="1"/>
    </row>
    <row r="350" spans="1:15" ht="12.75" customHeight="1">
      <c r="A350" s="33">
        <v>340</v>
      </c>
      <c r="B350" s="58" t="s">
        <v>192</v>
      </c>
      <c r="C350" s="31">
        <v>1098.05</v>
      </c>
      <c r="D350" s="38">
        <v>1100.1166666666666</v>
      </c>
      <c r="E350" s="38">
        <v>1091.1333333333332</v>
      </c>
      <c r="F350" s="38">
        <v>1084.2166666666667</v>
      </c>
      <c r="G350" s="38">
        <v>1075.2333333333333</v>
      </c>
      <c r="H350" s="38">
        <v>1107.0333333333331</v>
      </c>
      <c r="I350" s="38">
        <v>1116.0166666666662</v>
      </c>
      <c r="J350" s="38">
        <v>1122.9333333333329</v>
      </c>
      <c r="K350" s="31">
        <v>1109.0999999999999</v>
      </c>
      <c r="L350" s="31">
        <v>1093.2</v>
      </c>
      <c r="M350" s="31">
        <v>6.1638500000000001</v>
      </c>
      <c r="N350" s="1"/>
      <c r="O350" s="1"/>
    </row>
    <row r="351" spans="1:15" ht="12.75" customHeight="1">
      <c r="A351" s="33">
        <v>341</v>
      </c>
      <c r="B351" s="58" t="s">
        <v>194</v>
      </c>
      <c r="C351" s="31">
        <v>173.1</v>
      </c>
      <c r="D351" s="38">
        <v>174.19999999999996</v>
      </c>
      <c r="E351" s="38">
        <v>171.69999999999993</v>
      </c>
      <c r="F351" s="38">
        <v>170.29999999999998</v>
      </c>
      <c r="G351" s="38">
        <v>167.79999999999995</v>
      </c>
      <c r="H351" s="38">
        <v>175.59999999999991</v>
      </c>
      <c r="I351" s="38">
        <v>178.09999999999997</v>
      </c>
      <c r="J351" s="38">
        <v>179.49999999999989</v>
      </c>
      <c r="K351" s="31">
        <v>176.7</v>
      </c>
      <c r="L351" s="31">
        <v>172.8</v>
      </c>
      <c r="M351" s="31">
        <v>79.763329999999996</v>
      </c>
      <c r="N351" s="1"/>
      <c r="O351" s="1"/>
    </row>
    <row r="352" spans="1:15" ht="12.75" customHeight="1">
      <c r="A352" s="33">
        <v>342</v>
      </c>
      <c r="B352" s="58" t="s">
        <v>290</v>
      </c>
      <c r="C352" s="31">
        <v>289.39999999999998</v>
      </c>
      <c r="D352" s="38">
        <v>290.48333333333329</v>
      </c>
      <c r="E352" s="38">
        <v>286.51666666666659</v>
      </c>
      <c r="F352" s="38">
        <v>283.63333333333333</v>
      </c>
      <c r="G352" s="38">
        <v>279.66666666666663</v>
      </c>
      <c r="H352" s="38">
        <v>293.36666666666656</v>
      </c>
      <c r="I352" s="38">
        <v>297.33333333333326</v>
      </c>
      <c r="J352" s="38">
        <v>300.21666666666653</v>
      </c>
      <c r="K352" s="31">
        <v>294.45</v>
      </c>
      <c r="L352" s="31">
        <v>287.60000000000002</v>
      </c>
      <c r="M352" s="31">
        <v>7.46401</v>
      </c>
      <c r="N352" s="1"/>
      <c r="O352" s="1"/>
    </row>
    <row r="353" spans="1:15" ht="12.75" customHeight="1">
      <c r="A353" s="33">
        <v>343</v>
      </c>
      <c r="B353" s="58" t="s">
        <v>475</v>
      </c>
      <c r="C353" s="31">
        <v>1190.0999999999999</v>
      </c>
      <c r="D353" s="38">
        <v>1197.3666666666668</v>
      </c>
      <c r="E353" s="38">
        <v>1176.7833333333335</v>
      </c>
      <c r="F353" s="38">
        <v>1163.4666666666667</v>
      </c>
      <c r="G353" s="38">
        <v>1142.8833333333334</v>
      </c>
      <c r="H353" s="38">
        <v>1210.6833333333336</v>
      </c>
      <c r="I353" s="38">
        <v>1231.2666666666667</v>
      </c>
      <c r="J353" s="38">
        <v>1244.5833333333337</v>
      </c>
      <c r="K353" s="31">
        <v>1217.95</v>
      </c>
      <c r="L353" s="31">
        <v>1184.05</v>
      </c>
      <c r="M353" s="31">
        <v>4.3931500000000003</v>
      </c>
      <c r="N353" s="1"/>
      <c r="O353" s="1"/>
    </row>
    <row r="354" spans="1:15" ht="12.75" customHeight="1">
      <c r="A354" s="33">
        <v>344</v>
      </c>
      <c r="B354" s="58" t="s">
        <v>291</v>
      </c>
      <c r="C354" s="31">
        <v>904.45</v>
      </c>
      <c r="D354" s="38">
        <v>911.53333333333342</v>
      </c>
      <c r="E354" s="38">
        <v>891.11666666666679</v>
      </c>
      <c r="F354" s="38">
        <v>877.78333333333342</v>
      </c>
      <c r="G354" s="38">
        <v>857.36666666666679</v>
      </c>
      <c r="H354" s="38">
        <v>924.86666666666679</v>
      </c>
      <c r="I354" s="38">
        <v>945.28333333333353</v>
      </c>
      <c r="J354" s="38">
        <v>958.61666666666679</v>
      </c>
      <c r="K354" s="31">
        <v>931.95</v>
      </c>
      <c r="L354" s="31">
        <v>898.2</v>
      </c>
      <c r="M354" s="31">
        <v>69.497619999999998</v>
      </c>
      <c r="N354" s="1"/>
      <c r="O354" s="1"/>
    </row>
    <row r="355" spans="1:15" ht="12.75" customHeight="1">
      <c r="A355" s="33">
        <v>345</v>
      </c>
      <c r="B355" s="58" t="s">
        <v>193</v>
      </c>
      <c r="C355" s="31">
        <v>4014.3</v>
      </c>
      <c r="D355" s="38">
        <v>4002.15</v>
      </c>
      <c r="E355" s="38">
        <v>3963.4</v>
      </c>
      <c r="F355" s="38">
        <v>3912.5</v>
      </c>
      <c r="G355" s="38">
        <v>3873.75</v>
      </c>
      <c r="H355" s="38">
        <v>4053.05</v>
      </c>
      <c r="I355" s="38">
        <v>4091.8</v>
      </c>
      <c r="J355" s="38">
        <v>4142.7000000000007</v>
      </c>
      <c r="K355" s="31">
        <v>4040.9</v>
      </c>
      <c r="L355" s="31">
        <v>3951.25</v>
      </c>
      <c r="M355" s="31">
        <v>0.58226</v>
      </c>
      <c r="N355" s="1"/>
      <c r="O355" s="1"/>
    </row>
    <row r="356" spans="1:15" ht="12.75" customHeight="1">
      <c r="A356" s="33">
        <v>346</v>
      </c>
      <c r="B356" s="58" t="s">
        <v>476</v>
      </c>
      <c r="C356" s="31">
        <v>234.65</v>
      </c>
      <c r="D356" s="38">
        <v>235.79999999999998</v>
      </c>
      <c r="E356" s="38">
        <v>232.19999999999996</v>
      </c>
      <c r="F356" s="38">
        <v>229.74999999999997</v>
      </c>
      <c r="G356" s="38">
        <v>226.14999999999995</v>
      </c>
      <c r="H356" s="38">
        <v>238.24999999999997</v>
      </c>
      <c r="I356" s="38">
        <v>241.85</v>
      </c>
      <c r="J356" s="38">
        <v>244.29999999999998</v>
      </c>
      <c r="K356" s="31">
        <v>239.4</v>
      </c>
      <c r="L356" s="31">
        <v>233.35</v>
      </c>
      <c r="M356" s="31">
        <v>1.5847199999999999</v>
      </c>
      <c r="N356" s="1"/>
      <c r="O356" s="1"/>
    </row>
    <row r="357" spans="1:15" ht="12.75" customHeight="1">
      <c r="A357" s="33">
        <v>347</v>
      </c>
      <c r="B357" s="58" t="s">
        <v>195</v>
      </c>
      <c r="C357" s="31">
        <v>39998.949999999997</v>
      </c>
      <c r="D357" s="38">
        <v>40012.98333333333</v>
      </c>
      <c r="E357" s="38">
        <v>39885.96666666666</v>
      </c>
      <c r="F357" s="38">
        <v>39772.98333333333</v>
      </c>
      <c r="G357" s="38">
        <v>39645.96666666666</v>
      </c>
      <c r="H357" s="38">
        <v>40125.96666666666</v>
      </c>
      <c r="I357" s="38">
        <v>40252.983333333337</v>
      </c>
      <c r="J357" s="38">
        <v>40365.96666666666</v>
      </c>
      <c r="K357" s="31">
        <v>40140</v>
      </c>
      <c r="L357" s="31">
        <v>39900</v>
      </c>
      <c r="M357" s="31">
        <v>0.20003000000000001</v>
      </c>
      <c r="N357" s="1"/>
      <c r="O357" s="1"/>
    </row>
    <row r="358" spans="1:15" ht="12.75" customHeight="1">
      <c r="A358" s="33">
        <v>348</v>
      </c>
      <c r="B358" s="58" t="s">
        <v>293</v>
      </c>
      <c r="C358" s="31">
        <v>1259.25</v>
      </c>
      <c r="D358" s="38">
        <v>1268.75</v>
      </c>
      <c r="E358" s="38">
        <v>1243.5</v>
      </c>
      <c r="F358" s="38">
        <v>1227.75</v>
      </c>
      <c r="G358" s="38">
        <v>1202.5</v>
      </c>
      <c r="H358" s="38">
        <v>1284.5</v>
      </c>
      <c r="I358" s="38">
        <v>1309.75</v>
      </c>
      <c r="J358" s="38">
        <v>1325.5</v>
      </c>
      <c r="K358" s="31">
        <v>1294</v>
      </c>
      <c r="L358" s="31">
        <v>1253</v>
      </c>
      <c r="M358" s="31">
        <v>1.97668</v>
      </c>
      <c r="N358" s="1"/>
      <c r="O358" s="1"/>
    </row>
    <row r="359" spans="1:15" ht="12.75" customHeight="1">
      <c r="A359" s="33">
        <v>349</v>
      </c>
      <c r="B359" s="58" t="s">
        <v>292</v>
      </c>
      <c r="C359" s="31">
        <v>750.95</v>
      </c>
      <c r="D359" s="38">
        <v>746.9</v>
      </c>
      <c r="E359" s="38">
        <v>739.3</v>
      </c>
      <c r="F359" s="38">
        <v>727.65</v>
      </c>
      <c r="G359" s="38">
        <v>720.05</v>
      </c>
      <c r="H359" s="38">
        <v>758.55</v>
      </c>
      <c r="I359" s="38">
        <v>766.15000000000009</v>
      </c>
      <c r="J359" s="38">
        <v>777.8</v>
      </c>
      <c r="K359" s="31">
        <v>754.5</v>
      </c>
      <c r="L359" s="31">
        <v>735.25</v>
      </c>
      <c r="M359" s="31">
        <v>8.6220300000000005</v>
      </c>
      <c r="N359" s="1"/>
      <c r="O359" s="1"/>
    </row>
    <row r="360" spans="1:15" ht="12.75" customHeight="1">
      <c r="A360" s="33">
        <v>350</v>
      </c>
      <c r="B360" s="58" t="s">
        <v>477</v>
      </c>
      <c r="C360" s="31">
        <v>158</v>
      </c>
      <c r="D360" s="38">
        <v>158.03333333333333</v>
      </c>
      <c r="E360" s="38">
        <v>155.66666666666666</v>
      </c>
      <c r="F360" s="38">
        <v>153.33333333333331</v>
      </c>
      <c r="G360" s="38">
        <v>150.96666666666664</v>
      </c>
      <c r="H360" s="38">
        <v>160.36666666666667</v>
      </c>
      <c r="I360" s="38">
        <v>162.73333333333335</v>
      </c>
      <c r="J360" s="38">
        <v>165.06666666666669</v>
      </c>
      <c r="K360" s="31">
        <v>160.4</v>
      </c>
      <c r="L360" s="31">
        <v>155.69999999999999</v>
      </c>
      <c r="M360" s="31">
        <v>14.36735</v>
      </c>
      <c r="N360" s="1"/>
      <c r="O360" s="1"/>
    </row>
    <row r="361" spans="1:15" ht="12.75" customHeight="1">
      <c r="A361" s="33">
        <v>351</v>
      </c>
      <c r="B361" s="58" t="s">
        <v>197</v>
      </c>
      <c r="C361" s="31">
        <v>5119.95</v>
      </c>
      <c r="D361" s="38">
        <v>5093.3166666666666</v>
      </c>
      <c r="E361" s="38">
        <v>5037.7833333333328</v>
      </c>
      <c r="F361" s="38">
        <v>4955.6166666666659</v>
      </c>
      <c r="G361" s="38">
        <v>4900.0833333333321</v>
      </c>
      <c r="H361" s="38">
        <v>5175.4833333333336</v>
      </c>
      <c r="I361" s="38">
        <v>5231.0166666666682</v>
      </c>
      <c r="J361" s="38">
        <v>5313.1833333333343</v>
      </c>
      <c r="K361" s="31">
        <v>5148.8500000000004</v>
      </c>
      <c r="L361" s="31">
        <v>5011.1499999999996</v>
      </c>
      <c r="M361" s="31">
        <v>4.3606600000000002</v>
      </c>
      <c r="N361" s="1"/>
      <c r="O361" s="1"/>
    </row>
    <row r="362" spans="1:15" ht="12.75" customHeight="1">
      <c r="A362" s="33">
        <v>352</v>
      </c>
      <c r="B362" s="58" t="s">
        <v>198</v>
      </c>
      <c r="C362" s="31">
        <v>220.75</v>
      </c>
      <c r="D362" s="38">
        <v>221.13333333333333</v>
      </c>
      <c r="E362" s="38">
        <v>220.11666666666665</v>
      </c>
      <c r="F362" s="38">
        <v>219.48333333333332</v>
      </c>
      <c r="G362" s="38">
        <v>218.46666666666664</v>
      </c>
      <c r="H362" s="38">
        <v>221.76666666666665</v>
      </c>
      <c r="I362" s="38">
        <v>222.7833333333333</v>
      </c>
      <c r="J362" s="38">
        <v>223.41666666666666</v>
      </c>
      <c r="K362" s="31">
        <v>222.15</v>
      </c>
      <c r="L362" s="31">
        <v>220.5</v>
      </c>
      <c r="M362" s="31">
        <v>4.5956700000000001</v>
      </c>
      <c r="N362" s="1"/>
      <c r="O362" s="1"/>
    </row>
    <row r="363" spans="1:15" ht="12.75" customHeight="1">
      <c r="A363" s="33">
        <v>353</v>
      </c>
      <c r="B363" s="58" t="s">
        <v>480</v>
      </c>
      <c r="C363" s="31">
        <v>3854.9</v>
      </c>
      <c r="D363" s="38">
        <v>3867.7999999999997</v>
      </c>
      <c r="E363" s="38">
        <v>3835.0999999999995</v>
      </c>
      <c r="F363" s="38">
        <v>3815.2999999999997</v>
      </c>
      <c r="G363" s="38">
        <v>3782.5999999999995</v>
      </c>
      <c r="H363" s="38">
        <v>3887.5999999999995</v>
      </c>
      <c r="I363" s="38">
        <v>3920.2999999999993</v>
      </c>
      <c r="J363" s="38">
        <v>3940.0999999999995</v>
      </c>
      <c r="K363" s="31">
        <v>3900.5</v>
      </c>
      <c r="L363" s="31">
        <v>3848</v>
      </c>
      <c r="M363" s="31">
        <v>0.32888000000000001</v>
      </c>
      <c r="N363" s="1"/>
      <c r="O363" s="1"/>
    </row>
    <row r="364" spans="1:15" ht="12.75" customHeight="1">
      <c r="A364" s="33">
        <v>354</v>
      </c>
      <c r="B364" s="58" t="s">
        <v>481</v>
      </c>
      <c r="C364" s="31">
        <v>1760.05</v>
      </c>
      <c r="D364" s="38">
        <v>1761.1333333333332</v>
      </c>
      <c r="E364" s="38">
        <v>1742.2666666666664</v>
      </c>
      <c r="F364" s="38">
        <v>1724.4833333333331</v>
      </c>
      <c r="G364" s="38">
        <v>1705.6166666666663</v>
      </c>
      <c r="H364" s="38">
        <v>1778.9166666666665</v>
      </c>
      <c r="I364" s="38">
        <v>1797.7833333333333</v>
      </c>
      <c r="J364" s="38">
        <v>1815.5666666666666</v>
      </c>
      <c r="K364" s="31">
        <v>1780</v>
      </c>
      <c r="L364" s="31">
        <v>1743.35</v>
      </c>
      <c r="M364" s="31">
        <v>0.44579999999999997</v>
      </c>
      <c r="N364" s="1"/>
      <c r="O364" s="1"/>
    </row>
    <row r="365" spans="1:15" ht="12.75" customHeight="1">
      <c r="A365" s="33">
        <v>355</v>
      </c>
      <c r="B365" s="58" t="s">
        <v>201</v>
      </c>
      <c r="C365" s="31">
        <v>3682.2</v>
      </c>
      <c r="D365" s="38">
        <v>3695.0499999999997</v>
      </c>
      <c r="E365" s="38">
        <v>3662.1499999999996</v>
      </c>
      <c r="F365" s="38">
        <v>3642.1</v>
      </c>
      <c r="G365" s="38">
        <v>3609.2</v>
      </c>
      <c r="H365" s="38">
        <v>3715.0999999999995</v>
      </c>
      <c r="I365" s="38">
        <v>3748</v>
      </c>
      <c r="J365" s="38">
        <v>3768.0499999999993</v>
      </c>
      <c r="K365" s="31">
        <v>3727.95</v>
      </c>
      <c r="L365" s="31">
        <v>3675</v>
      </c>
      <c r="M365" s="31">
        <v>1.62981</v>
      </c>
      <c r="N365" s="1"/>
      <c r="O365" s="1"/>
    </row>
    <row r="366" spans="1:15" ht="12.75" customHeight="1">
      <c r="A366" s="33">
        <v>356</v>
      </c>
      <c r="B366" s="58" t="s">
        <v>200</v>
      </c>
      <c r="C366" s="31">
        <v>2521.6</v>
      </c>
      <c r="D366" s="38">
        <v>2527.0500000000002</v>
      </c>
      <c r="E366" s="38">
        <v>2510.1000000000004</v>
      </c>
      <c r="F366" s="38">
        <v>2498.6000000000004</v>
      </c>
      <c r="G366" s="38">
        <v>2481.6500000000005</v>
      </c>
      <c r="H366" s="38">
        <v>2538.5500000000002</v>
      </c>
      <c r="I366" s="38">
        <v>2555.5</v>
      </c>
      <c r="J366" s="38">
        <v>2567</v>
      </c>
      <c r="K366" s="31">
        <v>2544</v>
      </c>
      <c r="L366" s="31">
        <v>2515.5500000000002</v>
      </c>
      <c r="M366" s="31">
        <v>5.6570299999999998</v>
      </c>
      <c r="N366" s="1"/>
      <c r="O366" s="1"/>
    </row>
    <row r="367" spans="1:15" ht="12.75" customHeight="1">
      <c r="A367" s="33">
        <v>357</v>
      </c>
      <c r="B367" s="58" t="s">
        <v>196</v>
      </c>
      <c r="C367" s="31">
        <v>1055.3499999999999</v>
      </c>
      <c r="D367" s="38">
        <v>1065.3166666666668</v>
      </c>
      <c r="E367" s="38">
        <v>1042.9333333333336</v>
      </c>
      <c r="F367" s="38">
        <v>1030.5166666666669</v>
      </c>
      <c r="G367" s="38">
        <v>1008.1333333333337</v>
      </c>
      <c r="H367" s="38">
        <v>1077.7333333333336</v>
      </c>
      <c r="I367" s="38">
        <v>1100.1166666666668</v>
      </c>
      <c r="J367" s="38">
        <v>1112.5333333333335</v>
      </c>
      <c r="K367" s="31">
        <v>1087.7</v>
      </c>
      <c r="L367" s="31">
        <v>1052.9000000000001</v>
      </c>
      <c r="M367" s="31">
        <v>28.69614</v>
      </c>
      <c r="N367" s="1"/>
      <c r="O367" s="1"/>
    </row>
    <row r="368" spans="1:15" ht="12.75" customHeight="1">
      <c r="A368" s="33">
        <v>358</v>
      </c>
      <c r="B368" s="58" t="s">
        <v>482</v>
      </c>
      <c r="C368" s="31">
        <v>100.1</v>
      </c>
      <c r="D368" s="38">
        <v>100.81666666666666</v>
      </c>
      <c r="E368" s="38">
        <v>99.033333333333331</v>
      </c>
      <c r="F368" s="38">
        <v>97.966666666666669</v>
      </c>
      <c r="G368" s="38">
        <v>96.183333333333337</v>
      </c>
      <c r="H368" s="38">
        <v>101.88333333333333</v>
      </c>
      <c r="I368" s="38">
        <v>103.66666666666666</v>
      </c>
      <c r="J368" s="38">
        <v>104.73333333333332</v>
      </c>
      <c r="K368" s="31">
        <v>102.6</v>
      </c>
      <c r="L368" s="31">
        <v>99.75</v>
      </c>
      <c r="M368" s="31">
        <v>48.53481</v>
      </c>
      <c r="N368" s="1"/>
      <c r="O368" s="1"/>
    </row>
    <row r="369" spans="1:15" ht="12.75" customHeight="1">
      <c r="A369" s="33">
        <v>359</v>
      </c>
      <c r="B369" s="58" t="s">
        <v>478</v>
      </c>
      <c r="C369" s="31">
        <v>649.15</v>
      </c>
      <c r="D369" s="38">
        <v>649.1</v>
      </c>
      <c r="E369" s="38">
        <v>643.30000000000007</v>
      </c>
      <c r="F369" s="38">
        <v>637.45000000000005</v>
      </c>
      <c r="G369" s="38">
        <v>631.65000000000009</v>
      </c>
      <c r="H369" s="38">
        <v>654.95000000000005</v>
      </c>
      <c r="I369" s="38">
        <v>660.75</v>
      </c>
      <c r="J369" s="38">
        <v>666.6</v>
      </c>
      <c r="K369" s="31">
        <v>654.9</v>
      </c>
      <c r="L369" s="31">
        <v>643.25</v>
      </c>
      <c r="M369" s="31">
        <v>2.2544400000000002</v>
      </c>
      <c r="N369" s="1"/>
      <c r="O369" s="1"/>
    </row>
    <row r="370" spans="1:15" ht="12.75" customHeight="1">
      <c r="A370" s="33">
        <v>360</v>
      </c>
      <c r="B370" s="58" t="s">
        <v>479</v>
      </c>
      <c r="C370" s="31">
        <v>325.60000000000002</v>
      </c>
      <c r="D370" s="38">
        <v>327.2833333333333</v>
      </c>
      <c r="E370" s="38">
        <v>322.36666666666662</v>
      </c>
      <c r="F370" s="38">
        <v>319.13333333333333</v>
      </c>
      <c r="G370" s="38">
        <v>314.21666666666664</v>
      </c>
      <c r="H370" s="38">
        <v>330.51666666666659</v>
      </c>
      <c r="I370" s="38">
        <v>335.43333333333334</v>
      </c>
      <c r="J370" s="38">
        <v>338.66666666666657</v>
      </c>
      <c r="K370" s="31">
        <v>332.2</v>
      </c>
      <c r="L370" s="31">
        <v>324.05</v>
      </c>
      <c r="M370" s="31">
        <v>1.84162</v>
      </c>
      <c r="N370" s="1"/>
      <c r="O370" s="1"/>
    </row>
    <row r="371" spans="1:15" ht="12.75" customHeight="1">
      <c r="A371" s="33">
        <v>361</v>
      </c>
      <c r="B371" s="58" t="s">
        <v>483</v>
      </c>
      <c r="C371" s="31">
        <v>1420.55</v>
      </c>
      <c r="D371" s="38">
        <v>1423.8500000000001</v>
      </c>
      <c r="E371" s="38">
        <v>1402.7000000000003</v>
      </c>
      <c r="F371" s="38">
        <v>1384.8500000000001</v>
      </c>
      <c r="G371" s="38">
        <v>1363.7000000000003</v>
      </c>
      <c r="H371" s="38">
        <v>1441.7000000000003</v>
      </c>
      <c r="I371" s="38">
        <v>1462.8500000000004</v>
      </c>
      <c r="J371" s="38">
        <v>1480.7000000000003</v>
      </c>
      <c r="K371" s="31">
        <v>1445</v>
      </c>
      <c r="L371" s="31">
        <v>1406</v>
      </c>
      <c r="M371" s="31">
        <v>1.28647</v>
      </c>
      <c r="N371" s="1"/>
      <c r="O371" s="1"/>
    </row>
    <row r="372" spans="1:15" ht="12.75" customHeight="1">
      <c r="A372" s="33">
        <v>362</v>
      </c>
      <c r="B372" s="58" t="s">
        <v>203</v>
      </c>
      <c r="C372" s="31">
        <v>5026.8500000000004</v>
      </c>
      <c r="D372" s="38">
        <v>5059.55</v>
      </c>
      <c r="E372" s="38">
        <v>4953.1000000000004</v>
      </c>
      <c r="F372" s="38">
        <v>4879.3500000000004</v>
      </c>
      <c r="G372" s="38">
        <v>4772.9000000000005</v>
      </c>
      <c r="H372" s="38">
        <v>5133.3</v>
      </c>
      <c r="I372" s="38">
        <v>5239.7499999999991</v>
      </c>
      <c r="J372" s="38">
        <v>5313.5</v>
      </c>
      <c r="K372" s="31">
        <v>5166</v>
      </c>
      <c r="L372" s="31">
        <v>4985.8</v>
      </c>
      <c r="M372" s="31">
        <v>6.7507700000000002</v>
      </c>
      <c r="N372" s="1"/>
      <c r="O372" s="1"/>
    </row>
    <row r="373" spans="1:15" ht="12.75" customHeight="1">
      <c r="A373" s="33">
        <v>363</v>
      </c>
      <c r="B373" s="58" t="s">
        <v>484</v>
      </c>
      <c r="C373" s="31">
        <v>1118.5</v>
      </c>
      <c r="D373" s="38">
        <v>1124.8333333333333</v>
      </c>
      <c r="E373" s="38">
        <v>1110.6666666666665</v>
      </c>
      <c r="F373" s="38">
        <v>1102.8333333333333</v>
      </c>
      <c r="G373" s="38">
        <v>1088.6666666666665</v>
      </c>
      <c r="H373" s="38">
        <v>1132.6666666666665</v>
      </c>
      <c r="I373" s="38">
        <v>1146.833333333333</v>
      </c>
      <c r="J373" s="38">
        <v>1154.6666666666665</v>
      </c>
      <c r="K373" s="31">
        <v>1139</v>
      </c>
      <c r="L373" s="31">
        <v>1117</v>
      </c>
      <c r="M373" s="31">
        <v>0.73821000000000003</v>
      </c>
      <c r="N373" s="1"/>
      <c r="O373" s="1"/>
    </row>
    <row r="374" spans="1:15" ht="12.75" customHeight="1">
      <c r="A374" s="33">
        <v>364</v>
      </c>
      <c r="B374" s="58" t="s">
        <v>294</v>
      </c>
      <c r="C374" s="31">
        <v>441.7</v>
      </c>
      <c r="D374" s="38">
        <v>443.05</v>
      </c>
      <c r="E374" s="38">
        <v>436.15000000000003</v>
      </c>
      <c r="F374" s="38">
        <v>430.6</v>
      </c>
      <c r="G374" s="38">
        <v>423.70000000000005</v>
      </c>
      <c r="H374" s="38">
        <v>448.6</v>
      </c>
      <c r="I374" s="38">
        <v>455.5</v>
      </c>
      <c r="J374" s="38">
        <v>461.05</v>
      </c>
      <c r="K374" s="31">
        <v>449.95</v>
      </c>
      <c r="L374" s="31">
        <v>437.5</v>
      </c>
      <c r="M374" s="31">
        <v>21.600069999999999</v>
      </c>
      <c r="N374" s="1"/>
      <c r="O374" s="1"/>
    </row>
    <row r="375" spans="1:15" ht="12.75" customHeight="1">
      <c r="A375" s="33">
        <v>365</v>
      </c>
      <c r="B375" s="58" t="s">
        <v>199</v>
      </c>
      <c r="C375" s="31">
        <v>270.7</v>
      </c>
      <c r="D375" s="38">
        <v>272.48333333333335</v>
      </c>
      <c r="E375" s="38">
        <v>268.41666666666669</v>
      </c>
      <c r="F375" s="38">
        <v>266.13333333333333</v>
      </c>
      <c r="G375" s="38">
        <v>262.06666666666666</v>
      </c>
      <c r="H375" s="38">
        <v>274.76666666666671</v>
      </c>
      <c r="I375" s="38">
        <v>278.83333333333331</v>
      </c>
      <c r="J375" s="38">
        <v>281.11666666666673</v>
      </c>
      <c r="K375" s="31">
        <v>276.55</v>
      </c>
      <c r="L375" s="31">
        <v>270.2</v>
      </c>
      <c r="M375" s="31">
        <v>83.496669999999995</v>
      </c>
      <c r="N375" s="1"/>
      <c r="O375" s="1"/>
    </row>
    <row r="376" spans="1:15" ht="12.75" customHeight="1">
      <c r="A376" s="33">
        <v>366</v>
      </c>
      <c r="B376" s="58" t="s">
        <v>204</v>
      </c>
      <c r="C376" s="31">
        <v>246.3</v>
      </c>
      <c r="D376" s="38">
        <v>248.25</v>
      </c>
      <c r="E376" s="38">
        <v>243.85</v>
      </c>
      <c r="F376" s="38">
        <v>241.4</v>
      </c>
      <c r="G376" s="38">
        <v>237</v>
      </c>
      <c r="H376" s="38">
        <v>250.7</v>
      </c>
      <c r="I376" s="38">
        <v>255.09999999999997</v>
      </c>
      <c r="J376" s="38">
        <v>257.54999999999995</v>
      </c>
      <c r="K376" s="31">
        <v>252.65</v>
      </c>
      <c r="L376" s="31">
        <v>245.8</v>
      </c>
      <c r="M376" s="31">
        <v>142.36565999999999</v>
      </c>
      <c r="N376" s="1"/>
      <c r="O376" s="1"/>
    </row>
    <row r="377" spans="1:15" ht="12.75" customHeight="1">
      <c r="A377" s="33">
        <v>367</v>
      </c>
      <c r="B377" s="58" t="s">
        <v>485</v>
      </c>
      <c r="C377" s="31">
        <v>485.95</v>
      </c>
      <c r="D377" s="38">
        <v>488.13333333333327</v>
      </c>
      <c r="E377" s="38">
        <v>481.86666666666656</v>
      </c>
      <c r="F377" s="38">
        <v>477.7833333333333</v>
      </c>
      <c r="G377" s="38">
        <v>471.51666666666659</v>
      </c>
      <c r="H377" s="38">
        <v>492.21666666666653</v>
      </c>
      <c r="I377" s="38">
        <v>498.48333333333329</v>
      </c>
      <c r="J377" s="38">
        <v>502.56666666666649</v>
      </c>
      <c r="K377" s="31">
        <v>494.4</v>
      </c>
      <c r="L377" s="31">
        <v>484.05</v>
      </c>
      <c r="M377" s="31">
        <v>9.5850100000000005</v>
      </c>
      <c r="N377" s="1"/>
      <c r="O377" s="1"/>
    </row>
    <row r="378" spans="1:15" ht="12.75" customHeight="1">
      <c r="A378" s="33">
        <v>368</v>
      </c>
      <c r="B378" s="58" t="s">
        <v>295</v>
      </c>
      <c r="C378" s="31">
        <v>570.9</v>
      </c>
      <c r="D378" s="38">
        <v>571.94999999999993</v>
      </c>
      <c r="E378" s="38">
        <v>568.94999999999982</v>
      </c>
      <c r="F378" s="38">
        <v>566.99999999999989</v>
      </c>
      <c r="G378" s="38">
        <v>563.99999999999977</v>
      </c>
      <c r="H378" s="38">
        <v>573.89999999999986</v>
      </c>
      <c r="I378" s="38">
        <v>576.90000000000009</v>
      </c>
      <c r="J378" s="38">
        <v>578.84999999999991</v>
      </c>
      <c r="K378" s="31">
        <v>574.95000000000005</v>
      </c>
      <c r="L378" s="31">
        <v>570</v>
      </c>
      <c r="M378" s="31">
        <v>1.5682</v>
      </c>
      <c r="N378" s="1"/>
      <c r="O378" s="1"/>
    </row>
    <row r="379" spans="1:15" ht="12.75" customHeight="1">
      <c r="A379" s="33">
        <v>369</v>
      </c>
      <c r="B379" s="58" t="s">
        <v>486</v>
      </c>
      <c r="C379" s="31">
        <v>685</v>
      </c>
      <c r="D379" s="38">
        <v>687.55000000000007</v>
      </c>
      <c r="E379" s="38">
        <v>678.35000000000014</v>
      </c>
      <c r="F379" s="38">
        <v>671.7</v>
      </c>
      <c r="G379" s="38">
        <v>662.50000000000011</v>
      </c>
      <c r="H379" s="38">
        <v>694.20000000000016</v>
      </c>
      <c r="I379" s="38">
        <v>703.4000000000002</v>
      </c>
      <c r="J379" s="38">
        <v>710.05000000000018</v>
      </c>
      <c r="K379" s="31">
        <v>696.75</v>
      </c>
      <c r="L379" s="31">
        <v>680.9</v>
      </c>
      <c r="M379" s="31">
        <v>0.92600000000000005</v>
      </c>
      <c r="N379" s="1"/>
      <c r="O379" s="1"/>
    </row>
    <row r="380" spans="1:15" ht="12.75" customHeight="1">
      <c r="A380" s="33">
        <v>370</v>
      </c>
      <c r="B380" s="58" t="s">
        <v>487</v>
      </c>
      <c r="C380" s="31">
        <v>131.85</v>
      </c>
      <c r="D380" s="38">
        <v>131.71666666666667</v>
      </c>
      <c r="E380" s="38">
        <v>130.43333333333334</v>
      </c>
      <c r="F380" s="38">
        <v>129.01666666666668</v>
      </c>
      <c r="G380" s="38">
        <v>127.73333333333335</v>
      </c>
      <c r="H380" s="38">
        <v>133.13333333333333</v>
      </c>
      <c r="I380" s="38">
        <v>134.41666666666669</v>
      </c>
      <c r="J380" s="38">
        <v>135.83333333333331</v>
      </c>
      <c r="K380" s="31">
        <v>133</v>
      </c>
      <c r="L380" s="31">
        <v>130.30000000000001</v>
      </c>
      <c r="M380" s="31">
        <v>2.8390399999999998</v>
      </c>
      <c r="N380" s="1"/>
      <c r="O380" s="1"/>
    </row>
    <row r="381" spans="1:15" ht="12.75" customHeight="1">
      <c r="A381" s="33">
        <v>371</v>
      </c>
      <c r="B381" s="58" t="s">
        <v>296</v>
      </c>
      <c r="C381" s="31">
        <v>15628.6</v>
      </c>
      <c r="D381" s="38">
        <v>15559.533333333333</v>
      </c>
      <c r="E381" s="38">
        <v>15469.066666666666</v>
      </c>
      <c r="F381" s="38">
        <v>15309.533333333333</v>
      </c>
      <c r="G381" s="38">
        <v>15219.066666666666</v>
      </c>
      <c r="H381" s="38">
        <v>15719.066666666666</v>
      </c>
      <c r="I381" s="38">
        <v>15809.533333333333</v>
      </c>
      <c r="J381" s="38">
        <v>15969.066666666666</v>
      </c>
      <c r="K381" s="31">
        <v>15650</v>
      </c>
      <c r="L381" s="31">
        <v>15400</v>
      </c>
      <c r="M381" s="31">
        <v>0.11548</v>
      </c>
      <c r="N381" s="1"/>
      <c r="O381" s="1"/>
    </row>
    <row r="382" spans="1:15" ht="12.75" customHeight="1">
      <c r="A382" s="33">
        <v>372</v>
      </c>
      <c r="B382" s="58" t="s">
        <v>202</v>
      </c>
      <c r="C382" s="31">
        <v>62.85</v>
      </c>
      <c r="D382" s="38">
        <v>63.166666666666664</v>
      </c>
      <c r="E382" s="38">
        <v>62.133333333333326</v>
      </c>
      <c r="F382" s="38">
        <v>61.416666666666664</v>
      </c>
      <c r="G382" s="38">
        <v>60.383333333333326</v>
      </c>
      <c r="H382" s="38">
        <v>63.883333333333326</v>
      </c>
      <c r="I382" s="38">
        <v>64.916666666666671</v>
      </c>
      <c r="J382" s="38">
        <v>65.633333333333326</v>
      </c>
      <c r="K382" s="31">
        <v>64.2</v>
      </c>
      <c r="L382" s="31">
        <v>62.45</v>
      </c>
      <c r="M382" s="31">
        <v>406.79831999999999</v>
      </c>
      <c r="N382" s="1"/>
      <c r="O382" s="1"/>
    </row>
    <row r="383" spans="1:15" ht="12.75" customHeight="1">
      <c r="A383" s="33">
        <v>373</v>
      </c>
      <c r="B383" s="58" t="s">
        <v>206</v>
      </c>
      <c r="C383" s="31">
        <v>1733.95</v>
      </c>
      <c r="D383" s="38">
        <v>1726.0166666666664</v>
      </c>
      <c r="E383" s="38">
        <v>1714.5333333333328</v>
      </c>
      <c r="F383" s="38">
        <v>1695.1166666666663</v>
      </c>
      <c r="G383" s="38">
        <v>1683.6333333333328</v>
      </c>
      <c r="H383" s="38">
        <v>1745.4333333333329</v>
      </c>
      <c r="I383" s="38">
        <v>1756.9166666666665</v>
      </c>
      <c r="J383" s="38">
        <v>1776.333333333333</v>
      </c>
      <c r="K383" s="31">
        <v>1737.5</v>
      </c>
      <c r="L383" s="31">
        <v>1706.6</v>
      </c>
      <c r="M383" s="31">
        <v>4.8624599999999996</v>
      </c>
      <c r="N383" s="1"/>
      <c r="O383" s="1"/>
    </row>
    <row r="384" spans="1:15" ht="12.75" customHeight="1">
      <c r="A384" s="33">
        <v>374</v>
      </c>
      <c r="B384" s="58" t="s">
        <v>488</v>
      </c>
      <c r="C384" s="31">
        <v>428.15</v>
      </c>
      <c r="D384" s="38">
        <v>425.93333333333334</v>
      </c>
      <c r="E384" s="38">
        <v>421.91666666666669</v>
      </c>
      <c r="F384" s="38">
        <v>415.68333333333334</v>
      </c>
      <c r="G384" s="38">
        <v>411.66666666666669</v>
      </c>
      <c r="H384" s="38">
        <v>432.16666666666669</v>
      </c>
      <c r="I384" s="38">
        <v>436.18333333333334</v>
      </c>
      <c r="J384" s="38">
        <v>442.41666666666669</v>
      </c>
      <c r="K384" s="31">
        <v>429.95</v>
      </c>
      <c r="L384" s="31">
        <v>419.7</v>
      </c>
      <c r="M384" s="31">
        <v>3.2105399999999999</v>
      </c>
      <c r="N384" s="1"/>
      <c r="O384" s="1"/>
    </row>
    <row r="385" spans="1:15" ht="12.75" customHeight="1">
      <c r="A385" s="33">
        <v>375</v>
      </c>
      <c r="B385" s="58" t="s">
        <v>491</v>
      </c>
      <c r="C385" s="31">
        <v>1223.55</v>
      </c>
      <c r="D385" s="38">
        <v>1222.3166666666666</v>
      </c>
      <c r="E385" s="38">
        <v>1204.7833333333333</v>
      </c>
      <c r="F385" s="38">
        <v>1186.0166666666667</v>
      </c>
      <c r="G385" s="38">
        <v>1168.4833333333333</v>
      </c>
      <c r="H385" s="38">
        <v>1241.0833333333333</v>
      </c>
      <c r="I385" s="38">
        <v>1258.6166666666666</v>
      </c>
      <c r="J385" s="38">
        <v>1277.3833333333332</v>
      </c>
      <c r="K385" s="31">
        <v>1239.8499999999999</v>
      </c>
      <c r="L385" s="31">
        <v>1203.55</v>
      </c>
      <c r="M385" s="31">
        <v>2.9352299999999998</v>
      </c>
      <c r="N385" s="1"/>
      <c r="O385" s="1"/>
    </row>
    <row r="386" spans="1:15" ht="12.75" customHeight="1">
      <c r="A386" s="33">
        <v>376</v>
      </c>
      <c r="B386" s="58" t="s">
        <v>492</v>
      </c>
      <c r="C386" s="31">
        <v>124.85</v>
      </c>
      <c r="D386" s="38">
        <v>126.01666666666667</v>
      </c>
      <c r="E386" s="38">
        <v>123.28333333333333</v>
      </c>
      <c r="F386" s="38">
        <v>121.71666666666667</v>
      </c>
      <c r="G386" s="38">
        <v>118.98333333333333</v>
      </c>
      <c r="H386" s="38">
        <v>127.58333333333333</v>
      </c>
      <c r="I386" s="38">
        <v>130.31666666666666</v>
      </c>
      <c r="J386" s="38">
        <v>131.88333333333333</v>
      </c>
      <c r="K386" s="31">
        <v>128.75</v>
      </c>
      <c r="L386" s="31">
        <v>124.45</v>
      </c>
      <c r="M386" s="31">
        <v>215.92871</v>
      </c>
      <c r="N386" s="1"/>
      <c r="O386" s="1"/>
    </row>
    <row r="387" spans="1:15" ht="12.75" customHeight="1">
      <c r="A387" s="33">
        <v>377</v>
      </c>
      <c r="B387" s="58" t="s">
        <v>207</v>
      </c>
      <c r="C387" s="31">
        <v>156.85</v>
      </c>
      <c r="D387" s="38">
        <v>157.66666666666666</v>
      </c>
      <c r="E387" s="38">
        <v>155.73333333333332</v>
      </c>
      <c r="F387" s="38">
        <v>154.61666666666667</v>
      </c>
      <c r="G387" s="38">
        <v>152.68333333333334</v>
      </c>
      <c r="H387" s="38">
        <v>158.7833333333333</v>
      </c>
      <c r="I387" s="38">
        <v>160.71666666666664</v>
      </c>
      <c r="J387" s="38">
        <v>161.83333333333329</v>
      </c>
      <c r="K387" s="31">
        <v>159.6</v>
      </c>
      <c r="L387" s="31">
        <v>156.55000000000001</v>
      </c>
      <c r="M387" s="31">
        <v>6.0403399999999996</v>
      </c>
      <c r="N387" s="1"/>
      <c r="O387" s="1"/>
    </row>
    <row r="388" spans="1:15" ht="12.75" customHeight="1">
      <c r="A388" s="33">
        <v>378</v>
      </c>
      <c r="B388" s="58" t="s">
        <v>493</v>
      </c>
      <c r="C388" s="31">
        <v>1072.7</v>
      </c>
      <c r="D388" s="38">
        <v>1093</v>
      </c>
      <c r="E388" s="38">
        <v>1043.1500000000001</v>
      </c>
      <c r="F388" s="38">
        <v>1013.6000000000001</v>
      </c>
      <c r="G388" s="38">
        <v>963.75000000000023</v>
      </c>
      <c r="H388" s="38">
        <v>1122.55</v>
      </c>
      <c r="I388" s="38">
        <v>1172.3999999999999</v>
      </c>
      <c r="J388" s="38">
        <v>1201.9499999999998</v>
      </c>
      <c r="K388" s="31">
        <v>1142.8499999999999</v>
      </c>
      <c r="L388" s="31">
        <v>1063.45</v>
      </c>
      <c r="M388" s="31">
        <v>4.7800500000000001</v>
      </c>
      <c r="N388" s="1"/>
      <c r="O388" s="1"/>
    </row>
    <row r="389" spans="1:15" ht="12.75" customHeight="1">
      <c r="A389" s="33">
        <v>379</v>
      </c>
      <c r="B389" s="58" t="s">
        <v>494</v>
      </c>
      <c r="C389" s="31">
        <v>515.75</v>
      </c>
      <c r="D389" s="38">
        <v>518.1</v>
      </c>
      <c r="E389" s="38">
        <v>512.15000000000009</v>
      </c>
      <c r="F389" s="38">
        <v>508.55000000000007</v>
      </c>
      <c r="G389" s="38">
        <v>502.60000000000014</v>
      </c>
      <c r="H389" s="38">
        <v>521.70000000000005</v>
      </c>
      <c r="I389" s="38">
        <v>527.65000000000009</v>
      </c>
      <c r="J389" s="38">
        <v>531.25</v>
      </c>
      <c r="K389" s="31">
        <v>524.04999999999995</v>
      </c>
      <c r="L389" s="31">
        <v>514.5</v>
      </c>
      <c r="M389" s="31">
        <v>13.299020000000001</v>
      </c>
      <c r="N389" s="1"/>
      <c r="O389" s="1"/>
    </row>
    <row r="390" spans="1:15" ht="12.75" customHeight="1">
      <c r="A390" s="33">
        <v>380</v>
      </c>
      <c r="B390" s="58" t="s">
        <v>495</v>
      </c>
      <c r="C390" s="31">
        <v>229.5</v>
      </c>
      <c r="D390" s="38">
        <v>226.16666666666666</v>
      </c>
      <c r="E390" s="38">
        <v>220.63333333333333</v>
      </c>
      <c r="F390" s="38">
        <v>211.76666666666668</v>
      </c>
      <c r="G390" s="38">
        <v>206.23333333333335</v>
      </c>
      <c r="H390" s="38">
        <v>235.0333333333333</v>
      </c>
      <c r="I390" s="38">
        <v>240.56666666666666</v>
      </c>
      <c r="J390" s="38">
        <v>249.43333333333328</v>
      </c>
      <c r="K390" s="31">
        <v>231.7</v>
      </c>
      <c r="L390" s="31">
        <v>217.3</v>
      </c>
      <c r="M390" s="31">
        <v>47.527030000000003</v>
      </c>
      <c r="N390" s="1"/>
      <c r="O390" s="1"/>
    </row>
    <row r="391" spans="1:15" ht="12.75" customHeight="1">
      <c r="A391" s="33">
        <v>381</v>
      </c>
      <c r="B391" s="58" t="s">
        <v>496</v>
      </c>
      <c r="C391" s="31">
        <v>121.65</v>
      </c>
      <c r="D391" s="38">
        <v>122.33333333333333</v>
      </c>
      <c r="E391" s="38">
        <v>119.66666666666666</v>
      </c>
      <c r="F391" s="38">
        <v>117.68333333333332</v>
      </c>
      <c r="G391" s="38">
        <v>115.01666666666665</v>
      </c>
      <c r="H391" s="38">
        <v>124.31666666666666</v>
      </c>
      <c r="I391" s="38">
        <v>126.98333333333332</v>
      </c>
      <c r="J391" s="38">
        <v>128.96666666666667</v>
      </c>
      <c r="K391" s="31">
        <v>125</v>
      </c>
      <c r="L391" s="31">
        <v>120.35</v>
      </c>
      <c r="M391" s="31">
        <v>205.63060999999999</v>
      </c>
      <c r="N391" s="1"/>
      <c r="O391" s="1"/>
    </row>
    <row r="392" spans="1:15" ht="12.75" customHeight="1">
      <c r="A392" s="33">
        <v>382</v>
      </c>
      <c r="B392" s="58" t="s">
        <v>497</v>
      </c>
      <c r="C392" s="31">
        <v>2546.8000000000002</v>
      </c>
      <c r="D392" s="38">
        <v>2554.2333333333336</v>
      </c>
      <c r="E392" s="38">
        <v>2498.666666666667</v>
      </c>
      <c r="F392" s="38">
        <v>2450.5333333333333</v>
      </c>
      <c r="G392" s="38">
        <v>2394.9666666666667</v>
      </c>
      <c r="H392" s="38">
        <v>2602.3666666666672</v>
      </c>
      <c r="I392" s="38">
        <v>2657.9333333333338</v>
      </c>
      <c r="J392" s="38">
        <v>2706.0666666666675</v>
      </c>
      <c r="K392" s="31">
        <v>2609.8000000000002</v>
      </c>
      <c r="L392" s="31">
        <v>2506.1</v>
      </c>
      <c r="M392" s="31">
        <v>0.28395999999999999</v>
      </c>
      <c r="N392" s="1"/>
      <c r="O392" s="1"/>
    </row>
    <row r="393" spans="1:15" ht="12.75" customHeight="1">
      <c r="A393" s="33">
        <v>383</v>
      </c>
      <c r="B393" s="58" t="s">
        <v>498</v>
      </c>
      <c r="C393" s="31">
        <v>53.35</v>
      </c>
      <c r="D393" s="38">
        <v>53.25</v>
      </c>
      <c r="E393" s="38">
        <v>51.4</v>
      </c>
      <c r="F393" s="38">
        <v>49.449999999999996</v>
      </c>
      <c r="G393" s="38">
        <v>47.599999999999994</v>
      </c>
      <c r="H393" s="38">
        <v>55.2</v>
      </c>
      <c r="I393" s="38">
        <v>57.05</v>
      </c>
      <c r="J393" s="38">
        <v>59.000000000000007</v>
      </c>
      <c r="K393" s="31">
        <v>55.1</v>
      </c>
      <c r="L393" s="31">
        <v>51.3</v>
      </c>
      <c r="M393" s="31">
        <v>110.58629999999999</v>
      </c>
      <c r="N393" s="1"/>
      <c r="O393" s="1"/>
    </row>
    <row r="394" spans="1:15" ht="12.75" customHeight="1">
      <c r="A394" s="33">
        <v>384</v>
      </c>
      <c r="B394" s="58" t="s">
        <v>499</v>
      </c>
      <c r="C394" s="31">
        <v>1964.25</v>
      </c>
      <c r="D394" s="38">
        <v>1971.4666666666665</v>
      </c>
      <c r="E394" s="38">
        <v>1943.9833333333329</v>
      </c>
      <c r="F394" s="38">
        <v>1923.7166666666665</v>
      </c>
      <c r="G394" s="38">
        <v>1896.2333333333329</v>
      </c>
      <c r="H394" s="38">
        <v>1991.7333333333329</v>
      </c>
      <c r="I394" s="38">
        <v>2019.2166666666665</v>
      </c>
      <c r="J394" s="38">
        <v>2039.4833333333329</v>
      </c>
      <c r="K394" s="31">
        <v>1998.95</v>
      </c>
      <c r="L394" s="31">
        <v>1951.2</v>
      </c>
      <c r="M394" s="31">
        <v>0.54601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229.2</v>
      </c>
      <c r="D395" s="38">
        <v>231.46666666666667</v>
      </c>
      <c r="E395" s="38">
        <v>225.48333333333335</v>
      </c>
      <c r="F395" s="38">
        <v>221.76666666666668</v>
      </c>
      <c r="G395" s="38">
        <v>215.78333333333336</v>
      </c>
      <c r="H395" s="38">
        <v>235.18333333333334</v>
      </c>
      <c r="I395" s="38">
        <v>241.16666666666663</v>
      </c>
      <c r="J395" s="38">
        <v>244.88333333333333</v>
      </c>
      <c r="K395" s="31">
        <v>237.45</v>
      </c>
      <c r="L395" s="31">
        <v>227.75</v>
      </c>
      <c r="M395" s="31">
        <v>223.78613999999999</v>
      </c>
      <c r="N395" s="1"/>
      <c r="O395" s="1"/>
    </row>
    <row r="396" spans="1:15" ht="12.75" customHeight="1">
      <c r="A396" s="33">
        <v>386</v>
      </c>
      <c r="B396" s="58" t="s">
        <v>210</v>
      </c>
      <c r="C396" s="31">
        <v>243.5</v>
      </c>
      <c r="D396" s="38">
        <v>243.31666666666669</v>
      </c>
      <c r="E396" s="38">
        <v>240.73333333333338</v>
      </c>
      <c r="F396" s="38">
        <v>237.9666666666667</v>
      </c>
      <c r="G396" s="38">
        <v>235.38333333333338</v>
      </c>
      <c r="H396" s="38">
        <v>246.08333333333337</v>
      </c>
      <c r="I396" s="38">
        <v>248.66666666666669</v>
      </c>
      <c r="J396" s="38">
        <v>251.43333333333337</v>
      </c>
      <c r="K396" s="31">
        <v>245.9</v>
      </c>
      <c r="L396" s="31">
        <v>240.55</v>
      </c>
      <c r="M396" s="31">
        <v>158.16126</v>
      </c>
      <c r="N396" s="1"/>
      <c r="O396" s="1"/>
    </row>
    <row r="397" spans="1:15" ht="12.75" customHeight="1">
      <c r="A397" s="33">
        <v>387</v>
      </c>
      <c r="B397" s="58" t="s">
        <v>500</v>
      </c>
      <c r="C397" s="31">
        <v>154</v>
      </c>
      <c r="D397" s="38">
        <v>153.88333333333333</v>
      </c>
      <c r="E397" s="38">
        <v>152.81666666666666</v>
      </c>
      <c r="F397" s="38">
        <v>151.63333333333333</v>
      </c>
      <c r="G397" s="38">
        <v>150.56666666666666</v>
      </c>
      <c r="H397" s="38">
        <v>155.06666666666666</v>
      </c>
      <c r="I397" s="38">
        <v>156.13333333333333</v>
      </c>
      <c r="J397" s="38">
        <v>157.31666666666666</v>
      </c>
      <c r="K397" s="31">
        <v>154.94999999999999</v>
      </c>
      <c r="L397" s="31">
        <v>152.69999999999999</v>
      </c>
      <c r="M397" s="31">
        <v>15.535500000000001</v>
      </c>
      <c r="N397" s="1"/>
      <c r="O397" s="1"/>
    </row>
    <row r="398" spans="1:15" ht="12.75" customHeight="1">
      <c r="A398" s="33">
        <v>388</v>
      </c>
      <c r="B398" s="58" t="s">
        <v>501</v>
      </c>
      <c r="C398" s="31">
        <v>927</v>
      </c>
      <c r="D398" s="38">
        <v>928.85</v>
      </c>
      <c r="E398" s="38">
        <v>922.7</v>
      </c>
      <c r="F398" s="38">
        <v>918.4</v>
      </c>
      <c r="G398" s="38">
        <v>912.25</v>
      </c>
      <c r="H398" s="38">
        <v>933.15000000000009</v>
      </c>
      <c r="I398" s="38">
        <v>939.3</v>
      </c>
      <c r="J398" s="38">
        <v>943.60000000000014</v>
      </c>
      <c r="K398" s="31">
        <v>935</v>
      </c>
      <c r="L398" s="31">
        <v>924.55</v>
      </c>
      <c r="M398" s="31">
        <v>0.55723999999999996</v>
      </c>
      <c r="N398" s="1"/>
      <c r="O398" s="1"/>
    </row>
    <row r="399" spans="1:15" ht="12.75" customHeight="1">
      <c r="A399" s="33">
        <v>389</v>
      </c>
      <c r="B399" s="58" t="s">
        <v>211</v>
      </c>
      <c r="C399" s="31">
        <v>2479.8000000000002</v>
      </c>
      <c r="D399" s="38">
        <v>2496.9</v>
      </c>
      <c r="E399" s="38">
        <v>2453.9</v>
      </c>
      <c r="F399" s="38">
        <v>2428</v>
      </c>
      <c r="G399" s="38">
        <v>2385</v>
      </c>
      <c r="H399" s="38">
        <v>2522.8000000000002</v>
      </c>
      <c r="I399" s="38">
        <v>2565.8000000000002</v>
      </c>
      <c r="J399" s="38">
        <v>2591.7000000000003</v>
      </c>
      <c r="K399" s="31">
        <v>2539.9</v>
      </c>
      <c r="L399" s="31">
        <v>2471</v>
      </c>
      <c r="M399" s="31">
        <v>70.700100000000006</v>
      </c>
      <c r="N399" s="1"/>
      <c r="O399" s="1"/>
    </row>
    <row r="400" spans="1:15" ht="12.75" customHeight="1">
      <c r="A400" s="33">
        <v>390</v>
      </c>
      <c r="B400" s="58" t="s">
        <v>502</v>
      </c>
      <c r="C400" s="31">
        <v>117.6</v>
      </c>
      <c r="D400" s="38">
        <v>117.60000000000001</v>
      </c>
      <c r="E400" s="38">
        <v>116.25000000000001</v>
      </c>
      <c r="F400" s="38">
        <v>114.9</v>
      </c>
      <c r="G400" s="38">
        <v>113.55000000000001</v>
      </c>
      <c r="H400" s="38">
        <v>118.95000000000002</v>
      </c>
      <c r="I400" s="38">
        <v>120.30000000000001</v>
      </c>
      <c r="J400" s="38">
        <v>121.65000000000002</v>
      </c>
      <c r="K400" s="31">
        <v>118.95</v>
      </c>
      <c r="L400" s="31">
        <v>116.25</v>
      </c>
      <c r="M400" s="31">
        <v>16.855709999999998</v>
      </c>
      <c r="N400" s="1"/>
      <c r="O400" s="1"/>
    </row>
    <row r="401" spans="1:15" ht="12.75" customHeight="1">
      <c r="A401" s="33">
        <v>391</v>
      </c>
      <c r="B401" s="58" t="s">
        <v>489</v>
      </c>
      <c r="C401" s="31">
        <v>701</v>
      </c>
      <c r="D401" s="38">
        <v>704.91666666666663</v>
      </c>
      <c r="E401" s="38">
        <v>692.93333333333328</v>
      </c>
      <c r="F401" s="38">
        <v>684.86666666666667</v>
      </c>
      <c r="G401" s="38">
        <v>672.88333333333333</v>
      </c>
      <c r="H401" s="38">
        <v>712.98333333333323</v>
      </c>
      <c r="I401" s="38">
        <v>724.96666666666658</v>
      </c>
      <c r="J401" s="38">
        <v>733.03333333333319</v>
      </c>
      <c r="K401" s="31">
        <v>716.9</v>
      </c>
      <c r="L401" s="31">
        <v>696.85</v>
      </c>
      <c r="M401" s="31">
        <v>1.34944</v>
      </c>
      <c r="N401" s="1"/>
      <c r="O401" s="1"/>
    </row>
    <row r="402" spans="1:15" ht="12.75" customHeight="1">
      <c r="A402" s="33">
        <v>392</v>
      </c>
      <c r="B402" s="58" t="s">
        <v>490</v>
      </c>
      <c r="C402" s="31">
        <v>467.75</v>
      </c>
      <c r="D402" s="38">
        <v>470.10000000000008</v>
      </c>
      <c r="E402" s="38">
        <v>461.25000000000017</v>
      </c>
      <c r="F402" s="38">
        <v>454.75000000000011</v>
      </c>
      <c r="G402" s="38">
        <v>445.9000000000002</v>
      </c>
      <c r="H402" s="38">
        <v>476.60000000000014</v>
      </c>
      <c r="I402" s="38">
        <v>485.45000000000005</v>
      </c>
      <c r="J402" s="38">
        <v>491.9500000000001</v>
      </c>
      <c r="K402" s="31">
        <v>478.95</v>
      </c>
      <c r="L402" s="31">
        <v>463.6</v>
      </c>
      <c r="M402" s="31">
        <v>11.921150000000001</v>
      </c>
      <c r="N402" s="1"/>
      <c r="O402" s="1"/>
    </row>
    <row r="403" spans="1:15" ht="12.75" customHeight="1">
      <c r="A403" s="33">
        <v>393</v>
      </c>
      <c r="B403" s="58" t="s">
        <v>503</v>
      </c>
      <c r="C403" s="31">
        <v>802.85</v>
      </c>
      <c r="D403" s="38">
        <v>804.44999999999993</v>
      </c>
      <c r="E403" s="38">
        <v>798.39999999999986</v>
      </c>
      <c r="F403" s="38">
        <v>793.94999999999993</v>
      </c>
      <c r="G403" s="38">
        <v>787.89999999999986</v>
      </c>
      <c r="H403" s="38">
        <v>808.89999999999986</v>
      </c>
      <c r="I403" s="38">
        <v>814.94999999999982</v>
      </c>
      <c r="J403" s="38">
        <v>819.39999999999986</v>
      </c>
      <c r="K403" s="31">
        <v>810.5</v>
      </c>
      <c r="L403" s="31">
        <v>800</v>
      </c>
      <c r="M403" s="31">
        <v>0.27224999999999999</v>
      </c>
      <c r="N403" s="1"/>
      <c r="O403" s="1"/>
    </row>
    <row r="404" spans="1:15" ht="12.75" customHeight="1">
      <c r="A404" s="33">
        <v>394</v>
      </c>
      <c r="B404" s="58" t="s">
        <v>504</v>
      </c>
      <c r="C404" s="31">
        <v>1548.6</v>
      </c>
      <c r="D404" s="38">
        <v>1551.6499999999999</v>
      </c>
      <c r="E404" s="38">
        <v>1540.3999999999996</v>
      </c>
      <c r="F404" s="38">
        <v>1532.1999999999998</v>
      </c>
      <c r="G404" s="38">
        <v>1520.9499999999996</v>
      </c>
      <c r="H404" s="38">
        <v>1559.8499999999997</v>
      </c>
      <c r="I404" s="38">
        <v>1571.1000000000001</v>
      </c>
      <c r="J404" s="38">
        <v>1579.2999999999997</v>
      </c>
      <c r="K404" s="31">
        <v>1562.9</v>
      </c>
      <c r="L404" s="31">
        <v>1543.45</v>
      </c>
      <c r="M404" s="31">
        <v>1.3194900000000001</v>
      </c>
      <c r="N404" s="1"/>
      <c r="O404" s="1"/>
    </row>
    <row r="405" spans="1:15" ht="12.75" customHeight="1">
      <c r="A405" s="33">
        <v>395</v>
      </c>
      <c r="B405" s="58" t="s">
        <v>181</v>
      </c>
      <c r="C405" s="31">
        <v>94.85</v>
      </c>
      <c r="D405" s="38">
        <v>95.033333333333317</v>
      </c>
      <c r="E405" s="38">
        <v>94.516666666666637</v>
      </c>
      <c r="F405" s="38">
        <v>94.183333333333323</v>
      </c>
      <c r="G405" s="38">
        <v>93.666666666666643</v>
      </c>
      <c r="H405" s="38">
        <v>95.366666666666632</v>
      </c>
      <c r="I405" s="38">
        <v>95.883333333333312</v>
      </c>
      <c r="J405" s="38">
        <v>96.216666666666626</v>
      </c>
      <c r="K405" s="31">
        <v>95.55</v>
      </c>
      <c r="L405" s="31">
        <v>94.7</v>
      </c>
      <c r="M405" s="31">
        <v>65.43965</v>
      </c>
      <c r="N405" s="1"/>
      <c r="O405" s="1"/>
    </row>
    <row r="406" spans="1:15" ht="12.75" customHeight="1">
      <c r="A406" s="33">
        <v>396</v>
      </c>
      <c r="B406" s="58" t="s">
        <v>507</v>
      </c>
      <c r="C406" s="31">
        <v>7164.55</v>
      </c>
      <c r="D406" s="38">
        <v>7163.4000000000005</v>
      </c>
      <c r="E406" s="38">
        <v>7131.1500000000015</v>
      </c>
      <c r="F406" s="38">
        <v>7097.7500000000009</v>
      </c>
      <c r="G406" s="38">
        <v>7065.5000000000018</v>
      </c>
      <c r="H406" s="38">
        <v>7196.8000000000011</v>
      </c>
      <c r="I406" s="38">
        <v>7229.0499999999993</v>
      </c>
      <c r="J406" s="38">
        <v>7262.4500000000007</v>
      </c>
      <c r="K406" s="31">
        <v>7195.65</v>
      </c>
      <c r="L406" s="31">
        <v>7130</v>
      </c>
      <c r="M406" s="31">
        <v>8.924E-2</v>
      </c>
      <c r="N406" s="1"/>
      <c r="O406" s="1"/>
    </row>
    <row r="407" spans="1:15" ht="12.75" customHeight="1">
      <c r="A407" s="33">
        <v>397</v>
      </c>
      <c r="B407" s="58" t="s">
        <v>508</v>
      </c>
      <c r="C407" s="31">
        <v>1364.15</v>
      </c>
      <c r="D407" s="38">
        <v>1363.4</v>
      </c>
      <c r="E407" s="38">
        <v>1351.8500000000001</v>
      </c>
      <c r="F407" s="38">
        <v>1339.55</v>
      </c>
      <c r="G407" s="38">
        <v>1328</v>
      </c>
      <c r="H407" s="38">
        <v>1375.7000000000003</v>
      </c>
      <c r="I407" s="38">
        <v>1387.2500000000005</v>
      </c>
      <c r="J407" s="38">
        <v>1399.5500000000004</v>
      </c>
      <c r="K407" s="31">
        <v>1374.95</v>
      </c>
      <c r="L407" s="31">
        <v>1351.1</v>
      </c>
      <c r="M407" s="31">
        <v>0.91052</v>
      </c>
      <c r="N407" s="1"/>
      <c r="O407" s="1"/>
    </row>
    <row r="408" spans="1:15" ht="12.75" customHeight="1">
      <c r="A408" s="33">
        <v>398</v>
      </c>
      <c r="B408" s="58" t="s">
        <v>213</v>
      </c>
      <c r="C408" s="31">
        <v>830.4</v>
      </c>
      <c r="D408" s="38">
        <v>833.83333333333337</v>
      </c>
      <c r="E408" s="38">
        <v>824.91666666666674</v>
      </c>
      <c r="F408" s="38">
        <v>819.43333333333339</v>
      </c>
      <c r="G408" s="38">
        <v>810.51666666666677</v>
      </c>
      <c r="H408" s="38">
        <v>839.31666666666672</v>
      </c>
      <c r="I408" s="38">
        <v>848.23333333333346</v>
      </c>
      <c r="J408" s="38">
        <v>853.7166666666667</v>
      </c>
      <c r="K408" s="31">
        <v>842.75</v>
      </c>
      <c r="L408" s="31">
        <v>828.35</v>
      </c>
      <c r="M408" s="31">
        <v>22.325620000000001</v>
      </c>
      <c r="N408" s="1"/>
      <c r="O408" s="1"/>
    </row>
    <row r="409" spans="1:15" ht="12.75" customHeight="1">
      <c r="A409" s="33">
        <v>399</v>
      </c>
      <c r="B409" s="58" t="s">
        <v>214</v>
      </c>
      <c r="C409" s="31">
        <v>1293.75</v>
      </c>
      <c r="D409" s="38">
        <v>1298.5166666666667</v>
      </c>
      <c r="E409" s="38">
        <v>1285.3833333333332</v>
      </c>
      <c r="F409" s="38">
        <v>1277.0166666666667</v>
      </c>
      <c r="G409" s="38">
        <v>1263.8833333333332</v>
      </c>
      <c r="H409" s="38">
        <v>1306.8833333333332</v>
      </c>
      <c r="I409" s="38">
        <v>1320.0166666666669</v>
      </c>
      <c r="J409" s="38">
        <v>1328.3833333333332</v>
      </c>
      <c r="K409" s="31">
        <v>1311.65</v>
      </c>
      <c r="L409" s="31">
        <v>1290.1500000000001</v>
      </c>
      <c r="M409" s="31">
        <v>6.18797</v>
      </c>
      <c r="N409" s="1"/>
      <c r="O409" s="1"/>
    </row>
    <row r="410" spans="1:15" ht="12.75" customHeight="1">
      <c r="A410" s="33">
        <v>400</v>
      </c>
      <c r="B410" s="58" t="s">
        <v>509</v>
      </c>
      <c r="C410" s="31">
        <v>3032.8</v>
      </c>
      <c r="D410" s="38">
        <v>3032.4666666666667</v>
      </c>
      <c r="E410" s="38">
        <v>3014.9333333333334</v>
      </c>
      <c r="F410" s="38">
        <v>2997.0666666666666</v>
      </c>
      <c r="G410" s="38">
        <v>2979.5333333333333</v>
      </c>
      <c r="H410" s="38">
        <v>3050.3333333333335</v>
      </c>
      <c r="I410" s="38">
        <v>3067.8666666666672</v>
      </c>
      <c r="J410" s="38">
        <v>3085.7333333333336</v>
      </c>
      <c r="K410" s="31">
        <v>3050</v>
      </c>
      <c r="L410" s="31">
        <v>3014.6</v>
      </c>
      <c r="M410" s="31">
        <v>0.31802000000000002</v>
      </c>
      <c r="N410" s="1"/>
      <c r="O410" s="1"/>
    </row>
    <row r="411" spans="1:15" ht="12.75" customHeight="1">
      <c r="A411" s="33">
        <v>401</v>
      </c>
      <c r="B411" s="58" t="s">
        <v>510</v>
      </c>
      <c r="C411" s="31">
        <v>431.2</v>
      </c>
      <c r="D411" s="38">
        <v>434.86666666666662</v>
      </c>
      <c r="E411" s="38">
        <v>425.78333333333325</v>
      </c>
      <c r="F411" s="38">
        <v>420.36666666666662</v>
      </c>
      <c r="G411" s="38">
        <v>411.28333333333325</v>
      </c>
      <c r="H411" s="38">
        <v>440.28333333333325</v>
      </c>
      <c r="I411" s="38">
        <v>449.36666666666662</v>
      </c>
      <c r="J411" s="38">
        <v>454.78333333333325</v>
      </c>
      <c r="K411" s="31">
        <v>443.95</v>
      </c>
      <c r="L411" s="31">
        <v>429.45</v>
      </c>
      <c r="M411" s="31">
        <v>1.23512</v>
      </c>
      <c r="N411" s="1"/>
      <c r="O411" s="1"/>
    </row>
    <row r="412" spans="1:15" ht="12.75" customHeight="1">
      <c r="A412" s="33">
        <v>402</v>
      </c>
      <c r="B412" s="58" t="s">
        <v>511</v>
      </c>
      <c r="C412" s="31">
        <v>812.25</v>
      </c>
      <c r="D412" s="38">
        <v>811.1</v>
      </c>
      <c r="E412" s="38">
        <v>802.30000000000007</v>
      </c>
      <c r="F412" s="38">
        <v>792.35</v>
      </c>
      <c r="G412" s="38">
        <v>783.55000000000007</v>
      </c>
      <c r="H412" s="38">
        <v>821.05000000000007</v>
      </c>
      <c r="I412" s="38">
        <v>829.85</v>
      </c>
      <c r="J412" s="38">
        <v>839.80000000000007</v>
      </c>
      <c r="K412" s="31">
        <v>819.9</v>
      </c>
      <c r="L412" s="31">
        <v>801.15</v>
      </c>
      <c r="M412" s="31">
        <v>1.61974</v>
      </c>
      <c r="N412" s="1"/>
      <c r="O412" s="1"/>
    </row>
    <row r="413" spans="1:15" ht="12.75" customHeight="1">
      <c r="A413" s="33">
        <v>403</v>
      </c>
      <c r="B413" t="s">
        <v>216</v>
      </c>
      <c r="C413" s="31">
        <v>23859.599999999999</v>
      </c>
      <c r="D413" s="38">
        <v>23792.55</v>
      </c>
      <c r="E413" s="38">
        <v>23665.1</v>
      </c>
      <c r="F413" s="38">
        <v>23470.6</v>
      </c>
      <c r="G413" s="38">
        <v>23343.149999999998</v>
      </c>
      <c r="H413" s="38">
        <v>23987.05</v>
      </c>
      <c r="I413" s="38">
        <v>24114.500000000004</v>
      </c>
      <c r="J413" s="38">
        <v>24309</v>
      </c>
      <c r="K413" s="31">
        <v>23920</v>
      </c>
      <c r="L413" s="31">
        <v>23598.05</v>
      </c>
      <c r="M413" s="31">
        <v>0.48659999999999998</v>
      </c>
      <c r="N413" s="1"/>
      <c r="O413" s="1"/>
    </row>
    <row r="414" spans="1:15" ht="12.75" customHeight="1">
      <c r="A414" s="33">
        <v>404</v>
      </c>
      <c r="B414" s="58" t="s">
        <v>512</v>
      </c>
      <c r="C414" s="31">
        <v>46.8</v>
      </c>
      <c r="D414" s="38">
        <v>46.266666666666659</v>
      </c>
      <c r="E414" s="38">
        <v>45.383333333333319</v>
      </c>
      <c r="F414" s="38">
        <v>43.966666666666661</v>
      </c>
      <c r="G414" s="38">
        <v>43.083333333333321</v>
      </c>
      <c r="H414" s="38">
        <v>47.683333333333316</v>
      </c>
      <c r="I414" s="38">
        <v>48.566666666666656</v>
      </c>
      <c r="J414" s="38">
        <v>49.983333333333313</v>
      </c>
      <c r="K414" s="31">
        <v>47.15</v>
      </c>
      <c r="L414" s="31">
        <v>44.85</v>
      </c>
      <c r="M414" s="31">
        <v>294.60176999999999</v>
      </c>
      <c r="N414" s="1"/>
      <c r="O414" s="1"/>
    </row>
    <row r="415" spans="1:15" ht="12.75" customHeight="1">
      <c r="A415" s="33">
        <v>405</v>
      </c>
      <c r="B415" s="58" t="s">
        <v>219</v>
      </c>
      <c r="C415" s="31">
        <v>1875.5</v>
      </c>
      <c r="D415" s="38">
        <v>1887.4166666666667</v>
      </c>
      <c r="E415" s="38">
        <v>1843.0833333333335</v>
      </c>
      <c r="F415" s="38">
        <v>1810.6666666666667</v>
      </c>
      <c r="G415" s="38">
        <v>1766.3333333333335</v>
      </c>
      <c r="H415" s="38">
        <v>1919.8333333333335</v>
      </c>
      <c r="I415" s="38">
        <v>1964.166666666667</v>
      </c>
      <c r="J415" s="38">
        <v>1996.5833333333335</v>
      </c>
      <c r="K415" s="31">
        <v>1931.75</v>
      </c>
      <c r="L415" s="31">
        <v>1855</v>
      </c>
      <c r="M415" s="31">
        <v>16.170539999999999</v>
      </c>
      <c r="N415" s="1"/>
      <c r="O415" s="1"/>
    </row>
    <row r="416" spans="1:15" ht="12.75" customHeight="1">
      <c r="A416" s="33">
        <v>406</v>
      </c>
      <c r="B416" s="58" t="s">
        <v>513</v>
      </c>
      <c r="C416" s="31">
        <v>471.05</v>
      </c>
      <c r="D416" s="38">
        <v>475.01666666666665</v>
      </c>
      <c r="E416" s="38">
        <v>465.0333333333333</v>
      </c>
      <c r="F416" s="38">
        <v>459.01666666666665</v>
      </c>
      <c r="G416" s="38">
        <v>449.0333333333333</v>
      </c>
      <c r="H416" s="38">
        <v>481.0333333333333</v>
      </c>
      <c r="I416" s="38">
        <v>491.01666666666665</v>
      </c>
      <c r="J416" s="38">
        <v>497.0333333333333</v>
      </c>
      <c r="K416" s="31">
        <v>485</v>
      </c>
      <c r="L416" s="31">
        <v>469</v>
      </c>
      <c r="M416" s="31">
        <v>5.7268699999999999</v>
      </c>
      <c r="N416" s="1"/>
      <c r="O416" s="1"/>
    </row>
    <row r="417" spans="1:15" ht="12.75" customHeight="1">
      <c r="A417" s="33">
        <v>407</v>
      </c>
      <c r="B417" s="58" t="s">
        <v>217</v>
      </c>
      <c r="C417" s="31">
        <v>3803.6</v>
      </c>
      <c r="D417" s="38">
        <v>3794.65</v>
      </c>
      <c r="E417" s="38">
        <v>3741.05</v>
      </c>
      <c r="F417" s="38">
        <v>3678.5</v>
      </c>
      <c r="G417" s="38">
        <v>3624.9</v>
      </c>
      <c r="H417" s="38">
        <v>3857.2000000000003</v>
      </c>
      <c r="I417" s="38">
        <v>3910.7999999999997</v>
      </c>
      <c r="J417" s="38">
        <v>3973.3500000000004</v>
      </c>
      <c r="K417" s="31">
        <v>3848.25</v>
      </c>
      <c r="L417" s="31">
        <v>3732.1</v>
      </c>
      <c r="M417" s="31">
        <v>7.3159599999999996</v>
      </c>
      <c r="N417" s="1"/>
      <c r="O417" s="1"/>
    </row>
    <row r="418" spans="1:15" ht="12.75" customHeight="1">
      <c r="A418" s="33">
        <v>408</v>
      </c>
      <c r="B418" s="58" t="s">
        <v>505</v>
      </c>
      <c r="C418" s="31">
        <v>58.55</v>
      </c>
      <c r="D418" s="38">
        <v>58.833333333333336</v>
      </c>
      <c r="E418" s="38">
        <v>57.916666666666671</v>
      </c>
      <c r="F418" s="38">
        <v>57.283333333333339</v>
      </c>
      <c r="G418" s="38">
        <v>56.366666666666674</v>
      </c>
      <c r="H418" s="38">
        <v>59.466666666666669</v>
      </c>
      <c r="I418" s="38">
        <v>60.38333333333334</v>
      </c>
      <c r="J418" s="38">
        <v>61.016666666666666</v>
      </c>
      <c r="K418" s="31">
        <v>59.75</v>
      </c>
      <c r="L418" s="31">
        <v>58.2</v>
      </c>
      <c r="M418" s="31">
        <v>142.65718000000001</v>
      </c>
      <c r="N418" s="1"/>
      <c r="O418" s="1"/>
    </row>
    <row r="419" spans="1:15" ht="12.75" customHeight="1">
      <c r="A419" s="33">
        <v>409</v>
      </c>
      <c r="B419" s="58" t="s">
        <v>506</v>
      </c>
      <c r="C419" s="31">
        <v>5148.8500000000004</v>
      </c>
      <c r="D419" s="38">
        <v>5127.9333333333334</v>
      </c>
      <c r="E419" s="38">
        <v>5076.3666666666668</v>
      </c>
      <c r="F419" s="38">
        <v>5003.8833333333332</v>
      </c>
      <c r="G419" s="38">
        <v>4952.3166666666666</v>
      </c>
      <c r="H419" s="38">
        <v>5200.416666666667</v>
      </c>
      <c r="I419" s="38">
        <v>5251.9833333333345</v>
      </c>
      <c r="J419" s="38">
        <v>5324.4666666666672</v>
      </c>
      <c r="K419" s="31">
        <v>5179.5</v>
      </c>
      <c r="L419" s="31">
        <v>5055.45</v>
      </c>
      <c r="M419" s="31">
        <v>0.19361</v>
      </c>
      <c r="N419" s="1"/>
      <c r="O419" s="1"/>
    </row>
    <row r="420" spans="1:15" ht="12.75" customHeight="1">
      <c r="A420" s="33">
        <v>410</v>
      </c>
      <c r="B420" s="58" t="s">
        <v>514</v>
      </c>
      <c r="C420" s="31">
        <v>586</v>
      </c>
      <c r="D420" s="38">
        <v>584.5333333333333</v>
      </c>
      <c r="E420" s="38">
        <v>581.06666666666661</v>
      </c>
      <c r="F420" s="38">
        <v>576.13333333333333</v>
      </c>
      <c r="G420" s="38">
        <v>572.66666666666663</v>
      </c>
      <c r="H420" s="38">
        <v>589.46666666666658</v>
      </c>
      <c r="I420" s="38">
        <v>592.93333333333328</v>
      </c>
      <c r="J420" s="38">
        <v>597.86666666666656</v>
      </c>
      <c r="K420" s="31">
        <v>588</v>
      </c>
      <c r="L420" s="31">
        <v>579.6</v>
      </c>
      <c r="M420" s="31">
        <v>1.9092</v>
      </c>
      <c r="N420" s="1"/>
      <c r="O420" s="1"/>
    </row>
    <row r="421" spans="1:15" ht="12.75" customHeight="1">
      <c r="A421" s="33">
        <v>411</v>
      </c>
      <c r="B421" s="58" t="s">
        <v>515</v>
      </c>
      <c r="C421" s="31">
        <v>4505.55</v>
      </c>
      <c r="D421" s="38">
        <v>4466.7666666666664</v>
      </c>
      <c r="E421" s="38">
        <v>4413.7833333333328</v>
      </c>
      <c r="F421" s="38">
        <v>4322.0166666666664</v>
      </c>
      <c r="G421" s="38">
        <v>4269.0333333333328</v>
      </c>
      <c r="H421" s="38">
        <v>4558.5333333333328</v>
      </c>
      <c r="I421" s="38">
        <v>4611.5166666666664</v>
      </c>
      <c r="J421" s="38">
        <v>4703.2833333333328</v>
      </c>
      <c r="K421" s="31">
        <v>4519.75</v>
      </c>
      <c r="L421" s="31">
        <v>4375</v>
      </c>
      <c r="M421" s="31">
        <v>0.64542999999999995</v>
      </c>
      <c r="N421" s="1"/>
      <c r="O421" s="1"/>
    </row>
    <row r="422" spans="1:15" ht="12.75" customHeight="1">
      <c r="A422" s="33">
        <v>412</v>
      </c>
      <c r="B422" s="58" t="s">
        <v>297</v>
      </c>
      <c r="C422" s="31">
        <v>589</v>
      </c>
      <c r="D422" s="38">
        <v>591.94999999999993</v>
      </c>
      <c r="E422" s="38">
        <v>584.14999999999986</v>
      </c>
      <c r="F422" s="38">
        <v>579.29999999999995</v>
      </c>
      <c r="G422" s="38">
        <v>571.49999999999989</v>
      </c>
      <c r="H422" s="38">
        <v>596.79999999999984</v>
      </c>
      <c r="I422" s="38">
        <v>604.5999999999998</v>
      </c>
      <c r="J422" s="38">
        <v>609.44999999999982</v>
      </c>
      <c r="K422" s="31">
        <v>599.75</v>
      </c>
      <c r="L422" s="31">
        <v>587.1</v>
      </c>
      <c r="M422" s="31">
        <v>12.17431</v>
      </c>
      <c r="N422" s="1"/>
      <c r="O422" s="1"/>
    </row>
    <row r="423" spans="1:15" ht="12.75" customHeight="1">
      <c r="A423" s="33">
        <v>413</v>
      </c>
      <c r="B423" s="58" t="s">
        <v>516</v>
      </c>
      <c r="C423" s="31">
        <v>1030.6500000000001</v>
      </c>
      <c r="D423" s="38">
        <v>1029.7333333333333</v>
      </c>
      <c r="E423" s="38">
        <v>1024.4166666666667</v>
      </c>
      <c r="F423" s="38">
        <v>1018.1833333333334</v>
      </c>
      <c r="G423" s="38">
        <v>1012.8666666666668</v>
      </c>
      <c r="H423" s="38">
        <v>1035.9666666666667</v>
      </c>
      <c r="I423" s="38">
        <v>1041.2833333333333</v>
      </c>
      <c r="J423" s="38">
        <v>1047.5166666666667</v>
      </c>
      <c r="K423" s="31">
        <v>1035.05</v>
      </c>
      <c r="L423" s="31">
        <v>1023.5</v>
      </c>
      <c r="M423" s="31">
        <v>2.5660699999999999</v>
      </c>
      <c r="N423" s="1"/>
      <c r="O423" s="1"/>
    </row>
    <row r="424" spans="1:15" ht="12.75" customHeight="1">
      <c r="A424" s="33">
        <v>414</v>
      </c>
      <c r="B424" s="58" t="s">
        <v>218</v>
      </c>
      <c r="C424" s="31">
        <v>2310.0500000000002</v>
      </c>
      <c r="D424" s="38">
        <v>2316.4166666666665</v>
      </c>
      <c r="E424" s="38">
        <v>2298.833333333333</v>
      </c>
      <c r="F424" s="38">
        <v>2287.6166666666663</v>
      </c>
      <c r="G424" s="38">
        <v>2270.0333333333328</v>
      </c>
      <c r="H424" s="38">
        <v>2327.6333333333332</v>
      </c>
      <c r="I424" s="38">
        <v>2345.2166666666662</v>
      </c>
      <c r="J424" s="38">
        <v>2356.4333333333334</v>
      </c>
      <c r="K424" s="31">
        <v>2334</v>
      </c>
      <c r="L424" s="31">
        <v>2305.1999999999998</v>
      </c>
      <c r="M424" s="31">
        <v>3.4576899999999999</v>
      </c>
      <c r="N424" s="1"/>
      <c r="O424" s="1"/>
    </row>
    <row r="425" spans="1:15" ht="12.75" customHeight="1">
      <c r="A425" s="33">
        <v>415</v>
      </c>
      <c r="B425" s="58" t="s">
        <v>517</v>
      </c>
      <c r="C425" s="31">
        <v>617.5</v>
      </c>
      <c r="D425" s="38">
        <v>619.5</v>
      </c>
      <c r="E425" s="38">
        <v>613</v>
      </c>
      <c r="F425" s="38">
        <v>608.5</v>
      </c>
      <c r="G425" s="38">
        <v>602</v>
      </c>
      <c r="H425" s="38">
        <v>624</v>
      </c>
      <c r="I425" s="38">
        <v>630.5</v>
      </c>
      <c r="J425" s="38">
        <v>635</v>
      </c>
      <c r="K425" s="31">
        <v>626</v>
      </c>
      <c r="L425" s="31">
        <v>615</v>
      </c>
      <c r="M425" s="31">
        <v>2.0077199999999999</v>
      </c>
      <c r="N425" s="1"/>
      <c r="O425" s="1"/>
    </row>
    <row r="426" spans="1:15" ht="12.75" customHeight="1">
      <c r="A426" s="33">
        <v>416</v>
      </c>
      <c r="B426" s="58" t="s">
        <v>215</v>
      </c>
      <c r="C426" s="31">
        <v>576.95000000000005</v>
      </c>
      <c r="D426" s="38">
        <v>578.16666666666663</v>
      </c>
      <c r="E426" s="38">
        <v>574.33333333333326</v>
      </c>
      <c r="F426" s="38">
        <v>571.71666666666658</v>
      </c>
      <c r="G426" s="38">
        <v>567.88333333333321</v>
      </c>
      <c r="H426" s="38">
        <v>580.7833333333333</v>
      </c>
      <c r="I426" s="38">
        <v>584.61666666666656</v>
      </c>
      <c r="J426" s="38">
        <v>587.23333333333335</v>
      </c>
      <c r="K426" s="31">
        <v>582</v>
      </c>
      <c r="L426" s="31">
        <v>575.54999999999995</v>
      </c>
      <c r="M426" s="31">
        <v>241.31644</v>
      </c>
      <c r="N426" s="1"/>
      <c r="O426" s="1"/>
    </row>
    <row r="427" spans="1:15" ht="12.75" customHeight="1">
      <c r="A427" s="33">
        <v>417</v>
      </c>
      <c r="B427" s="58" t="s">
        <v>212</v>
      </c>
      <c r="C427" s="31">
        <v>86.55</v>
      </c>
      <c r="D427" s="38">
        <v>87.100000000000009</v>
      </c>
      <c r="E427" s="38">
        <v>85.750000000000014</v>
      </c>
      <c r="F427" s="38">
        <v>84.95</v>
      </c>
      <c r="G427" s="38">
        <v>83.600000000000009</v>
      </c>
      <c r="H427" s="38">
        <v>87.90000000000002</v>
      </c>
      <c r="I427" s="38">
        <v>89.250000000000014</v>
      </c>
      <c r="J427" s="38">
        <v>90.050000000000026</v>
      </c>
      <c r="K427" s="31">
        <v>88.45</v>
      </c>
      <c r="L427" s="31">
        <v>86.3</v>
      </c>
      <c r="M427" s="31">
        <v>216.99641</v>
      </c>
      <c r="N427" s="1"/>
      <c r="O427" s="1"/>
    </row>
    <row r="428" spans="1:15" ht="12.75" customHeight="1">
      <c r="A428" s="33">
        <v>418</v>
      </c>
      <c r="B428" s="58" t="s">
        <v>518</v>
      </c>
      <c r="C428" s="31">
        <v>383.6</v>
      </c>
      <c r="D428" s="38">
        <v>386.2</v>
      </c>
      <c r="E428" s="38">
        <v>377.4</v>
      </c>
      <c r="F428" s="38">
        <v>371.2</v>
      </c>
      <c r="G428" s="38">
        <v>362.4</v>
      </c>
      <c r="H428" s="38">
        <v>392.4</v>
      </c>
      <c r="I428" s="38">
        <v>401.20000000000005</v>
      </c>
      <c r="J428" s="38">
        <v>407.4</v>
      </c>
      <c r="K428" s="31">
        <v>395</v>
      </c>
      <c r="L428" s="31">
        <v>380</v>
      </c>
      <c r="M428" s="31">
        <v>2.9891999999999999</v>
      </c>
      <c r="N428" s="1"/>
      <c r="O428" s="1"/>
    </row>
    <row r="429" spans="1:15" ht="12.75" customHeight="1">
      <c r="A429" s="33">
        <v>419</v>
      </c>
      <c r="B429" s="58" t="s">
        <v>519</v>
      </c>
      <c r="C429" s="31">
        <v>155.1</v>
      </c>
      <c r="D429" s="38">
        <v>155.9</v>
      </c>
      <c r="E429" s="38">
        <v>153.30000000000001</v>
      </c>
      <c r="F429" s="38">
        <v>151.5</v>
      </c>
      <c r="G429" s="38">
        <v>148.9</v>
      </c>
      <c r="H429" s="38">
        <v>157.70000000000002</v>
      </c>
      <c r="I429" s="38">
        <v>160.29999999999998</v>
      </c>
      <c r="J429" s="38">
        <v>162.10000000000002</v>
      </c>
      <c r="K429" s="31">
        <v>158.5</v>
      </c>
      <c r="L429" s="31">
        <v>154.1</v>
      </c>
      <c r="M429" s="31">
        <v>14.24001</v>
      </c>
      <c r="N429" s="1"/>
      <c r="O429" s="1"/>
    </row>
    <row r="430" spans="1:15" ht="12.75" customHeight="1">
      <c r="A430" s="33">
        <v>420</v>
      </c>
      <c r="B430" s="58" t="s">
        <v>520</v>
      </c>
      <c r="C430" s="31">
        <v>405.85</v>
      </c>
      <c r="D430" s="38">
        <v>406.7833333333333</v>
      </c>
      <c r="E430" s="38">
        <v>403.46666666666658</v>
      </c>
      <c r="F430" s="38">
        <v>401.08333333333326</v>
      </c>
      <c r="G430" s="38">
        <v>397.76666666666654</v>
      </c>
      <c r="H430" s="38">
        <v>409.16666666666663</v>
      </c>
      <c r="I430" s="38">
        <v>412.48333333333335</v>
      </c>
      <c r="J430" s="38">
        <v>414.86666666666667</v>
      </c>
      <c r="K430" s="31">
        <v>410.1</v>
      </c>
      <c r="L430" s="31">
        <v>404.4</v>
      </c>
      <c r="M430" s="31">
        <v>2.8303500000000001</v>
      </c>
      <c r="N430" s="1"/>
      <c r="O430" s="1"/>
    </row>
    <row r="431" spans="1:15" ht="12.75" customHeight="1">
      <c r="A431" s="33">
        <v>421</v>
      </c>
      <c r="B431" s="58" t="s">
        <v>521</v>
      </c>
      <c r="C431" s="31">
        <v>222.75</v>
      </c>
      <c r="D431" s="38">
        <v>224.08333333333334</v>
      </c>
      <c r="E431" s="38">
        <v>220.66666666666669</v>
      </c>
      <c r="F431" s="38">
        <v>218.58333333333334</v>
      </c>
      <c r="G431" s="38">
        <v>215.16666666666669</v>
      </c>
      <c r="H431" s="38">
        <v>226.16666666666669</v>
      </c>
      <c r="I431" s="38">
        <v>229.58333333333337</v>
      </c>
      <c r="J431" s="38">
        <v>231.66666666666669</v>
      </c>
      <c r="K431" s="31">
        <v>227.5</v>
      </c>
      <c r="L431" s="31">
        <v>222</v>
      </c>
      <c r="M431" s="31">
        <v>2.98393</v>
      </c>
      <c r="N431" s="1"/>
      <c r="O431" s="1"/>
    </row>
    <row r="432" spans="1:15" ht="12.75" customHeight="1">
      <c r="A432" s="33">
        <v>422</v>
      </c>
      <c r="B432" s="58" t="s">
        <v>220</v>
      </c>
      <c r="C432" s="31">
        <v>1118.3</v>
      </c>
      <c r="D432" s="38">
        <v>1121.5333333333331</v>
      </c>
      <c r="E432" s="38">
        <v>1109.9666666666662</v>
      </c>
      <c r="F432" s="38">
        <v>1101.6333333333332</v>
      </c>
      <c r="G432" s="38">
        <v>1090.0666666666664</v>
      </c>
      <c r="H432" s="38">
        <v>1129.8666666666661</v>
      </c>
      <c r="I432" s="38">
        <v>1141.4333333333332</v>
      </c>
      <c r="J432" s="38">
        <v>1149.766666666666</v>
      </c>
      <c r="K432" s="31">
        <v>1133.0999999999999</v>
      </c>
      <c r="L432" s="31">
        <v>1113.2</v>
      </c>
      <c r="M432" s="31">
        <v>15.75291</v>
      </c>
      <c r="N432" s="1"/>
      <c r="O432" s="1"/>
    </row>
    <row r="433" spans="1:15" ht="12.75" customHeight="1">
      <c r="A433" s="33">
        <v>423</v>
      </c>
      <c r="B433" s="58" t="s">
        <v>221</v>
      </c>
      <c r="C433" s="31">
        <v>582.54999999999995</v>
      </c>
      <c r="D433" s="38">
        <v>577.34999999999991</v>
      </c>
      <c r="E433" s="38">
        <v>568.79999999999984</v>
      </c>
      <c r="F433" s="38">
        <v>555.04999999999995</v>
      </c>
      <c r="G433" s="38">
        <v>546.49999999999989</v>
      </c>
      <c r="H433" s="38">
        <v>591.0999999999998</v>
      </c>
      <c r="I433" s="38">
        <v>599.65</v>
      </c>
      <c r="J433" s="38">
        <v>613.39999999999975</v>
      </c>
      <c r="K433" s="31">
        <v>585.9</v>
      </c>
      <c r="L433" s="31">
        <v>563.6</v>
      </c>
      <c r="M433" s="31">
        <v>46.083820000000003</v>
      </c>
      <c r="N433" s="1"/>
      <c r="O433" s="1"/>
    </row>
    <row r="434" spans="1:15" ht="12.75" customHeight="1">
      <c r="A434" s="33">
        <v>424</v>
      </c>
      <c r="B434" s="58" t="s">
        <v>522</v>
      </c>
      <c r="C434" s="31">
        <v>2608.25</v>
      </c>
      <c r="D434" s="38">
        <v>2605.7333333333331</v>
      </c>
      <c r="E434" s="38">
        <v>2592.5666666666662</v>
      </c>
      <c r="F434" s="38">
        <v>2576.8833333333332</v>
      </c>
      <c r="G434" s="38">
        <v>2563.7166666666662</v>
      </c>
      <c r="H434" s="38">
        <v>2621.4166666666661</v>
      </c>
      <c r="I434" s="38">
        <v>2634.583333333333</v>
      </c>
      <c r="J434" s="38">
        <v>2650.266666666666</v>
      </c>
      <c r="K434" s="31">
        <v>2618.9</v>
      </c>
      <c r="L434" s="31">
        <v>2590.0500000000002</v>
      </c>
      <c r="M434" s="31">
        <v>0.57384999999999997</v>
      </c>
      <c r="N434" s="1"/>
      <c r="O434" s="1"/>
    </row>
    <row r="435" spans="1:15" ht="12.75" customHeight="1">
      <c r="A435" s="33">
        <v>425</v>
      </c>
      <c r="B435" s="58" t="s">
        <v>523</v>
      </c>
      <c r="C435" s="31">
        <v>1233.0999999999999</v>
      </c>
      <c r="D435" s="38">
        <v>1241.0666666666666</v>
      </c>
      <c r="E435" s="38">
        <v>1217.2333333333331</v>
      </c>
      <c r="F435" s="38">
        <v>1201.3666666666666</v>
      </c>
      <c r="G435" s="38">
        <v>1177.5333333333331</v>
      </c>
      <c r="H435" s="38">
        <v>1256.9333333333332</v>
      </c>
      <c r="I435" s="38">
        <v>1280.7666666666667</v>
      </c>
      <c r="J435" s="38">
        <v>1296.6333333333332</v>
      </c>
      <c r="K435" s="31">
        <v>1264.9000000000001</v>
      </c>
      <c r="L435" s="31">
        <v>1225.2</v>
      </c>
      <c r="M435" s="31">
        <v>0.43618000000000001</v>
      </c>
      <c r="N435" s="1"/>
      <c r="O435" s="1"/>
    </row>
    <row r="436" spans="1:15" ht="12.75" customHeight="1">
      <c r="A436" s="33">
        <v>426</v>
      </c>
      <c r="B436" s="58" t="s">
        <v>524</v>
      </c>
      <c r="C436" s="31">
        <v>360.75</v>
      </c>
      <c r="D436" s="38">
        <v>362.08333333333331</v>
      </c>
      <c r="E436" s="38">
        <v>356.66666666666663</v>
      </c>
      <c r="F436" s="38">
        <v>352.58333333333331</v>
      </c>
      <c r="G436" s="38">
        <v>347.16666666666663</v>
      </c>
      <c r="H436" s="38">
        <v>366.16666666666663</v>
      </c>
      <c r="I436" s="38">
        <v>371.58333333333326</v>
      </c>
      <c r="J436" s="38">
        <v>375.66666666666663</v>
      </c>
      <c r="K436" s="31">
        <v>367.5</v>
      </c>
      <c r="L436" s="31">
        <v>358</v>
      </c>
      <c r="M436" s="31">
        <v>1.5131399999999999</v>
      </c>
      <c r="N436" s="1"/>
      <c r="O436" s="1"/>
    </row>
    <row r="437" spans="1:15" ht="12.75" customHeight="1">
      <c r="A437" s="33">
        <v>427</v>
      </c>
      <c r="B437" s="58" t="s">
        <v>525</v>
      </c>
      <c r="C437" s="31">
        <v>388.8</v>
      </c>
      <c r="D437" s="38">
        <v>389.9666666666667</v>
      </c>
      <c r="E437" s="38">
        <v>383.98333333333341</v>
      </c>
      <c r="F437" s="38">
        <v>379.16666666666669</v>
      </c>
      <c r="G437" s="38">
        <v>373.18333333333339</v>
      </c>
      <c r="H437" s="38">
        <v>394.78333333333342</v>
      </c>
      <c r="I437" s="38">
        <v>400.76666666666677</v>
      </c>
      <c r="J437" s="38">
        <v>405.58333333333343</v>
      </c>
      <c r="K437" s="31">
        <v>395.95</v>
      </c>
      <c r="L437" s="31">
        <v>385.15</v>
      </c>
      <c r="M437" s="31">
        <v>2.2261199999999999</v>
      </c>
      <c r="N437" s="1"/>
      <c r="O437" s="1"/>
    </row>
    <row r="438" spans="1:15" ht="12.75" customHeight="1">
      <c r="A438" s="33">
        <v>428</v>
      </c>
      <c r="B438" s="58" t="s">
        <v>526</v>
      </c>
      <c r="C438" s="31">
        <v>4449.3999999999996</v>
      </c>
      <c r="D438" s="38">
        <v>4467.166666666667</v>
      </c>
      <c r="E438" s="38">
        <v>4394.3333333333339</v>
      </c>
      <c r="F438" s="38">
        <v>4339.2666666666673</v>
      </c>
      <c r="G438" s="38">
        <v>4266.4333333333343</v>
      </c>
      <c r="H438" s="38">
        <v>4522.2333333333336</v>
      </c>
      <c r="I438" s="38">
        <v>4595.0666666666675</v>
      </c>
      <c r="J438" s="38">
        <v>4650.1333333333332</v>
      </c>
      <c r="K438" s="31">
        <v>4540</v>
      </c>
      <c r="L438" s="31">
        <v>4412.1000000000004</v>
      </c>
      <c r="M438" s="31">
        <v>3.7082000000000002</v>
      </c>
      <c r="N438" s="1"/>
      <c r="O438" s="1"/>
    </row>
    <row r="439" spans="1:15" ht="12.75" customHeight="1">
      <c r="A439" s="33">
        <v>429</v>
      </c>
      <c r="B439" s="58" t="s">
        <v>527</v>
      </c>
      <c r="C439" s="31">
        <v>508</v>
      </c>
      <c r="D439" s="38">
        <v>509.95000000000005</v>
      </c>
      <c r="E439" s="38">
        <v>495.00000000000011</v>
      </c>
      <c r="F439" s="38">
        <v>482.00000000000006</v>
      </c>
      <c r="G439" s="38">
        <v>467.05000000000013</v>
      </c>
      <c r="H439" s="38">
        <v>522.95000000000005</v>
      </c>
      <c r="I439" s="38">
        <v>537.89999999999986</v>
      </c>
      <c r="J439" s="38">
        <v>550.90000000000009</v>
      </c>
      <c r="K439" s="31">
        <v>524.9</v>
      </c>
      <c r="L439" s="31">
        <v>496.95</v>
      </c>
      <c r="M439" s="31">
        <v>3.9000300000000001</v>
      </c>
      <c r="N439" s="1"/>
      <c r="O439" s="1"/>
    </row>
    <row r="440" spans="1:15" ht="12.75" customHeight="1">
      <c r="A440" s="33">
        <v>430</v>
      </c>
      <c r="B440" s="58" t="s">
        <v>528</v>
      </c>
      <c r="C440" s="31">
        <v>21.5</v>
      </c>
      <c r="D440" s="38">
        <v>21.866666666666664</v>
      </c>
      <c r="E440" s="38">
        <v>20.883333333333326</v>
      </c>
      <c r="F440" s="38">
        <v>20.266666666666662</v>
      </c>
      <c r="G440" s="38">
        <v>19.283333333333324</v>
      </c>
      <c r="H440" s="38">
        <v>22.483333333333327</v>
      </c>
      <c r="I440" s="38">
        <v>23.466666666666669</v>
      </c>
      <c r="J440" s="38">
        <v>24.083333333333329</v>
      </c>
      <c r="K440" s="31">
        <v>22.85</v>
      </c>
      <c r="L440" s="31">
        <v>21.25</v>
      </c>
      <c r="M440" s="31">
        <v>2696.5774900000001</v>
      </c>
      <c r="N440" s="1"/>
      <c r="O440" s="1"/>
    </row>
    <row r="441" spans="1:15" ht="12.75" customHeight="1">
      <c r="A441" s="33">
        <v>431</v>
      </c>
      <c r="B441" s="58" t="s">
        <v>529</v>
      </c>
      <c r="C441" s="31">
        <v>301.25</v>
      </c>
      <c r="D441" s="38">
        <v>296.91666666666669</v>
      </c>
      <c r="E441" s="38">
        <v>287.33333333333337</v>
      </c>
      <c r="F441" s="38">
        <v>273.41666666666669</v>
      </c>
      <c r="G441" s="38">
        <v>263.83333333333337</v>
      </c>
      <c r="H441" s="38">
        <v>310.83333333333337</v>
      </c>
      <c r="I441" s="38">
        <v>320.41666666666674</v>
      </c>
      <c r="J441" s="38">
        <v>334.33333333333337</v>
      </c>
      <c r="K441" s="31">
        <v>306.5</v>
      </c>
      <c r="L441" s="31">
        <v>283</v>
      </c>
      <c r="M441" s="31">
        <v>43.640059999999998</v>
      </c>
      <c r="N441" s="1"/>
      <c r="O441" s="1"/>
    </row>
    <row r="442" spans="1:15" ht="12.75" customHeight="1">
      <c r="A442" s="33">
        <v>432</v>
      </c>
      <c r="B442" s="58" t="s">
        <v>222</v>
      </c>
      <c r="C442" s="31">
        <v>796.4</v>
      </c>
      <c r="D442" s="38">
        <v>801.96666666666658</v>
      </c>
      <c r="E442" s="38">
        <v>788.48333333333312</v>
      </c>
      <c r="F442" s="38">
        <v>780.56666666666649</v>
      </c>
      <c r="G442" s="38">
        <v>767.08333333333303</v>
      </c>
      <c r="H442" s="38">
        <v>809.88333333333321</v>
      </c>
      <c r="I442" s="38">
        <v>823.36666666666656</v>
      </c>
      <c r="J442" s="38">
        <v>831.2833333333333</v>
      </c>
      <c r="K442" s="31">
        <v>815.45</v>
      </c>
      <c r="L442" s="31">
        <v>794.05</v>
      </c>
      <c r="M442" s="31">
        <v>2.5034399999999999</v>
      </c>
      <c r="N442" s="1"/>
      <c r="O442" s="1"/>
    </row>
    <row r="443" spans="1:15" ht="12.75" customHeight="1">
      <c r="A443" s="33">
        <v>433</v>
      </c>
      <c r="B443" s="58" t="s">
        <v>871</v>
      </c>
      <c r="C443" s="31">
        <v>519.54999999999995</v>
      </c>
      <c r="D443" s="38">
        <v>525.31666666666672</v>
      </c>
      <c r="E443" s="38">
        <v>511.78333333333342</v>
      </c>
      <c r="F443" s="38">
        <v>504.01666666666665</v>
      </c>
      <c r="G443" s="38">
        <v>490.48333333333335</v>
      </c>
      <c r="H443" s="38">
        <v>533.08333333333348</v>
      </c>
      <c r="I443" s="38">
        <v>546.61666666666679</v>
      </c>
      <c r="J443" s="38">
        <v>554.38333333333355</v>
      </c>
      <c r="K443" s="31">
        <v>538.85</v>
      </c>
      <c r="L443" s="31">
        <v>517.54999999999995</v>
      </c>
      <c r="M443" s="31">
        <v>5.2443</v>
      </c>
      <c r="N443" s="1"/>
      <c r="O443" s="1"/>
    </row>
    <row r="444" spans="1:15" ht="12.75" customHeight="1">
      <c r="A444" s="33">
        <v>434</v>
      </c>
      <c r="B444" s="58" t="s">
        <v>534</v>
      </c>
      <c r="C444" s="31">
        <v>990.6</v>
      </c>
      <c r="D444" s="38">
        <v>1007.9</v>
      </c>
      <c r="E444" s="38">
        <v>969.39999999999986</v>
      </c>
      <c r="F444" s="38">
        <v>948.19999999999993</v>
      </c>
      <c r="G444" s="38">
        <v>909.69999999999982</v>
      </c>
      <c r="H444" s="38">
        <v>1029.0999999999999</v>
      </c>
      <c r="I444" s="38">
        <v>1067.6000000000001</v>
      </c>
      <c r="J444" s="38">
        <v>1088.8</v>
      </c>
      <c r="K444" s="31">
        <v>1046.4000000000001</v>
      </c>
      <c r="L444" s="31">
        <v>986.7</v>
      </c>
      <c r="M444" s="31">
        <v>11.131880000000001</v>
      </c>
      <c r="N444" s="1"/>
      <c r="O444" s="1"/>
    </row>
    <row r="445" spans="1:15" ht="12.75" customHeight="1">
      <c r="A445" s="33">
        <v>435</v>
      </c>
      <c r="B445" s="58" t="s">
        <v>223</v>
      </c>
      <c r="C445" s="31">
        <v>1015.65</v>
      </c>
      <c r="D445" s="38">
        <v>1012.4</v>
      </c>
      <c r="E445" s="38">
        <v>1007.4</v>
      </c>
      <c r="F445" s="38">
        <v>999.15</v>
      </c>
      <c r="G445" s="38">
        <v>994.15</v>
      </c>
      <c r="H445" s="38">
        <v>1020.65</v>
      </c>
      <c r="I445" s="38">
        <v>1025.6500000000001</v>
      </c>
      <c r="J445" s="38">
        <v>1033.9000000000001</v>
      </c>
      <c r="K445" s="31">
        <v>1017.4</v>
      </c>
      <c r="L445" s="31">
        <v>1004.15</v>
      </c>
      <c r="M445" s="31">
        <v>5.7563199999999997</v>
      </c>
      <c r="N445" s="1"/>
      <c r="O445" s="1"/>
    </row>
    <row r="446" spans="1:15" ht="12.75" customHeight="1">
      <c r="A446" s="33">
        <v>436</v>
      </c>
      <c r="B446" s="58" t="s">
        <v>224</v>
      </c>
      <c r="C446" s="31">
        <v>1829.7</v>
      </c>
      <c r="D446" s="38">
        <v>1829.6333333333332</v>
      </c>
      <c r="E446" s="38">
        <v>1801.3166666666664</v>
      </c>
      <c r="F446" s="38">
        <v>1772.9333333333332</v>
      </c>
      <c r="G446" s="38">
        <v>1744.6166666666663</v>
      </c>
      <c r="H446" s="38">
        <v>1858.0166666666664</v>
      </c>
      <c r="I446" s="38">
        <v>1886.333333333333</v>
      </c>
      <c r="J446" s="38">
        <v>1914.7166666666665</v>
      </c>
      <c r="K446" s="31">
        <v>1857.95</v>
      </c>
      <c r="L446" s="31">
        <v>1801.25</v>
      </c>
      <c r="M446" s="31">
        <v>14.37663</v>
      </c>
      <c r="N446" s="1"/>
      <c r="O446" s="1"/>
    </row>
    <row r="447" spans="1:15" ht="12.75" customHeight="1">
      <c r="A447" s="33">
        <v>437</v>
      </c>
      <c r="B447" s="58" t="s">
        <v>229</v>
      </c>
      <c r="C447" s="31">
        <v>3387.75</v>
      </c>
      <c r="D447" s="38">
        <v>3392.9666666666667</v>
      </c>
      <c r="E447" s="38">
        <v>3372.8833333333332</v>
      </c>
      <c r="F447" s="38">
        <v>3358.0166666666664</v>
      </c>
      <c r="G447" s="38">
        <v>3337.9333333333329</v>
      </c>
      <c r="H447" s="38">
        <v>3407.8333333333335</v>
      </c>
      <c r="I447" s="38">
        <v>3427.9166666666665</v>
      </c>
      <c r="J447" s="38">
        <v>3442.7833333333338</v>
      </c>
      <c r="K447" s="31">
        <v>3413.05</v>
      </c>
      <c r="L447" s="31">
        <v>3378.1</v>
      </c>
      <c r="M447" s="31">
        <v>11.52881</v>
      </c>
      <c r="N447" s="1"/>
      <c r="O447" s="1"/>
    </row>
    <row r="448" spans="1:15" ht="12.75" customHeight="1">
      <c r="A448" s="33">
        <v>438</v>
      </c>
      <c r="B448" s="58" t="s">
        <v>225</v>
      </c>
      <c r="C448" s="31">
        <v>844.2</v>
      </c>
      <c r="D448" s="38">
        <v>847.0333333333333</v>
      </c>
      <c r="E448" s="38">
        <v>839.26666666666665</v>
      </c>
      <c r="F448" s="38">
        <v>834.33333333333337</v>
      </c>
      <c r="G448" s="38">
        <v>826.56666666666672</v>
      </c>
      <c r="H448" s="38">
        <v>851.96666666666658</v>
      </c>
      <c r="I448" s="38">
        <v>859.73333333333323</v>
      </c>
      <c r="J448" s="38">
        <v>864.66666666666652</v>
      </c>
      <c r="K448" s="31">
        <v>854.8</v>
      </c>
      <c r="L448" s="31">
        <v>842.1</v>
      </c>
      <c r="M448" s="31">
        <v>14.82572</v>
      </c>
      <c r="N448" s="1"/>
      <c r="O448" s="1"/>
    </row>
    <row r="449" spans="1:15" ht="12.75" customHeight="1">
      <c r="A449" s="33">
        <v>439</v>
      </c>
      <c r="B449" s="58" t="s">
        <v>298</v>
      </c>
      <c r="C449" s="31">
        <v>7278.65</v>
      </c>
      <c r="D449" s="38">
        <v>7261.2166666666672</v>
      </c>
      <c r="E449" s="38">
        <v>7232.4333333333343</v>
      </c>
      <c r="F449" s="38">
        <v>7186.2166666666672</v>
      </c>
      <c r="G449" s="38">
        <v>7157.4333333333343</v>
      </c>
      <c r="H449" s="38">
        <v>7307.4333333333343</v>
      </c>
      <c r="I449" s="38">
        <v>7336.2166666666672</v>
      </c>
      <c r="J449" s="38">
        <v>7382.4333333333343</v>
      </c>
      <c r="K449" s="31">
        <v>7290</v>
      </c>
      <c r="L449" s="31">
        <v>7215</v>
      </c>
      <c r="M449" s="31">
        <v>2.19977</v>
      </c>
      <c r="N449" s="1"/>
      <c r="O449" s="1"/>
    </row>
    <row r="450" spans="1:15" ht="12.75" customHeight="1">
      <c r="A450" s="33">
        <v>440</v>
      </c>
      <c r="B450" s="58" t="s">
        <v>535</v>
      </c>
      <c r="C450" s="31">
        <v>2424.85</v>
      </c>
      <c r="D450" s="38">
        <v>2429.5833333333335</v>
      </c>
      <c r="E450" s="38">
        <v>2411.2666666666669</v>
      </c>
      <c r="F450" s="38">
        <v>2397.6833333333334</v>
      </c>
      <c r="G450" s="38">
        <v>2379.3666666666668</v>
      </c>
      <c r="H450" s="38">
        <v>2443.166666666667</v>
      </c>
      <c r="I450" s="38">
        <v>2461.4833333333336</v>
      </c>
      <c r="J450" s="38">
        <v>2475.0666666666671</v>
      </c>
      <c r="K450" s="31">
        <v>2447.9</v>
      </c>
      <c r="L450" s="31">
        <v>2416</v>
      </c>
      <c r="M450" s="31">
        <v>0.34040999999999999</v>
      </c>
      <c r="N450" s="1"/>
      <c r="O450" s="1"/>
    </row>
    <row r="451" spans="1:15" ht="12.75" customHeight="1">
      <c r="A451" s="33">
        <v>441</v>
      </c>
      <c r="B451" s="58" t="s">
        <v>536</v>
      </c>
      <c r="C451" s="31">
        <v>402.95</v>
      </c>
      <c r="D451" s="38">
        <v>404.31666666666666</v>
      </c>
      <c r="E451" s="38">
        <v>401.13333333333333</v>
      </c>
      <c r="F451" s="38">
        <v>399.31666666666666</v>
      </c>
      <c r="G451" s="38">
        <v>396.13333333333333</v>
      </c>
      <c r="H451" s="38">
        <v>406.13333333333333</v>
      </c>
      <c r="I451" s="38">
        <v>409.31666666666661</v>
      </c>
      <c r="J451" s="38">
        <v>411.13333333333333</v>
      </c>
      <c r="K451" s="31">
        <v>407.5</v>
      </c>
      <c r="L451" s="31">
        <v>402.5</v>
      </c>
      <c r="M451" s="31">
        <v>26.495709999999999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610.95000000000005</v>
      </c>
      <c r="D452" s="38">
        <v>613.19999999999993</v>
      </c>
      <c r="E452" s="38">
        <v>607.39999999999986</v>
      </c>
      <c r="F452" s="38">
        <v>603.84999999999991</v>
      </c>
      <c r="G452" s="38">
        <v>598.04999999999984</v>
      </c>
      <c r="H452" s="38">
        <v>616.74999999999989</v>
      </c>
      <c r="I452" s="38">
        <v>622.54999999999984</v>
      </c>
      <c r="J452" s="38">
        <v>626.09999999999991</v>
      </c>
      <c r="K452" s="31">
        <v>619</v>
      </c>
      <c r="L452" s="31">
        <v>609.65</v>
      </c>
      <c r="M452" s="31">
        <v>70.960250000000002</v>
      </c>
      <c r="N452" s="1"/>
      <c r="O452" s="1"/>
    </row>
    <row r="453" spans="1:15" ht="12.75" customHeight="1">
      <c r="A453" s="33">
        <v>443</v>
      </c>
      <c r="B453" s="58" t="s">
        <v>227</v>
      </c>
      <c r="C453" s="31">
        <v>249.75</v>
      </c>
      <c r="D453" s="38">
        <v>249.68333333333331</v>
      </c>
      <c r="E453" s="38">
        <v>246.56666666666661</v>
      </c>
      <c r="F453" s="38">
        <v>243.3833333333333</v>
      </c>
      <c r="G453" s="38">
        <v>240.26666666666659</v>
      </c>
      <c r="H453" s="38">
        <v>252.86666666666662</v>
      </c>
      <c r="I453" s="38">
        <v>255.98333333333335</v>
      </c>
      <c r="J453" s="38">
        <v>259.16666666666663</v>
      </c>
      <c r="K453" s="31">
        <v>252.8</v>
      </c>
      <c r="L453" s="31">
        <v>246.5</v>
      </c>
      <c r="M453" s="31">
        <v>286.98029000000002</v>
      </c>
      <c r="N453" s="1"/>
      <c r="O453" s="1"/>
    </row>
    <row r="454" spans="1:15" ht="12.75" customHeight="1">
      <c r="A454" s="33">
        <v>444</v>
      </c>
      <c r="B454" s="58" t="s">
        <v>228</v>
      </c>
      <c r="C454" s="31">
        <v>118.25</v>
      </c>
      <c r="D454" s="38">
        <v>118.8</v>
      </c>
      <c r="E454" s="38">
        <v>117.5</v>
      </c>
      <c r="F454" s="38">
        <v>116.75</v>
      </c>
      <c r="G454" s="38">
        <v>115.45</v>
      </c>
      <c r="H454" s="38">
        <v>119.55</v>
      </c>
      <c r="I454" s="38">
        <v>120.84999999999998</v>
      </c>
      <c r="J454" s="38">
        <v>121.6</v>
      </c>
      <c r="K454" s="31">
        <v>120.1</v>
      </c>
      <c r="L454" s="31">
        <v>118.05</v>
      </c>
      <c r="M454" s="31">
        <v>271.03446000000002</v>
      </c>
      <c r="N454" s="1"/>
      <c r="O454" s="1"/>
    </row>
    <row r="455" spans="1:15" ht="12.75" customHeight="1">
      <c r="A455" s="33">
        <v>445</v>
      </c>
      <c r="B455" s="58" t="s">
        <v>299</v>
      </c>
      <c r="C455" s="31">
        <v>82.35</v>
      </c>
      <c r="D455" s="38">
        <v>82.333333333333329</v>
      </c>
      <c r="E455" s="38">
        <v>81.266666666666652</v>
      </c>
      <c r="F455" s="38">
        <v>80.183333333333323</v>
      </c>
      <c r="G455" s="38">
        <v>79.116666666666646</v>
      </c>
      <c r="H455" s="38">
        <v>83.416666666666657</v>
      </c>
      <c r="I455" s="38">
        <v>84.483333333333348</v>
      </c>
      <c r="J455" s="38">
        <v>85.566666666666663</v>
      </c>
      <c r="K455" s="31">
        <v>83.4</v>
      </c>
      <c r="L455" s="31">
        <v>81.25</v>
      </c>
      <c r="M455" s="31">
        <v>58.974809999999998</v>
      </c>
      <c r="N455" s="1"/>
      <c r="O455" s="1"/>
    </row>
    <row r="456" spans="1:15" ht="12.75" customHeight="1">
      <c r="A456" s="33">
        <v>446</v>
      </c>
      <c r="B456" s="58" t="s">
        <v>530</v>
      </c>
      <c r="C456" s="31">
        <v>1400.8</v>
      </c>
      <c r="D456" s="38">
        <v>1403.5</v>
      </c>
      <c r="E456" s="38">
        <v>1393.35</v>
      </c>
      <c r="F456" s="38">
        <v>1385.8999999999999</v>
      </c>
      <c r="G456" s="38">
        <v>1375.7499999999998</v>
      </c>
      <c r="H456" s="38">
        <v>1410.95</v>
      </c>
      <c r="I456" s="38">
        <v>1421.1000000000001</v>
      </c>
      <c r="J456" s="38">
        <v>1428.5500000000002</v>
      </c>
      <c r="K456" s="31">
        <v>1413.65</v>
      </c>
      <c r="L456" s="31">
        <v>1396.05</v>
      </c>
      <c r="M456" s="31">
        <v>0.55442000000000002</v>
      </c>
      <c r="N456" s="1"/>
      <c r="O456" s="1"/>
    </row>
    <row r="457" spans="1:15" ht="12.75" customHeight="1">
      <c r="A457" s="33">
        <v>447</v>
      </c>
      <c r="B457" s="58" t="s">
        <v>531</v>
      </c>
      <c r="C457" s="31">
        <v>415.45</v>
      </c>
      <c r="D457" s="38">
        <v>419.06666666666666</v>
      </c>
      <c r="E457" s="38">
        <v>409.68333333333334</v>
      </c>
      <c r="F457" s="38">
        <v>403.91666666666669</v>
      </c>
      <c r="G457" s="38">
        <v>394.53333333333336</v>
      </c>
      <c r="H457" s="38">
        <v>424.83333333333331</v>
      </c>
      <c r="I457" s="38">
        <v>434.21666666666664</v>
      </c>
      <c r="J457" s="38">
        <v>439.98333333333329</v>
      </c>
      <c r="K457" s="31">
        <v>428.45</v>
      </c>
      <c r="L457" s="31">
        <v>413.3</v>
      </c>
      <c r="M457" s="31">
        <v>0.73053000000000001</v>
      </c>
      <c r="N457" s="1"/>
      <c r="O457" s="1"/>
    </row>
    <row r="458" spans="1:15" ht="12.75" customHeight="1">
      <c r="A458" s="33">
        <v>448</v>
      </c>
      <c r="B458" s="58" t="s">
        <v>537</v>
      </c>
      <c r="C458" s="31">
        <v>2314.85</v>
      </c>
      <c r="D458" s="38">
        <v>2319.1</v>
      </c>
      <c r="E458" s="38">
        <v>2292.1999999999998</v>
      </c>
      <c r="F458" s="38">
        <v>2269.5499999999997</v>
      </c>
      <c r="G458" s="38">
        <v>2242.6499999999996</v>
      </c>
      <c r="H458" s="38">
        <v>2341.75</v>
      </c>
      <c r="I458" s="38">
        <v>2368.6500000000005</v>
      </c>
      <c r="J458" s="38">
        <v>2391.3000000000002</v>
      </c>
      <c r="K458" s="31">
        <v>2346</v>
      </c>
      <c r="L458" s="31">
        <v>2296.4499999999998</v>
      </c>
      <c r="M458" s="31">
        <v>0.13134000000000001</v>
      </c>
      <c r="N458" s="1"/>
      <c r="O458" s="1"/>
    </row>
    <row r="459" spans="1:15" ht="12.75" customHeight="1">
      <c r="A459" s="33">
        <v>449</v>
      </c>
      <c r="B459" s="58" t="s">
        <v>230</v>
      </c>
      <c r="C459" s="31">
        <v>1199.0999999999999</v>
      </c>
      <c r="D459" s="38">
        <v>1204.1000000000001</v>
      </c>
      <c r="E459" s="38">
        <v>1191.7000000000003</v>
      </c>
      <c r="F459" s="38">
        <v>1184.3000000000002</v>
      </c>
      <c r="G459" s="38">
        <v>1171.9000000000003</v>
      </c>
      <c r="H459" s="38">
        <v>1211.5000000000002</v>
      </c>
      <c r="I459" s="38">
        <v>1223.9000000000003</v>
      </c>
      <c r="J459" s="38">
        <v>1231.3000000000002</v>
      </c>
      <c r="K459" s="31">
        <v>1216.5</v>
      </c>
      <c r="L459" s="31">
        <v>1196.7</v>
      </c>
      <c r="M459" s="31">
        <v>12.18843</v>
      </c>
      <c r="N459" s="1"/>
      <c r="O459" s="1"/>
    </row>
    <row r="460" spans="1:15" ht="12.75" customHeight="1">
      <c r="A460" s="33">
        <v>450</v>
      </c>
      <c r="B460" s="58" t="s">
        <v>538</v>
      </c>
      <c r="C460" s="31">
        <v>841.15</v>
      </c>
      <c r="D460" s="38">
        <v>844.65</v>
      </c>
      <c r="E460" s="38">
        <v>828.05</v>
      </c>
      <c r="F460" s="38">
        <v>814.94999999999993</v>
      </c>
      <c r="G460" s="38">
        <v>798.34999999999991</v>
      </c>
      <c r="H460" s="38">
        <v>857.75</v>
      </c>
      <c r="I460" s="38">
        <v>874.35000000000014</v>
      </c>
      <c r="J460" s="38">
        <v>887.45</v>
      </c>
      <c r="K460" s="31">
        <v>861.25</v>
      </c>
      <c r="L460" s="31">
        <v>831.55</v>
      </c>
      <c r="M460" s="31">
        <v>3.6766800000000002</v>
      </c>
      <c r="N460" s="1"/>
      <c r="O460" s="1"/>
    </row>
    <row r="461" spans="1:15" ht="12.75" customHeight="1">
      <c r="A461" s="33">
        <v>451</v>
      </c>
      <c r="B461" s="58" t="s">
        <v>539</v>
      </c>
      <c r="C461" s="31">
        <v>130.75</v>
      </c>
      <c r="D461" s="38">
        <v>131.91666666666666</v>
      </c>
      <c r="E461" s="38">
        <v>128.93333333333331</v>
      </c>
      <c r="F461" s="38">
        <v>127.11666666666665</v>
      </c>
      <c r="G461" s="38">
        <v>124.1333333333333</v>
      </c>
      <c r="H461" s="38">
        <v>133.73333333333332</v>
      </c>
      <c r="I461" s="38">
        <v>136.71666666666667</v>
      </c>
      <c r="J461" s="38">
        <v>138.53333333333333</v>
      </c>
      <c r="K461" s="31">
        <v>134.9</v>
      </c>
      <c r="L461" s="31">
        <v>130.1</v>
      </c>
      <c r="M461" s="31">
        <v>15.28119</v>
      </c>
      <c r="N461" s="1"/>
      <c r="O461" s="1"/>
    </row>
    <row r="462" spans="1:15" ht="12.75" customHeight="1">
      <c r="A462" s="33">
        <v>452</v>
      </c>
      <c r="B462" s="58" t="s">
        <v>208</v>
      </c>
      <c r="C462" s="31">
        <v>859.05</v>
      </c>
      <c r="D462" s="38">
        <v>859.13333333333321</v>
      </c>
      <c r="E462" s="38">
        <v>851.36666666666645</v>
      </c>
      <c r="F462" s="38">
        <v>843.68333333333328</v>
      </c>
      <c r="G462" s="38">
        <v>835.91666666666652</v>
      </c>
      <c r="H462" s="38">
        <v>866.81666666666638</v>
      </c>
      <c r="I462" s="38">
        <v>874.58333333333326</v>
      </c>
      <c r="J462" s="38">
        <v>882.26666666666631</v>
      </c>
      <c r="K462" s="31">
        <v>866.9</v>
      </c>
      <c r="L462" s="31">
        <v>851.45</v>
      </c>
      <c r="M462" s="31">
        <v>3.8932799999999999</v>
      </c>
      <c r="N462" s="1"/>
      <c r="O462" s="1"/>
    </row>
    <row r="463" spans="1:15" ht="12.75" customHeight="1">
      <c r="A463" s="33">
        <v>453</v>
      </c>
      <c r="B463" s="58" t="s">
        <v>540</v>
      </c>
      <c r="C463" s="31">
        <v>2768.9</v>
      </c>
      <c r="D463" s="38">
        <v>2766.3166666666671</v>
      </c>
      <c r="E463" s="38">
        <v>2740.5833333333339</v>
      </c>
      <c r="F463" s="38">
        <v>2712.2666666666669</v>
      </c>
      <c r="G463" s="38">
        <v>2686.5333333333338</v>
      </c>
      <c r="H463" s="38">
        <v>2794.6333333333341</v>
      </c>
      <c r="I463" s="38">
        <v>2820.3666666666668</v>
      </c>
      <c r="J463" s="38">
        <v>2848.6833333333343</v>
      </c>
      <c r="K463" s="31">
        <v>2792.05</v>
      </c>
      <c r="L463" s="31">
        <v>2738</v>
      </c>
      <c r="M463" s="31">
        <v>0.28459000000000001</v>
      </c>
      <c r="N463" s="1"/>
      <c r="O463" s="1"/>
    </row>
    <row r="464" spans="1:15" ht="12.75" customHeight="1">
      <c r="A464" s="33">
        <v>454</v>
      </c>
      <c r="B464" s="58" t="s">
        <v>541</v>
      </c>
      <c r="C464" s="31">
        <v>3207.95</v>
      </c>
      <c r="D464" s="38">
        <v>3224.5666666666671</v>
      </c>
      <c r="E464" s="38">
        <v>3183.3833333333341</v>
      </c>
      <c r="F464" s="38">
        <v>3158.8166666666671</v>
      </c>
      <c r="G464" s="38">
        <v>3117.6333333333341</v>
      </c>
      <c r="H464" s="38">
        <v>3249.1333333333341</v>
      </c>
      <c r="I464" s="38">
        <v>3290.3166666666675</v>
      </c>
      <c r="J464" s="38">
        <v>3314.8833333333341</v>
      </c>
      <c r="K464" s="31">
        <v>3265.75</v>
      </c>
      <c r="L464" s="31">
        <v>3200</v>
      </c>
      <c r="M464" s="31">
        <v>0.24606</v>
      </c>
      <c r="N464" s="1"/>
      <c r="O464" s="1"/>
    </row>
    <row r="465" spans="1:15" ht="12.75" customHeight="1">
      <c r="A465" s="33">
        <v>455</v>
      </c>
      <c r="B465" s="58" t="s">
        <v>231</v>
      </c>
      <c r="C465" s="31">
        <v>3061.2</v>
      </c>
      <c r="D465" s="38">
        <v>3072.4500000000003</v>
      </c>
      <c r="E465" s="38">
        <v>3045.0000000000005</v>
      </c>
      <c r="F465" s="38">
        <v>3028.8</v>
      </c>
      <c r="G465" s="38">
        <v>3001.3500000000004</v>
      </c>
      <c r="H465" s="38">
        <v>3088.6500000000005</v>
      </c>
      <c r="I465" s="38">
        <v>3116.1000000000004</v>
      </c>
      <c r="J465" s="38">
        <v>3132.3000000000006</v>
      </c>
      <c r="K465" s="31">
        <v>3099.9</v>
      </c>
      <c r="L465" s="31">
        <v>3056.25</v>
      </c>
      <c r="M465" s="31">
        <v>6.1862599999999999</v>
      </c>
      <c r="N465" s="1"/>
      <c r="O465" s="1"/>
    </row>
    <row r="466" spans="1:15" ht="12.75" customHeight="1">
      <c r="A466" s="33">
        <v>456</v>
      </c>
      <c r="B466" s="58" t="s">
        <v>232</v>
      </c>
      <c r="C466" s="31">
        <v>1961.95</v>
      </c>
      <c r="D466" s="38">
        <v>1961.6499999999999</v>
      </c>
      <c r="E466" s="38">
        <v>1945.2999999999997</v>
      </c>
      <c r="F466" s="38">
        <v>1928.6499999999999</v>
      </c>
      <c r="G466" s="38">
        <v>1912.2999999999997</v>
      </c>
      <c r="H466" s="38">
        <v>1978.2999999999997</v>
      </c>
      <c r="I466" s="38">
        <v>1994.6499999999996</v>
      </c>
      <c r="J466" s="38">
        <v>2011.2999999999997</v>
      </c>
      <c r="K466" s="31">
        <v>1978</v>
      </c>
      <c r="L466" s="31">
        <v>1945</v>
      </c>
      <c r="M466" s="31">
        <v>4.3002200000000004</v>
      </c>
      <c r="N466" s="1"/>
      <c r="O466" s="1"/>
    </row>
    <row r="467" spans="1:15" ht="12.75" customHeight="1">
      <c r="A467" s="33">
        <v>457</v>
      </c>
      <c r="B467" s="58" t="s">
        <v>300</v>
      </c>
      <c r="C467" s="31">
        <v>664.2</v>
      </c>
      <c r="D467" s="38">
        <v>666.44999999999993</v>
      </c>
      <c r="E467" s="38">
        <v>657.99999999999989</v>
      </c>
      <c r="F467" s="38">
        <v>651.79999999999995</v>
      </c>
      <c r="G467" s="38">
        <v>643.34999999999991</v>
      </c>
      <c r="H467" s="38">
        <v>672.64999999999986</v>
      </c>
      <c r="I467" s="38">
        <v>681.09999999999991</v>
      </c>
      <c r="J467" s="38">
        <v>687.29999999999984</v>
      </c>
      <c r="K467" s="31">
        <v>674.9</v>
      </c>
      <c r="L467" s="31">
        <v>660.25</v>
      </c>
      <c r="M467" s="31">
        <v>5.3555700000000002</v>
      </c>
      <c r="N467" s="1"/>
      <c r="O467" s="1"/>
    </row>
    <row r="468" spans="1:15" ht="12.75" customHeight="1">
      <c r="A468" s="33">
        <v>458</v>
      </c>
      <c r="B468" s="58" t="s">
        <v>542</v>
      </c>
      <c r="C468" s="31">
        <v>793.3</v>
      </c>
      <c r="D468" s="38">
        <v>794.9</v>
      </c>
      <c r="E468" s="38">
        <v>784.05</v>
      </c>
      <c r="F468" s="38">
        <v>774.8</v>
      </c>
      <c r="G468" s="38">
        <v>763.94999999999993</v>
      </c>
      <c r="H468" s="38">
        <v>804.15</v>
      </c>
      <c r="I468" s="38">
        <v>815.00000000000011</v>
      </c>
      <c r="J468" s="38">
        <v>824.25</v>
      </c>
      <c r="K468" s="31">
        <v>805.75</v>
      </c>
      <c r="L468" s="31">
        <v>785.65</v>
      </c>
      <c r="M468" s="31">
        <v>0.29389999999999999</v>
      </c>
      <c r="N468" s="1"/>
      <c r="O468" s="1"/>
    </row>
    <row r="469" spans="1:15" ht="12.75" customHeight="1">
      <c r="A469" s="33">
        <v>459</v>
      </c>
      <c r="B469" s="58" t="s">
        <v>233</v>
      </c>
      <c r="C469" s="31">
        <v>2069.0500000000002</v>
      </c>
      <c r="D469" s="38">
        <v>2061.7500000000005</v>
      </c>
      <c r="E469" s="38">
        <v>2043.8500000000008</v>
      </c>
      <c r="F469" s="38">
        <v>2018.6500000000003</v>
      </c>
      <c r="G469" s="38">
        <v>2000.7500000000007</v>
      </c>
      <c r="H469" s="38">
        <v>2086.9500000000007</v>
      </c>
      <c r="I469" s="38">
        <v>2104.8500000000004</v>
      </c>
      <c r="J469" s="38">
        <v>2130.0500000000011</v>
      </c>
      <c r="K469" s="31">
        <v>2079.65</v>
      </c>
      <c r="L469" s="31">
        <v>2036.55</v>
      </c>
      <c r="M469" s="31">
        <v>4.62418</v>
      </c>
      <c r="N469" s="1"/>
      <c r="O469" s="1"/>
    </row>
    <row r="470" spans="1:15" ht="12.75" customHeight="1">
      <c r="A470" s="33">
        <v>460</v>
      </c>
      <c r="B470" s="58" t="s">
        <v>301</v>
      </c>
      <c r="C470" s="31">
        <v>36.950000000000003</v>
      </c>
      <c r="D470" s="38">
        <v>37.283333333333339</v>
      </c>
      <c r="E470" s="38">
        <v>36.366666666666674</v>
      </c>
      <c r="F470" s="38">
        <v>35.783333333333339</v>
      </c>
      <c r="G470" s="38">
        <v>34.866666666666674</v>
      </c>
      <c r="H470" s="38">
        <v>37.866666666666674</v>
      </c>
      <c r="I470" s="38">
        <v>38.783333333333346</v>
      </c>
      <c r="J470" s="38">
        <v>39.366666666666674</v>
      </c>
      <c r="K470" s="31">
        <v>38.200000000000003</v>
      </c>
      <c r="L470" s="31">
        <v>36.700000000000003</v>
      </c>
      <c r="M470" s="31">
        <v>487.44677999999999</v>
      </c>
      <c r="N470" s="1"/>
      <c r="O470" s="1"/>
    </row>
    <row r="471" spans="1:15" ht="12.75" customHeight="1">
      <c r="A471" s="33">
        <v>461</v>
      </c>
      <c r="B471" s="58" t="s">
        <v>543</v>
      </c>
      <c r="C471" s="31">
        <v>306.64999999999998</v>
      </c>
      <c r="D471" s="38">
        <v>308.3</v>
      </c>
      <c r="E471" s="38">
        <v>302.5</v>
      </c>
      <c r="F471" s="38">
        <v>298.34999999999997</v>
      </c>
      <c r="G471" s="38">
        <v>292.54999999999995</v>
      </c>
      <c r="H471" s="38">
        <v>312.45000000000005</v>
      </c>
      <c r="I471" s="38">
        <v>318.25000000000011</v>
      </c>
      <c r="J471" s="38">
        <v>322.40000000000009</v>
      </c>
      <c r="K471" s="31">
        <v>314.10000000000002</v>
      </c>
      <c r="L471" s="31">
        <v>304.14999999999998</v>
      </c>
      <c r="M471" s="31">
        <v>13.2437</v>
      </c>
      <c r="N471" s="1"/>
      <c r="O471" s="1"/>
    </row>
    <row r="472" spans="1:15" ht="12.75" customHeight="1">
      <c r="A472" s="33">
        <v>462</v>
      </c>
      <c r="B472" s="58" t="s">
        <v>544</v>
      </c>
      <c r="C472" s="31">
        <v>386.9</v>
      </c>
      <c r="D472" s="38">
        <v>384.45</v>
      </c>
      <c r="E472" s="38">
        <v>377.59999999999997</v>
      </c>
      <c r="F472" s="38">
        <v>368.29999999999995</v>
      </c>
      <c r="G472" s="38">
        <v>361.44999999999993</v>
      </c>
      <c r="H472" s="38">
        <v>393.75</v>
      </c>
      <c r="I472" s="38">
        <v>400.6</v>
      </c>
      <c r="J472" s="38">
        <v>409.90000000000003</v>
      </c>
      <c r="K472" s="31">
        <v>391.3</v>
      </c>
      <c r="L472" s="31">
        <v>375.15</v>
      </c>
      <c r="M472" s="31">
        <v>16.321159999999999</v>
      </c>
      <c r="N472" s="1"/>
      <c r="O472" s="1"/>
    </row>
    <row r="473" spans="1:15" ht="12.75" customHeight="1">
      <c r="A473" s="33">
        <v>463</v>
      </c>
      <c r="B473" s="58" t="s">
        <v>532</v>
      </c>
      <c r="C473" s="31">
        <v>773.1</v>
      </c>
      <c r="D473" s="38">
        <v>770.7166666666667</v>
      </c>
      <c r="E473" s="38">
        <v>766.48333333333335</v>
      </c>
      <c r="F473" s="38">
        <v>759.86666666666667</v>
      </c>
      <c r="G473" s="38">
        <v>755.63333333333333</v>
      </c>
      <c r="H473" s="38">
        <v>777.33333333333337</v>
      </c>
      <c r="I473" s="38">
        <v>781.56666666666672</v>
      </c>
      <c r="J473" s="38">
        <v>788.18333333333339</v>
      </c>
      <c r="K473" s="31">
        <v>774.95</v>
      </c>
      <c r="L473" s="31">
        <v>764.1</v>
      </c>
      <c r="M473" s="31">
        <v>0.35407</v>
      </c>
      <c r="N473" s="1"/>
      <c r="O473" s="1"/>
    </row>
    <row r="474" spans="1:15" ht="12.75" customHeight="1">
      <c r="A474" s="33">
        <v>464</v>
      </c>
      <c r="B474" s="58" t="s">
        <v>302</v>
      </c>
      <c r="C474" s="31">
        <v>2769.85</v>
      </c>
      <c r="D474" s="38">
        <v>2779.4166666666665</v>
      </c>
      <c r="E474" s="38">
        <v>2753.5333333333328</v>
      </c>
      <c r="F474" s="38">
        <v>2737.2166666666662</v>
      </c>
      <c r="G474" s="38">
        <v>2711.3333333333326</v>
      </c>
      <c r="H474" s="38">
        <v>2795.7333333333331</v>
      </c>
      <c r="I474" s="38">
        <v>2821.6166666666672</v>
      </c>
      <c r="J474" s="38">
        <v>2837.9333333333334</v>
      </c>
      <c r="K474" s="31">
        <v>2805.3</v>
      </c>
      <c r="L474" s="31">
        <v>2763.1</v>
      </c>
      <c r="M474" s="31">
        <v>2.9993500000000002</v>
      </c>
      <c r="N474" s="1"/>
      <c r="O474" s="1"/>
    </row>
    <row r="475" spans="1:15" ht="12.75" customHeight="1">
      <c r="A475" s="33">
        <v>465</v>
      </c>
      <c r="B475" s="58" t="s">
        <v>533</v>
      </c>
      <c r="C475" s="31">
        <v>46.25</v>
      </c>
      <c r="D475" s="38">
        <v>46.75</v>
      </c>
      <c r="E475" s="38">
        <v>45.55</v>
      </c>
      <c r="F475" s="38">
        <v>44.849999999999994</v>
      </c>
      <c r="G475" s="38">
        <v>43.649999999999991</v>
      </c>
      <c r="H475" s="38">
        <v>47.45</v>
      </c>
      <c r="I475" s="38">
        <v>48.650000000000006</v>
      </c>
      <c r="J475" s="38">
        <v>49.350000000000009</v>
      </c>
      <c r="K475" s="31">
        <v>47.95</v>
      </c>
      <c r="L475" s="31">
        <v>46.05</v>
      </c>
      <c r="M475" s="31">
        <v>117.72799000000001</v>
      </c>
      <c r="N475" s="1"/>
      <c r="O475" s="1"/>
    </row>
    <row r="476" spans="1:15" ht="12.75" customHeight="1">
      <c r="A476" s="33">
        <v>466</v>
      </c>
      <c r="B476" s="58" t="s">
        <v>234</v>
      </c>
      <c r="C476" s="31">
        <v>1362.5</v>
      </c>
      <c r="D476" s="38">
        <v>1366.7666666666664</v>
      </c>
      <c r="E476" s="38">
        <v>1350.3333333333328</v>
      </c>
      <c r="F476" s="38">
        <v>1338.1666666666663</v>
      </c>
      <c r="G476" s="38">
        <v>1321.7333333333327</v>
      </c>
      <c r="H476" s="38">
        <v>1378.9333333333329</v>
      </c>
      <c r="I476" s="38">
        <v>1395.3666666666663</v>
      </c>
      <c r="J476" s="38">
        <v>1407.5333333333331</v>
      </c>
      <c r="K476" s="31">
        <v>1383.2</v>
      </c>
      <c r="L476" s="31">
        <v>1354.6</v>
      </c>
      <c r="M476" s="31">
        <v>11.83583</v>
      </c>
      <c r="N476" s="1"/>
      <c r="O476" s="1"/>
    </row>
    <row r="477" spans="1:15" ht="12.75" customHeight="1">
      <c r="A477" s="33">
        <v>467</v>
      </c>
      <c r="B477" s="58" t="s">
        <v>545</v>
      </c>
      <c r="C477" s="31">
        <v>32.9</v>
      </c>
      <c r="D477" s="38">
        <v>33.266666666666666</v>
      </c>
      <c r="E477" s="38">
        <v>32.133333333333333</v>
      </c>
      <c r="F477" s="38">
        <v>31.366666666666667</v>
      </c>
      <c r="G477" s="38">
        <v>30.233333333333334</v>
      </c>
      <c r="H477" s="38">
        <v>34.033333333333331</v>
      </c>
      <c r="I477" s="38">
        <v>35.166666666666657</v>
      </c>
      <c r="J477" s="38">
        <v>35.93333333333333</v>
      </c>
      <c r="K477" s="31">
        <v>34.4</v>
      </c>
      <c r="L477" s="31">
        <v>32.5</v>
      </c>
      <c r="M477" s="31">
        <v>337.78928999999999</v>
      </c>
      <c r="N477" s="1"/>
      <c r="O477" s="1"/>
    </row>
    <row r="478" spans="1:15" ht="12.75" customHeight="1">
      <c r="A478" s="33">
        <v>468</v>
      </c>
      <c r="B478" s="58" t="s">
        <v>546</v>
      </c>
      <c r="C478" s="31">
        <v>376.9</v>
      </c>
      <c r="D478" s="38">
        <v>376.8</v>
      </c>
      <c r="E478" s="38">
        <v>375.1</v>
      </c>
      <c r="F478" s="38">
        <v>373.3</v>
      </c>
      <c r="G478" s="38">
        <v>371.6</v>
      </c>
      <c r="H478" s="38">
        <v>378.6</v>
      </c>
      <c r="I478" s="38">
        <v>380.29999999999995</v>
      </c>
      <c r="J478" s="38">
        <v>382.1</v>
      </c>
      <c r="K478" s="31">
        <v>378.5</v>
      </c>
      <c r="L478" s="31">
        <v>375</v>
      </c>
      <c r="M478" s="31">
        <v>1.0629200000000001</v>
      </c>
      <c r="N478" s="1"/>
      <c r="O478" s="1"/>
    </row>
    <row r="479" spans="1:15" ht="12.75" customHeight="1">
      <c r="A479" s="33">
        <v>469</v>
      </c>
      <c r="B479" s="58" t="s">
        <v>236</v>
      </c>
      <c r="C479" s="31">
        <v>8211.4</v>
      </c>
      <c r="D479" s="38">
        <v>8233.1333333333332</v>
      </c>
      <c r="E479" s="38">
        <v>8142.2666666666664</v>
      </c>
      <c r="F479" s="38">
        <v>8073.1333333333332</v>
      </c>
      <c r="G479" s="38">
        <v>7982.2666666666664</v>
      </c>
      <c r="H479" s="38">
        <v>8302.2666666666664</v>
      </c>
      <c r="I479" s="38">
        <v>8393.1333333333314</v>
      </c>
      <c r="J479" s="38">
        <v>8462.2666666666664</v>
      </c>
      <c r="K479" s="31">
        <v>8324</v>
      </c>
      <c r="L479" s="31">
        <v>8164</v>
      </c>
      <c r="M479" s="31">
        <v>2.7383700000000002</v>
      </c>
      <c r="N479" s="1"/>
      <c r="O479" s="1"/>
    </row>
    <row r="480" spans="1:15" ht="12.75" customHeight="1">
      <c r="A480" s="33">
        <v>470</v>
      </c>
      <c r="B480" s="58" t="s">
        <v>303</v>
      </c>
      <c r="C480" s="31">
        <v>91.3</v>
      </c>
      <c r="D480" s="38">
        <v>92.016666666666666</v>
      </c>
      <c r="E480" s="38">
        <v>90.283333333333331</v>
      </c>
      <c r="F480" s="38">
        <v>89.266666666666666</v>
      </c>
      <c r="G480" s="38">
        <v>87.533333333333331</v>
      </c>
      <c r="H480" s="38">
        <v>93.033333333333331</v>
      </c>
      <c r="I480" s="38">
        <v>94.766666666666652</v>
      </c>
      <c r="J480" s="38">
        <v>95.783333333333331</v>
      </c>
      <c r="K480" s="31">
        <v>93.75</v>
      </c>
      <c r="L480" s="31">
        <v>91</v>
      </c>
      <c r="M480" s="31">
        <v>103.48927</v>
      </c>
      <c r="N480" s="1"/>
      <c r="O480" s="1"/>
    </row>
    <row r="481" spans="1:15" ht="12.75" customHeight="1">
      <c r="A481" s="33">
        <v>471</v>
      </c>
      <c r="B481" s="58" t="s">
        <v>235</v>
      </c>
      <c r="C481" s="31">
        <v>1532.35</v>
      </c>
      <c r="D481" s="38">
        <v>1533.2333333333336</v>
      </c>
      <c r="E481" s="38">
        <v>1526.5166666666671</v>
      </c>
      <c r="F481" s="38">
        <v>1520.6833333333336</v>
      </c>
      <c r="G481" s="38">
        <v>1513.9666666666672</v>
      </c>
      <c r="H481" s="38">
        <v>1539.0666666666671</v>
      </c>
      <c r="I481" s="38">
        <v>1545.7833333333333</v>
      </c>
      <c r="J481" s="38">
        <v>1551.616666666667</v>
      </c>
      <c r="K481" s="31">
        <v>1539.95</v>
      </c>
      <c r="L481" s="31">
        <v>1527.4</v>
      </c>
      <c r="M481" s="31">
        <v>0.61819000000000002</v>
      </c>
      <c r="N481" s="1"/>
      <c r="O481" s="1"/>
    </row>
    <row r="482" spans="1:15" ht="12.75" customHeight="1">
      <c r="A482" s="33">
        <v>472</v>
      </c>
      <c r="B482" s="31" t="s">
        <v>176</v>
      </c>
      <c r="C482" s="38">
        <v>1018.75</v>
      </c>
      <c r="D482" s="38">
        <v>1021.7666666666665</v>
      </c>
      <c r="E482" s="38">
        <v>1012.833333333333</v>
      </c>
      <c r="F482" s="38">
        <v>1006.9166666666665</v>
      </c>
      <c r="G482" s="38">
        <v>997.98333333333301</v>
      </c>
      <c r="H482" s="38">
        <v>1027.6833333333329</v>
      </c>
      <c r="I482" s="38">
        <v>1036.6166666666668</v>
      </c>
      <c r="J482" s="31">
        <v>1042.5333333333331</v>
      </c>
      <c r="K482" s="31">
        <v>1030.7</v>
      </c>
      <c r="L482" s="31">
        <v>1015.85</v>
      </c>
      <c r="M482" s="58">
        <v>6.5129200000000003</v>
      </c>
      <c r="N482" s="1"/>
      <c r="O482" s="1"/>
    </row>
    <row r="483" spans="1:15" ht="12.75" customHeight="1">
      <c r="A483" s="33">
        <v>473</v>
      </c>
      <c r="B483" s="31" t="s">
        <v>547</v>
      </c>
      <c r="C483" s="38">
        <v>605.20000000000005</v>
      </c>
      <c r="D483" s="38">
        <v>612.01666666666677</v>
      </c>
      <c r="E483" s="38">
        <v>596.18333333333351</v>
      </c>
      <c r="F483" s="38">
        <v>587.16666666666674</v>
      </c>
      <c r="G483" s="38">
        <v>571.33333333333348</v>
      </c>
      <c r="H483" s="38">
        <v>621.03333333333353</v>
      </c>
      <c r="I483" s="38">
        <v>636.86666666666679</v>
      </c>
      <c r="J483" s="31">
        <v>645.88333333333355</v>
      </c>
      <c r="K483" s="31">
        <v>627.85</v>
      </c>
      <c r="L483" s="31">
        <v>603</v>
      </c>
      <c r="M483" s="58">
        <v>5.8451899999999997</v>
      </c>
      <c r="N483" s="1"/>
      <c r="O483" s="1"/>
    </row>
    <row r="484" spans="1:15" ht="12.75" customHeight="1">
      <c r="A484" s="33">
        <v>474</v>
      </c>
      <c r="B484" s="31" t="s">
        <v>237</v>
      </c>
      <c r="C484" s="31">
        <v>586.4</v>
      </c>
      <c r="D484" s="38">
        <v>588.41666666666663</v>
      </c>
      <c r="E484" s="38">
        <v>582.98333333333323</v>
      </c>
      <c r="F484" s="38">
        <v>579.56666666666661</v>
      </c>
      <c r="G484" s="38">
        <v>574.13333333333321</v>
      </c>
      <c r="H484" s="38">
        <v>591.83333333333326</v>
      </c>
      <c r="I484" s="38">
        <v>597.26666666666665</v>
      </c>
      <c r="J484" s="38">
        <v>600.68333333333328</v>
      </c>
      <c r="K484" s="31">
        <v>593.85</v>
      </c>
      <c r="L484" s="31">
        <v>585</v>
      </c>
      <c r="M484" s="31">
        <v>16.730039999999999</v>
      </c>
      <c r="N484" s="1"/>
      <c r="O484" s="1"/>
    </row>
    <row r="485" spans="1:15" ht="12.75" customHeight="1">
      <c r="A485" s="33">
        <v>475</v>
      </c>
      <c r="B485" s="31" t="s">
        <v>548</v>
      </c>
      <c r="C485" s="38">
        <v>757</v>
      </c>
      <c r="D485" s="38">
        <v>758.6</v>
      </c>
      <c r="E485" s="38">
        <v>752.40000000000009</v>
      </c>
      <c r="F485" s="38">
        <v>747.80000000000007</v>
      </c>
      <c r="G485" s="38">
        <v>741.60000000000014</v>
      </c>
      <c r="H485" s="38">
        <v>763.2</v>
      </c>
      <c r="I485" s="38">
        <v>769.40000000000009</v>
      </c>
      <c r="J485" s="31">
        <v>774</v>
      </c>
      <c r="K485" s="31">
        <v>764.8</v>
      </c>
      <c r="L485" s="31">
        <v>754</v>
      </c>
      <c r="M485" s="58">
        <v>0.73524</v>
      </c>
      <c r="N485" s="1"/>
      <c r="O485" s="1"/>
    </row>
    <row r="486" spans="1:15" ht="12.75" customHeight="1">
      <c r="A486" s="33">
        <v>476</v>
      </c>
      <c r="B486" s="31" t="s">
        <v>551</v>
      </c>
      <c r="C486" s="31">
        <v>693.4</v>
      </c>
      <c r="D486" s="38">
        <v>696.68333333333339</v>
      </c>
      <c r="E486" s="38">
        <v>684.66666666666674</v>
      </c>
      <c r="F486" s="38">
        <v>675.93333333333339</v>
      </c>
      <c r="G486" s="38">
        <v>663.91666666666674</v>
      </c>
      <c r="H486" s="38">
        <v>705.41666666666674</v>
      </c>
      <c r="I486" s="38">
        <v>717.43333333333339</v>
      </c>
      <c r="J486" s="38">
        <v>726.16666666666674</v>
      </c>
      <c r="K486" s="31">
        <v>708.7</v>
      </c>
      <c r="L486" s="31">
        <v>687.95</v>
      </c>
      <c r="M486" s="31">
        <v>5.6660000000000004</v>
      </c>
      <c r="N486" s="1"/>
      <c r="O486" s="1"/>
    </row>
    <row r="487" spans="1:15" ht="12.75" customHeight="1">
      <c r="A487" s="33">
        <v>477</v>
      </c>
      <c r="B487" s="31" t="s">
        <v>552</v>
      </c>
      <c r="C487" s="38">
        <v>385.95</v>
      </c>
      <c r="D487" s="38">
        <v>387.36666666666662</v>
      </c>
      <c r="E487" s="38">
        <v>381.88333333333321</v>
      </c>
      <c r="F487" s="38">
        <v>377.81666666666661</v>
      </c>
      <c r="G487" s="38">
        <v>372.3333333333332</v>
      </c>
      <c r="H487" s="38">
        <v>391.43333333333322</v>
      </c>
      <c r="I487" s="38">
        <v>396.91666666666669</v>
      </c>
      <c r="J487" s="38">
        <v>400.98333333333323</v>
      </c>
      <c r="K487" s="31">
        <v>392.85</v>
      </c>
      <c r="L487" s="31">
        <v>383.3</v>
      </c>
      <c r="M487" s="31">
        <v>2.55932</v>
      </c>
      <c r="N487" s="1"/>
      <c r="O487" s="1"/>
    </row>
    <row r="488" spans="1:15" ht="12.75" customHeight="1">
      <c r="A488" s="33">
        <v>478</v>
      </c>
      <c r="B488" s="31" t="s">
        <v>553</v>
      </c>
      <c r="C488" s="31">
        <v>371.6</v>
      </c>
      <c r="D488" s="38">
        <v>370.73333333333335</v>
      </c>
      <c r="E488" s="38">
        <v>368.66666666666669</v>
      </c>
      <c r="F488" s="38">
        <v>365.73333333333335</v>
      </c>
      <c r="G488" s="38">
        <v>363.66666666666669</v>
      </c>
      <c r="H488" s="38">
        <v>373.66666666666669</v>
      </c>
      <c r="I488" s="38">
        <v>375.73333333333329</v>
      </c>
      <c r="J488" s="38">
        <v>378.66666666666669</v>
      </c>
      <c r="K488" s="31">
        <v>372.8</v>
      </c>
      <c r="L488" s="31">
        <v>367.8</v>
      </c>
      <c r="M488" s="31">
        <v>1.5456099999999999</v>
      </c>
      <c r="N488" s="1"/>
      <c r="O488" s="1"/>
    </row>
    <row r="489" spans="1:15" ht="12.75" customHeight="1">
      <c r="A489" s="33">
        <v>479</v>
      </c>
      <c r="B489" s="31" t="s">
        <v>554</v>
      </c>
      <c r="C489" s="38">
        <v>416.05</v>
      </c>
      <c r="D489" s="38">
        <v>417.7833333333333</v>
      </c>
      <c r="E489" s="38">
        <v>404.56666666666661</v>
      </c>
      <c r="F489" s="38">
        <v>393.08333333333331</v>
      </c>
      <c r="G489" s="38">
        <v>379.86666666666662</v>
      </c>
      <c r="H489" s="38">
        <v>429.26666666666659</v>
      </c>
      <c r="I489" s="38">
        <v>442.48333333333329</v>
      </c>
      <c r="J489" s="38">
        <v>453.96666666666658</v>
      </c>
      <c r="K489" s="31">
        <v>431</v>
      </c>
      <c r="L489" s="31">
        <v>406.3</v>
      </c>
      <c r="M489" s="31">
        <v>8.8292800000000007</v>
      </c>
      <c r="N489" s="1"/>
      <c r="O489" s="1"/>
    </row>
    <row r="490" spans="1:15" ht="12.75" customHeight="1">
      <c r="A490" s="33">
        <v>480</v>
      </c>
      <c r="B490" s="58" t="s">
        <v>304</v>
      </c>
      <c r="C490" s="31">
        <v>884.8</v>
      </c>
      <c r="D490" s="38">
        <v>884.41666666666663</v>
      </c>
      <c r="E490" s="38">
        <v>875.68333333333328</v>
      </c>
      <c r="F490" s="38">
        <v>866.56666666666661</v>
      </c>
      <c r="G490" s="38">
        <v>857.83333333333326</v>
      </c>
      <c r="H490" s="38">
        <v>893.5333333333333</v>
      </c>
      <c r="I490" s="38">
        <v>902.26666666666665</v>
      </c>
      <c r="J490" s="38">
        <v>911.38333333333333</v>
      </c>
      <c r="K490" s="31">
        <v>893.15</v>
      </c>
      <c r="L490" s="31">
        <v>875.3</v>
      </c>
      <c r="M490" s="31">
        <v>13.34248</v>
      </c>
      <c r="N490" s="1"/>
      <c r="O490" s="1"/>
    </row>
    <row r="491" spans="1:15" ht="12.75" customHeight="1">
      <c r="A491" s="33">
        <v>481</v>
      </c>
      <c r="B491" s="58" t="s">
        <v>555</v>
      </c>
      <c r="C491" s="38">
        <v>1215.2</v>
      </c>
      <c r="D491" s="38">
        <v>1226</v>
      </c>
      <c r="E491" s="38">
        <v>1203.2</v>
      </c>
      <c r="F491" s="38">
        <v>1191.2</v>
      </c>
      <c r="G491" s="38">
        <v>1168.4000000000001</v>
      </c>
      <c r="H491" s="38">
        <v>1238</v>
      </c>
      <c r="I491" s="38">
        <v>1260.8000000000002</v>
      </c>
      <c r="J491" s="38">
        <v>1272.8</v>
      </c>
      <c r="K491" s="31">
        <v>1248.8</v>
      </c>
      <c r="L491" s="31">
        <v>1214</v>
      </c>
      <c r="M491" s="31">
        <v>3.7037599999999999</v>
      </c>
      <c r="N491" s="1"/>
      <c r="O491" s="1"/>
    </row>
    <row r="492" spans="1:15" ht="12.75" customHeight="1">
      <c r="A492" s="33">
        <v>482</v>
      </c>
      <c r="B492" s="58" t="s">
        <v>238</v>
      </c>
      <c r="C492" s="31">
        <v>237.55</v>
      </c>
      <c r="D492" s="38">
        <v>238.51666666666665</v>
      </c>
      <c r="E492" s="38">
        <v>236.23333333333329</v>
      </c>
      <c r="F492" s="38">
        <v>234.91666666666663</v>
      </c>
      <c r="G492" s="38">
        <v>232.63333333333327</v>
      </c>
      <c r="H492" s="38">
        <v>239.83333333333331</v>
      </c>
      <c r="I492" s="38">
        <v>242.11666666666667</v>
      </c>
      <c r="J492" s="38">
        <v>243.43333333333334</v>
      </c>
      <c r="K492" s="31">
        <v>240.8</v>
      </c>
      <c r="L492" s="31">
        <v>237.2</v>
      </c>
      <c r="M492" s="31">
        <v>50.529519999999998</v>
      </c>
      <c r="N492" s="1"/>
      <c r="O492" s="1"/>
    </row>
    <row r="493" spans="1:15" ht="12.75" customHeight="1">
      <c r="A493" s="33">
        <v>483</v>
      </c>
      <c r="B493" s="58" t="s">
        <v>549</v>
      </c>
      <c r="C493" s="38">
        <v>315.14999999999998</v>
      </c>
      <c r="D493" s="38">
        <v>315.40000000000003</v>
      </c>
      <c r="E493" s="38">
        <v>310.80000000000007</v>
      </c>
      <c r="F493" s="38">
        <v>306.45000000000005</v>
      </c>
      <c r="G493" s="38">
        <v>301.85000000000008</v>
      </c>
      <c r="H493" s="38">
        <v>319.75000000000006</v>
      </c>
      <c r="I493" s="38">
        <v>324.35000000000008</v>
      </c>
      <c r="J493" s="38">
        <v>328.70000000000005</v>
      </c>
      <c r="K493" s="31">
        <v>320</v>
      </c>
      <c r="L493" s="31">
        <v>311.05</v>
      </c>
      <c r="M493" s="31">
        <v>6.79094</v>
      </c>
      <c r="N493" s="1"/>
      <c r="O493" s="1"/>
    </row>
    <row r="494" spans="1:15" ht="12.75" customHeight="1">
      <c r="A494" s="33">
        <v>484</v>
      </c>
      <c r="B494" s="58" t="s">
        <v>556</v>
      </c>
      <c r="C494" s="38">
        <v>490.15</v>
      </c>
      <c r="D494" s="38">
        <v>492.76666666666665</v>
      </c>
      <c r="E494" s="38">
        <v>479.0333333333333</v>
      </c>
      <c r="F494" s="38">
        <v>467.91666666666663</v>
      </c>
      <c r="G494" s="38">
        <v>454.18333333333328</v>
      </c>
      <c r="H494" s="38">
        <v>503.88333333333333</v>
      </c>
      <c r="I494" s="38">
        <v>517.61666666666667</v>
      </c>
      <c r="J494" s="38">
        <v>528.73333333333335</v>
      </c>
      <c r="K494" s="31">
        <v>506.5</v>
      </c>
      <c r="L494" s="31">
        <v>481.65</v>
      </c>
      <c r="M494" s="31">
        <v>5.2067800000000002</v>
      </c>
      <c r="N494" s="1"/>
      <c r="O494" s="1"/>
    </row>
    <row r="495" spans="1:15" ht="12.75" customHeight="1">
      <c r="A495" s="33">
        <v>485</v>
      </c>
      <c r="B495" s="58" t="s">
        <v>557</v>
      </c>
      <c r="C495" s="38">
        <v>1805.25</v>
      </c>
      <c r="D495" s="38">
        <v>1804.4166666666667</v>
      </c>
      <c r="E495" s="38">
        <v>1790.8333333333335</v>
      </c>
      <c r="F495" s="38">
        <v>1776.4166666666667</v>
      </c>
      <c r="G495" s="38">
        <v>1762.8333333333335</v>
      </c>
      <c r="H495" s="38">
        <v>1818.8333333333335</v>
      </c>
      <c r="I495" s="38">
        <v>1832.416666666667</v>
      </c>
      <c r="J495" s="38">
        <v>1846.8333333333335</v>
      </c>
      <c r="K495" s="31">
        <v>1818</v>
      </c>
      <c r="L495" s="31">
        <v>1790</v>
      </c>
      <c r="M495" s="31">
        <v>0.29993999999999998</v>
      </c>
      <c r="N495" s="1"/>
      <c r="O495" s="1"/>
    </row>
    <row r="496" spans="1:15" ht="12.75" customHeight="1">
      <c r="A496" s="33">
        <v>486</v>
      </c>
      <c r="B496" s="58" t="s">
        <v>550</v>
      </c>
      <c r="C496" s="38">
        <v>2196</v>
      </c>
      <c r="D496" s="38">
        <v>2205.1166666666668</v>
      </c>
      <c r="E496" s="38">
        <v>2172.2333333333336</v>
      </c>
      <c r="F496" s="38">
        <v>2148.4666666666667</v>
      </c>
      <c r="G496" s="38">
        <v>2115.5833333333335</v>
      </c>
      <c r="H496" s="38">
        <v>2228.8833333333337</v>
      </c>
      <c r="I496" s="38">
        <v>2261.7666666666669</v>
      </c>
      <c r="J496" s="38">
        <v>2285.5333333333338</v>
      </c>
      <c r="K496" s="31">
        <v>2238</v>
      </c>
      <c r="L496" s="31">
        <v>2181.35</v>
      </c>
      <c r="M496" s="31">
        <v>7.7119999999999994E-2</v>
      </c>
      <c r="N496" s="1"/>
      <c r="O496" s="1"/>
    </row>
    <row r="497" spans="1:15" ht="12.75" customHeight="1">
      <c r="A497" s="33">
        <v>487</v>
      </c>
      <c r="B497" s="58" t="s">
        <v>141</v>
      </c>
      <c r="C497" s="38">
        <v>7.95</v>
      </c>
      <c r="D497" s="38">
        <v>7.9333333333333336</v>
      </c>
      <c r="E497" s="38">
        <v>7.8166666666666664</v>
      </c>
      <c r="F497" s="38">
        <v>7.6833333333333327</v>
      </c>
      <c r="G497" s="38">
        <v>7.5666666666666655</v>
      </c>
      <c r="H497" s="38">
        <v>8.0666666666666664</v>
      </c>
      <c r="I497" s="38">
        <v>8.1833333333333336</v>
      </c>
      <c r="J497" s="38">
        <v>8.3166666666666682</v>
      </c>
      <c r="K497" s="31">
        <v>8.0500000000000007</v>
      </c>
      <c r="L497" s="31">
        <v>7.8</v>
      </c>
      <c r="M497" s="31">
        <v>615.22893999999997</v>
      </c>
      <c r="N497" s="1"/>
      <c r="O497" s="1"/>
    </row>
    <row r="498" spans="1:15" ht="12.75" customHeight="1">
      <c r="A498" s="33">
        <v>488</v>
      </c>
      <c r="B498" s="58" t="s">
        <v>239</v>
      </c>
      <c r="C498" s="38">
        <v>833.35</v>
      </c>
      <c r="D498" s="38">
        <v>834.83333333333337</v>
      </c>
      <c r="E498" s="38">
        <v>828.56666666666672</v>
      </c>
      <c r="F498" s="38">
        <v>823.7833333333333</v>
      </c>
      <c r="G498" s="38">
        <v>817.51666666666665</v>
      </c>
      <c r="H498" s="38">
        <v>839.61666666666679</v>
      </c>
      <c r="I498" s="38">
        <v>845.88333333333344</v>
      </c>
      <c r="J498" s="38">
        <v>850.66666666666686</v>
      </c>
      <c r="K498" s="31">
        <v>841.1</v>
      </c>
      <c r="L498" s="31">
        <v>830.05</v>
      </c>
      <c r="M498" s="31">
        <v>4.5360199999999997</v>
      </c>
      <c r="N498" s="1"/>
      <c r="O498" s="1"/>
    </row>
    <row r="499" spans="1:15" ht="12.75" customHeight="1">
      <c r="A499" s="33">
        <v>489</v>
      </c>
      <c r="B499" s="58" t="s">
        <v>558</v>
      </c>
      <c r="C499" s="38">
        <v>324.89999999999998</v>
      </c>
      <c r="D499" s="38">
        <v>324.65000000000003</v>
      </c>
      <c r="E499" s="38">
        <v>320.30000000000007</v>
      </c>
      <c r="F499" s="38">
        <v>315.70000000000005</v>
      </c>
      <c r="G499" s="38">
        <v>311.35000000000008</v>
      </c>
      <c r="H499" s="38">
        <v>329.25000000000006</v>
      </c>
      <c r="I499" s="38">
        <v>333.60000000000008</v>
      </c>
      <c r="J499" s="38">
        <v>338.20000000000005</v>
      </c>
      <c r="K499" s="31">
        <v>329</v>
      </c>
      <c r="L499" s="31">
        <v>320.05</v>
      </c>
      <c r="M499" s="31">
        <v>9.4982900000000008</v>
      </c>
      <c r="N499" s="1"/>
      <c r="O499" s="1"/>
    </row>
    <row r="500" spans="1:15" ht="12.75" customHeight="1">
      <c r="A500" s="33">
        <v>490</v>
      </c>
      <c r="B500" s="58" t="s">
        <v>559</v>
      </c>
      <c r="C500" s="58">
        <v>122.75</v>
      </c>
      <c r="D500" s="38">
        <v>123.51666666666665</v>
      </c>
      <c r="E500" s="38">
        <v>120.3333333333333</v>
      </c>
      <c r="F500" s="38">
        <v>117.91666666666664</v>
      </c>
      <c r="G500" s="38">
        <v>114.73333333333329</v>
      </c>
      <c r="H500" s="38">
        <v>125.93333333333331</v>
      </c>
      <c r="I500" s="38">
        <v>129.11666666666665</v>
      </c>
      <c r="J500" s="38">
        <v>131.5333333333333</v>
      </c>
      <c r="K500" s="31">
        <v>126.7</v>
      </c>
      <c r="L500" s="31">
        <v>121.1</v>
      </c>
      <c r="M500" s="31">
        <v>27.389199999999999</v>
      </c>
      <c r="N500" s="1"/>
      <c r="O500" s="1"/>
    </row>
    <row r="501" spans="1:15" ht="12.75" customHeight="1">
      <c r="A501" s="33">
        <v>491</v>
      </c>
      <c r="B501" s="58" t="s">
        <v>560</v>
      </c>
      <c r="C501" s="58">
        <v>900.35</v>
      </c>
      <c r="D501" s="38">
        <v>907.91666666666663</v>
      </c>
      <c r="E501" s="38">
        <v>889.43333333333328</v>
      </c>
      <c r="F501" s="38">
        <v>878.51666666666665</v>
      </c>
      <c r="G501" s="38">
        <v>860.0333333333333</v>
      </c>
      <c r="H501" s="38">
        <v>918.83333333333326</v>
      </c>
      <c r="I501" s="38">
        <v>937.31666666666661</v>
      </c>
      <c r="J501" s="38">
        <v>948.23333333333323</v>
      </c>
      <c r="K501" s="31">
        <v>926.4</v>
      </c>
      <c r="L501" s="31">
        <v>897</v>
      </c>
      <c r="M501" s="31">
        <v>0.83684000000000003</v>
      </c>
      <c r="N501" s="1"/>
      <c r="O501" s="1"/>
    </row>
    <row r="502" spans="1:15" ht="12.75" customHeight="1">
      <c r="A502" s="33">
        <v>492</v>
      </c>
      <c r="B502" s="58" t="s">
        <v>305</v>
      </c>
      <c r="C502" s="58">
        <v>1645.95</v>
      </c>
      <c r="D502" s="38">
        <v>1638.0833333333333</v>
      </c>
      <c r="E502" s="38">
        <v>1625.1666666666665</v>
      </c>
      <c r="F502" s="38">
        <v>1604.3833333333332</v>
      </c>
      <c r="G502" s="38">
        <v>1591.4666666666665</v>
      </c>
      <c r="H502" s="38">
        <v>1658.8666666666666</v>
      </c>
      <c r="I502" s="38">
        <v>1671.7833333333331</v>
      </c>
      <c r="J502" s="38">
        <v>1692.5666666666666</v>
      </c>
      <c r="K502" s="31">
        <v>1651</v>
      </c>
      <c r="L502" s="31">
        <v>1617.3</v>
      </c>
      <c r="M502" s="31">
        <v>0.77171000000000001</v>
      </c>
      <c r="N502" s="1"/>
      <c r="O502" s="1"/>
    </row>
    <row r="503" spans="1:15" ht="12.75" customHeight="1">
      <c r="A503" s="33">
        <v>493</v>
      </c>
      <c r="B503" s="58" t="s">
        <v>240</v>
      </c>
      <c r="C503" s="58">
        <v>412.7</v>
      </c>
      <c r="D503" s="38">
        <v>414.90000000000003</v>
      </c>
      <c r="E503" s="38">
        <v>409.80000000000007</v>
      </c>
      <c r="F503" s="38">
        <v>406.90000000000003</v>
      </c>
      <c r="G503" s="38">
        <v>401.80000000000007</v>
      </c>
      <c r="H503" s="38">
        <v>417.80000000000007</v>
      </c>
      <c r="I503" s="38">
        <v>422.90000000000009</v>
      </c>
      <c r="J503" s="38">
        <v>425.80000000000007</v>
      </c>
      <c r="K503" s="31">
        <v>420</v>
      </c>
      <c r="L503" s="31">
        <v>412</v>
      </c>
      <c r="M503" s="31">
        <v>28.884779999999999</v>
      </c>
      <c r="N503" s="1"/>
      <c r="O503" s="1"/>
    </row>
    <row r="504" spans="1:15" ht="12.75" customHeight="1">
      <c r="A504" s="33">
        <v>494</v>
      </c>
      <c r="B504" s="58" t="s">
        <v>306</v>
      </c>
      <c r="C504" s="38">
        <v>16.95</v>
      </c>
      <c r="D504" s="38">
        <v>17.016666666666666</v>
      </c>
      <c r="E504" s="38">
        <v>16.833333333333332</v>
      </c>
      <c r="F504" s="38">
        <v>16.716666666666665</v>
      </c>
      <c r="G504" s="38">
        <v>16.533333333333331</v>
      </c>
      <c r="H504" s="38">
        <v>17.133333333333333</v>
      </c>
      <c r="I504" s="38">
        <v>17.31666666666667</v>
      </c>
      <c r="J504" s="31">
        <v>17.433333333333334</v>
      </c>
      <c r="K504" s="31">
        <v>17.2</v>
      </c>
      <c r="L504" s="31">
        <v>16.899999999999999</v>
      </c>
      <c r="M504" s="58">
        <v>652.21207000000004</v>
      </c>
      <c r="N504" s="1"/>
      <c r="O504" s="1"/>
    </row>
    <row r="505" spans="1:15" ht="12.75" customHeight="1">
      <c r="A505" s="33">
        <v>495</v>
      </c>
      <c r="B505" s="58" t="s">
        <v>241</v>
      </c>
      <c r="C505" s="38">
        <v>272.2</v>
      </c>
      <c r="D505" s="38">
        <v>274.46666666666664</v>
      </c>
      <c r="E505" s="38">
        <v>268.23333333333329</v>
      </c>
      <c r="F505" s="38">
        <v>264.26666666666665</v>
      </c>
      <c r="G505" s="38">
        <v>258.0333333333333</v>
      </c>
      <c r="H505" s="38">
        <v>278.43333333333328</v>
      </c>
      <c r="I505" s="38">
        <v>284.66666666666663</v>
      </c>
      <c r="J505" s="31">
        <v>288.63333333333327</v>
      </c>
      <c r="K505" s="31">
        <v>280.7</v>
      </c>
      <c r="L505" s="31">
        <v>270.5</v>
      </c>
      <c r="M505" s="58">
        <v>168.46419</v>
      </c>
      <c r="N505" s="1"/>
      <c r="O505" s="1"/>
    </row>
    <row r="506" spans="1:15" ht="12.75" customHeight="1">
      <c r="A506" s="33">
        <v>496</v>
      </c>
      <c r="B506" s="58" t="s">
        <v>562</v>
      </c>
      <c r="C506" s="58">
        <v>516.45000000000005</v>
      </c>
      <c r="D506" s="38">
        <v>517.48333333333335</v>
      </c>
      <c r="E506" s="38">
        <v>512.9666666666667</v>
      </c>
      <c r="F506" s="38">
        <v>509.48333333333335</v>
      </c>
      <c r="G506" s="38">
        <v>504.9666666666667</v>
      </c>
      <c r="H506" s="38">
        <v>520.9666666666667</v>
      </c>
      <c r="I506" s="38">
        <v>525.48333333333335</v>
      </c>
      <c r="J506" s="38">
        <v>528.9666666666667</v>
      </c>
      <c r="K506" s="31">
        <v>522</v>
      </c>
      <c r="L506" s="31">
        <v>514</v>
      </c>
      <c r="M506" s="31">
        <v>5.1189400000000003</v>
      </c>
      <c r="N506" s="1"/>
      <c r="O506" s="1"/>
    </row>
    <row r="507" spans="1:15" ht="12.75" customHeight="1">
      <c r="A507" s="33">
        <v>497</v>
      </c>
      <c r="B507" s="58" t="s">
        <v>561</v>
      </c>
      <c r="C507" s="58">
        <v>13170.3</v>
      </c>
      <c r="D507" s="38">
        <v>13210.666666666666</v>
      </c>
      <c r="E507" s="38">
        <v>12991.633333333331</v>
      </c>
      <c r="F507" s="38">
        <v>12812.966666666665</v>
      </c>
      <c r="G507" s="38">
        <v>12593.933333333331</v>
      </c>
      <c r="H507" s="38">
        <v>13389.333333333332</v>
      </c>
      <c r="I507" s="38">
        <v>13608.366666666669</v>
      </c>
      <c r="J507" s="38">
        <v>13787.033333333333</v>
      </c>
      <c r="K507" s="31">
        <v>13429.7</v>
      </c>
      <c r="L507" s="31">
        <v>13032</v>
      </c>
      <c r="M507" s="31">
        <v>4.1790000000000001E-2</v>
      </c>
      <c r="N507" s="1"/>
      <c r="O507" s="1"/>
    </row>
    <row r="508" spans="1:15" ht="12.75" customHeight="1">
      <c r="A508" s="33">
        <v>498</v>
      </c>
      <c r="B508" s="58" t="s">
        <v>307</v>
      </c>
      <c r="C508" s="38">
        <v>93.8</v>
      </c>
      <c r="D508" s="38">
        <v>94.25</v>
      </c>
      <c r="E508" s="38">
        <v>92.75</v>
      </c>
      <c r="F508" s="38">
        <v>91.7</v>
      </c>
      <c r="G508" s="38">
        <v>90.2</v>
      </c>
      <c r="H508" s="38">
        <v>95.3</v>
      </c>
      <c r="I508" s="38">
        <v>96.8</v>
      </c>
      <c r="J508" s="31">
        <v>97.85</v>
      </c>
      <c r="K508" s="31">
        <v>95.75</v>
      </c>
      <c r="L508" s="31">
        <v>93.2</v>
      </c>
      <c r="M508" s="58">
        <v>475.97100999999998</v>
      </c>
      <c r="N508" s="1"/>
      <c r="O508" s="1"/>
    </row>
    <row r="509" spans="1:15" ht="12.75" customHeight="1">
      <c r="A509" s="33">
        <v>499</v>
      </c>
      <c r="B509" s="58" t="s">
        <v>242</v>
      </c>
      <c r="C509" s="58">
        <v>640.85</v>
      </c>
      <c r="D509" s="38">
        <v>644.11666666666667</v>
      </c>
      <c r="E509" s="38">
        <v>635.73333333333335</v>
      </c>
      <c r="F509" s="38">
        <v>630.61666666666667</v>
      </c>
      <c r="G509" s="38">
        <v>622.23333333333335</v>
      </c>
      <c r="H509" s="38">
        <v>649.23333333333335</v>
      </c>
      <c r="I509" s="38">
        <v>657.61666666666679</v>
      </c>
      <c r="J509" s="38">
        <v>662.73333333333335</v>
      </c>
      <c r="K509" s="31">
        <v>652.5</v>
      </c>
      <c r="L509" s="31">
        <v>639</v>
      </c>
      <c r="M509" s="31">
        <v>8.4032800000000005</v>
      </c>
      <c r="N509" s="1"/>
      <c r="O509" s="1"/>
    </row>
    <row r="510" spans="1:15" ht="12.75" customHeight="1">
      <c r="A510" s="33">
        <v>500</v>
      </c>
      <c r="B510" s="58" t="s">
        <v>563</v>
      </c>
      <c r="C510" s="58">
        <v>1646.35</v>
      </c>
      <c r="D510" s="38">
        <v>1635.9166666666667</v>
      </c>
      <c r="E510" s="38">
        <v>1616.7333333333336</v>
      </c>
      <c r="F510" s="38">
        <v>1587.1166666666668</v>
      </c>
      <c r="G510" s="38">
        <v>1567.9333333333336</v>
      </c>
      <c r="H510" s="38">
        <v>1665.5333333333335</v>
      </c>
      <c r="I510" s="38">
        <v>1684.7166666666665</v>
      </c>
      <c r="J510" s="38">
        <v>1714.3333333333335</v>
      </c>
      <c r="K510" s="31">
        <v>1655.1</v>
      </c>
      <c r="L510" s="31">
        <v>1606.3</v>
      </c>
      <c r="M510" s="31">
        <v>1.9175199999999999</v>
      </c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9" t="s">
        <v>565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3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254</v>
      </c>
      <c r="N527" s="1"/>
      <c r="O527" s="1"/>
    </row>
    <row r="528" spans="1:15" ht="12.75" customHeight="1">
      <c r="A528" s="73" t="s">
        <v>255</v>
      </c>
      <c r="N528" s="1"/>
      <c r="O528" s="1"/>
    </row>
    <row r="529" spans="1:15" ht="12.75" customHeight="1">
      <c r="A529" s="73" t="s">
        <v>256</v>
      </c>
      <c r="N529" s="1"/>
      <c r="O529" s="1"/>
    </row>
    <row r="530" spans="1:15" ht="12.75" customHeight="1">
      <c r="A530" s="73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4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61"/>
      <c r="B5" s="362"/>
      <c r="C5" s="361"/>
      <c r="D5" s="362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63" t="s">
        <v>567</v>
      </c>
      <c r="C7" s="362"/>
      <c r="D7" s="7">
        <f>Main!B10</f>
        <v>45163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2.8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45162</v>
      </c>
      <c r="B10" s="32">
        <v>543938</v>
      </c>
      <c r="C10" s="31" t="s">
        <v>1127</v>
      </c>
      <c r="D10" s="31" t="s">
        <v>1155</v>
      </c>
      <c r="E10" s="31" t="s">
        <v>576</v>
      </c>
      <c r="F10" s="93">
        <v>12800</v>
      </c>
      <c r="G10" s="32">
        <v>230.08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45162</v>
      </c>
      <c r="B11" s="32">
        <v>543938</v>
      </c>
      <c r="C11" s="31" t="s">
        <v>1127</v>
      </c>
      <c r="D11" s="31" t="s">
        <v>1155</v>
      </c>
      <c r="E11" s="31" t="s">
        <v>577</v>
      </c>
      <c r="F11" s="93">
        <v>12800</v>
      </c>
      <c r="G11" s="32">
        <v>230.83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45162</v>
      </c>
      <c r="B12" s="32">
        <v>543938</v>
      </c>
      <c r="C12" s="31" t="s">
        <v>1127</v>
      </c>
      <c r="D12" s="31" t="s">
        <v>1128</v>
      </c>
      <c r="E12" s="31" t="s">
        <v>576</v>
      </c>
      <c r="F12" s="93">
        <v>20800</v>
      </c>
      <c r="G12" s="32">
        <v>225.11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45162</v>
      </c>
      <c r="B13" s="32">
        <v>543938</v>
      </c>
      <c r="C13" s="31" t="s">
        <v>1127</v>
      </c>
      <c r="D13" s="31" t="s">
        <v>1128</v>
      </c>
      <c r="E13" s="31" t="s">
        <v>577</v>
      </c>
      <c r="F13" s="93">
        <v>20800</v>
      </c>
      <c r="G13" s="32">
        <v>227.43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45162</v>
      </c>
      <c r="B14" s="32">
        <v>543938</v>
      </c>
      <c r="C14" s="31" t="s">
        <v>1127</v>
      </c>
      <c r="D14" s="31" t="s">
        <v>1156</v>
      </c>
      <c r="E14" s="31" t="s">
        <v>576</v>
      </c>
      <c r="F14" s="93">
        <v>11200</v>
      </c>
      <c r="G14" s="32">
        <v>233.15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45162</v>
      </c>
      <c r="B15" s="32">
        <v>543938</v>
      </c>
      <c r="C15" s="31" t="s">
        <v>1127</v>
      </c>
      <c r="D15" s="31" t="s">
        <v>1156</v>
      </c>
      <c r="E15" s="31" t="s">
        <v>577</v>
      </c>
      <c r="F15" s="93">
        <v>11200</v>
      </c>
      <c r="G15" s="32">
        <v>237.29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45162</v>
      </c>
      <c r="B16" s="32">
        <v>543938</v>
      </c>
      <c r="C16" s="31" t="s">
        <v>1127</v>
      </c>
      <c r="D16" s="31" t="s">
        <v>1157</v>
      </c>
      <c r="E16" s="31" t="s">
        <v>576</v>
      </c>
      <c r="F16" s="93">
        <v>16000</v>
      </c>
      <c r="G16" s="32">
        <v>224.89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45162</v>
      </c>
      <c r="B17" s="32">
        <v>543943</v>
      </c>
      <c r="C17" s="31" t="s">
        <v>1158</v>
      </c>
      <c r="D17" s="31" t="s">
        <v>1159</v>
      </c>
      <c r="E17" s="31" t="s">
        <v>577</v>
      </c>
      <c r="F17" s="93">
        <v>130000</v>
      </c>
      <c r="G17" s="32">
        <v>131.30000000000001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45162</v>
      </c>
      <c r="B18" s="32">
        <v>539546</v>
      </c>
      <c r="C18" s="31" t="s">
        <v>1129</v>
      </c>
      <c r="D18" s="31" t="s">
        <v>1130</v>
      </c>
      <c r="E18" s="31" t="s">
        <v>577</v>
      </c>
      <c r="F18" s="93">
        <v>42805</v>
      </c>
      <c r="G18" s="32">
        <v>60.18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45162</v>
      </c>
      <c r="B19" s="32">
        <v>539546</v>
      </c>
      <c r="C19" s="31" t="s">
        <v>1129</v>
      </c>
      <c r="D19" s="31" t="s">
        <v>1130</v>
      </c>
      <c r="E19" s="31" t="s">
        <v>576</v>
      </c>
      <c r="F19" s="93">
        <v>42662</v>
      </c>
      <c r="G19" s="32">
        <v>60.3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45162</v>
      </c>
      <c r="B20" s="32">
        <v>543435</v>
      </c>
      <c r="C20" s="31" t="s">
        <v>1160</v>
      </c>
      <c r="D20" s="31" t="s">
        <v>1161</v>
      </c>
      <c r="E20" s="31" t="s">
        <v>577</v>
      </c>
      <c r="F20" s="93">
        <v>11620</v>
      </c>
      <c r="G20" s="32">
        <v>208.78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45162</v>
      </c>
      <c r="B21" s="32">
        <v>543435</v>
      </c>
      <c r="C21" s="31" t="s">
        <v>1160</v>
      </c>
      <c r="D21" s="31" t="s">
        <v>1161</v>
      </c>
      <c r="E21" s="31" t="s">
        <v>576</v>
      </c>
      <c r="F21" s="93">
        <v>34860</v>
      </c>
      <c r="G21" s="32">
        <v>207.01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45162</v>
      </c>
      <c r="B22" s="32">
        <v>543435</v>
      </c>
      <c r="C22" s="31" t="s">
        <v>1160</v>
      </c>
      <c r="D22" s="31" t="s">
        <v>1162</v>
      </c>
      <c r="E22" s="31" t="s">
        <v>577</v>
      </c>
      <c r="F22" s="93">
        <v>22410</v>
      </c>
      <c r="G22" s="32">
        <v>201.38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45162</v>
      </c>
      <c r="B23" s="32">
        <v>542724</v>
      </c>
      <c r="C23" s="31" t="s">
        <v>1163</v>
      </c>
      <c r="D23" s="31" t="s">
        <v>1164</v>
      </c>
      <c r="E23" s="31" t="s">
        <v>577</v>
      </c>
      <c r="F23" s="93">
        <v>4135801</v>
      </c>
      <c r="G23" s="32">
        <v>1.1000000000000001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45162</v>
      </c>
      <c r="B24" s="32">
        <v>539680</v>
      </c>
      <c r="C24" s="31" t="s">
        <v>1165</v>
      </c>
      <c r="D24" s="31" t="s">
        <v>1166</v>
      </c>
      <c r="E24" s="31" t="s">
        <v>577</v>
      </c>
      <c r="F24" s="93">
        <v>40000</v>
      </c>
      <c r="G24" s="32">
        <v>10.7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45162</v>
      </c>
      <c r="B25" s="32">
        <v>539680</v>
      </c>
      <c r="C25" s="31" t="s">
        <v>1165</v>
      </c>
      <c r="D25" s="31" t="s">
        <v>1167</v>
      </c>
      <c r="E25" s="31" t="s">
        <v>576</v>
      </c>
      <c r="F25" s="93">
        <v>40000</v>
      </c>
      <c r="G25" s="32">
        <v>10.7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45162</v>
      </c>
      <c r="B26" s="32">
        <v>533048</v>
      </c>
      <c r="C26" s="31" t="s">
        <v>1071</v>
      </c>
      <c r="D26" s="31" t="s">
        <v>1073</v>
      </c>
      <c r="E26" s="31" t="s">
        <v>577</v>
      </c>
      <c r="F26" s="93">
        <v>1180146</v>
      </c>
      <c r="G26" s="32">
        <v>12.14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45162</v>
      </c>
      <c r="B27" s="32">
        <v>531913</v>
      </c>
      <c r="C27" s="31" t="s">
        <v>1017</v>
      </c>
      <c r="D27" s="31" t="s">
        <v>1168</v>
      </c>
      <c r="E27" s="31" t="s">
        <v>576</v>
      </c>
      <c r="F27" s="93">
        <v>36115</v>
      </c>
      <c r="G27" s="32">
        <v>9.9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45162</v>
      </c>
      <c r="B28" s="32">
        <v>531913</v>
      </c>
      <c r="C28" s="31" t="s">
        <v>1017</v>
      </c>
      <c r="D28" s="31" t="s">
        <v>1132</v>
      </c>
      <c r="E28" s="31" t="s">
        <v>577</v>
      </c>
      <c r="F28" s="93">
        <v>50000</v>
      </c>
      <c r="G28" s="32">
        <v>9.89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45162</v>
      </c>
      <c r="B29" s="32">
        <v>531913</v>
      </c>
      <c r="C29" s="31" t="s">
        <v>1017</v>
      </c>
      <c r="D29" s="31" t="s">
        <v>1134</v>
      </c>
      <c r="E29" s="31" t="s">
        <v>577</v>
      </c>
      <c r="F29" s="93">
        <v>32000</v>
      </c>
      <c r="G29" s="32">
        <v>9.9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45162</v>
      </c>
      <c r="B30" s="32">
        <v>531913</v>
      </c>
      <c r="C30" s="31" t="s">
        <v>1017</v>
      </c>
      <c r="D30" s="31" t="s">
        <v>1169</v>
      </c>
      <c r="E30" s="31" t="s">
        <v>577</v>
      </c>
      <c r="F30" s="93">
        <v>54000</v>
      </c>
      <c r="G30" s="32">
        <v>9.9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45162</v>
      </c>
      <c r="B31" s="32">
        <v>531913</v>
      </c>
      <c r="C31" s="31" t="s">
        <v>1017</v>
      </c>
      <c r="D31" s="31" t="s">
        <v>1168</v>
      </c>
      <c r="E31" s="31" t="s">
        <v>576</v>
      </c>
      <c r="F31" s="93">
        <v>42500</v>
      </c>
      <c r="G31" s="32">
        <v>9.89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45162</v>
      </c>
      <c r="B32" s="32">
        <v>531913</v>
      </c>
      <c r="C32" s="31" t="s">
        <v>1017</v>
      </c>
      <c r="D32" s="31" t="s">
        <v>1132</v>
      </c>
      <c r="E32" s="31" t="s">
        <v>576</v>
      </c>
      <c r="F32" s="93">
        <v>10462</v>
      </c>
      <c r="G32" s="32">
        <v>9.81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45162</v>
      </c>
      <c r="B33" s="32">
        <v>531913</v>
      </c>
      <c r="C33" s="31" t="s">
        <v>1017</v>
      </c>
      <c r="D33" s="31" t="s">
        <v>1133</v>
      </c>
      <c r="E33" s="31" t="s">
        <v>576</v>
      </c>
      <c r="F33" s="93">
        <v>34703</v>
      </c>
      <c r="G33" s="32">
        <v>9.9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45162</v>
      </c>
      <c r="B34" s="32">
        <v>530259</v>
      </c>
      <c r="C34" s="31" t="s">
        <v>1170</v>
      </c>
      <c r="D34" s="31" t="s">
        <v>1171</v>
      </c>
      <c r="E34" s="31" t="s">
        <v>576</v>
      </c>
      <c r="F34" s="93">
        <v>25000</v>
      </c>
      <c r="G34" s="32">
        <v>43.78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45162</v>
      </c>
      <c r="B35" s="32">
        <v>542924</v>
      </c>
      <c r="C35" s="31" t="s">
        <v>1135</v>
      </c>
      <c r="D35" s="31" t="s">
        <v>1172</v>
      </c>
      <c r="E35" s="31" t="s">
        <v>577</v>
      </c>
      <c r="F35" s="93">
        <v>73500</v>
      </c>
      <c r="G35" s="32">
        <v>4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45162</v>
      </c>
      <c r="B36" s="32">
        <v>538794</v>
      </c>
      <c r="C36" s="31" t="s">
        <v>1173</v>
      </c>
      <c r="D36" s="31" t="s">
        <v>1174</v>
      </c>
      <c r="E36" s="31" t="s">
        <v>577</v>
      </c>
      <c r="F36" s="93">
        <v>28000</v>
      </c>
      <c r="G36" s="32">
        <v>10.07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45162</v>
      </c>
      <c r="B37" s="32">
        <v>538539</v>
      </c>
      <c r="C37" s="31" t="s">
        <v>1136</v>
      </c>
      <c r="D37" s="31" t="s">
        <v>1137</v>
      </c>
      <c r="E37" s="31" t="s">
        <v>577</v>
      </c>
      <c r="F37" s="93">
        <v>500000</v>
      </c>
      <c r="G37" s="32">
        <v>29.6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45162</v>
      </c>
      <c r="B38" s="32">
        <v>538539</v>
      </c>
      <c r="C38" s="31" t="s">
        <v>1136</v>
      </c>
      <c r="D38" s="31" t="s">
        <v>1175</v>
      </c>
      <c r="E38" s="31" t="s">
        <v>576</v>
      </c>
      <c r="F38" s="93">
        <v>500000</v>
      </c>
      <c r="G38" s="32">
        <v>29.6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45162</v>
      </c>
      <c r="B39" s="32">
        <v>538539</v>
      </c>
      <c r="C39" s="31" t="s">
        <v>1136</v>
      </c>
      <c r="D39" s="31" t="s">
        <v>1176</v>
      </c>
      <c r="E39" s="31" t="s">
        <v>577</v>
      </c>
      <c r="F39" s="93">
        <v>129598</v>
      </c>
      <c r="G39" s="32">
        <v>29.6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45162</v>
      </c>
      <c r="B40" s="32">
        <v>531213</v>
      </c>
      <c r="C40" s="31" t="s">
        <v>173</v>
      </c>
      <c r="D40" s="31" t="s">
        <v>1177</v>
      </c>
      <c r="E40" s="31" t="s">
        <v>577</v>
      </c>
      <c r="F40" s="93">
        <v>2729851</v>
      </c>
      <c r="G40" s="32">
        <v>142.25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45162</v>
      </c>
      <c r="B41" s="32">
        <v>531213</v>
      </c>
      <c r="C41" s="31" t="s">
        <v>173</v>
      </c>
      <c r="D41" s="31" t="s">
        <v>1178</v>
      </c>
      <c r="E41" s="31" t="s">
        <v>577</v>
      </c>
      <c r="F41" s="93">
        <v>1190490</v>
      </c>
      <c r="G41" s="32">
        <v>142.11000000000001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45162</v>
      </c>
      <c r="B42" s="32">
        <v>531213</v>
      </c>
      <c r="C42" s="31" t="s">
        <v>173</v>
      </c>
      <c r="D42" s="31" t="s">
        <v>1177</v>
      </c>
      <c r="E42" s="31" t="s">
        <v>576</v>
      </c>
      <c r="F42" s="93">
        <v>6329851</v>
      </c>
      <c r="G42" s="32">
        <v>140.29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45162</v>
      </c>
      <c r="B43" s="32">
        <v>531213</v>
      </c>
      <c r="C43" s="31" t="s">
        <v>173</v>
      </c>
      <c r="D43" s="31" t="s">
        <v>1178</v>
      </c>
      <c r="E43" s="31" t="s">
        <v>576</v>
      </c>
      <c r="F43" s="93">
        <v>4773990</v>
      </c>
      <c r="G43" s="32">
        <v>140.53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45162</v>
      </c>
      <c r="B44" s="32">
        <v>531213</v>
      </c>
      <c r="C44" s="31" t="s">
        <v>173</v>
      </c>
      <c r="D44" s="31" t="s">
        <v>1179</v>
      </c>
      <c r="E44" s="31" t="s">
        <v>576</v>
      </c>
      <c r="F44" s="93">
        <v>5000000</v>
      </c>
      <c r="G44" s="32">
        <v>140.30000000000001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45162</v>
      </c>
      <c r="B45" s="32">
        <v>531213</v>
      </c>
      <c r="C45" s="31" t="s">
        <v>173</v>
      </c>
      <c r="D45" s="31" t="s">
        <v>1180</v>
      </c>
      <c r="E45" s="31" t="s">
        <v>577</v>
      </c>
      <c r="F45" s="93">
        <v>83785880</v>
      </c>
      <c r="G45" s="32">
        <v>140.5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45162</v>
      </c>
      <c r="B46" s="32">
        <v>531213</v>
      </c>
      <c r="C46" s="31" t="s">
        <v>173</v>
      </c>
      <c r="D46" s="31" t="s">
        <v>1181</v>
      </c>
      <c r="E46" s="31" t="s">
        <v>576</v>
      </c>
      <c r="F46" s="93">
        <v>6260002</v>
      </c>
      <c r="G46" s="32">
        <v>140.16999999999999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45162</v>
      </c>
      <c r="B47" s="32">
        <v>500271</v>
      </c>
      <c r="C47" s="31" t="s">
        <v>179</v>
      </c>
      <c r="D47" s="31" t="s">
        <v>1182</v>
      </c>
      <c r="E47" s="31" t="s">
        <v>576</v>
      </c>
      <c r="F47" s="93">
        <v>2500000</v>
      </c>
      <c r="G47" s="32">
        <v>873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45162</v>
      </c>
      <c r="B48" s="32">
        <v>500271</v>
      </c>
      <c r="C48" s="31" t="s">
        <v>179</v>
      </c>
      <c r="D48" s="31" t="s">
        <v>1183</v>
      </c>
      <c r="E48" s="31" t="s">
        <v>576</v>
      </c>
      <c r="F48" s="93">
        <v>4750000</v>
      </c>
      <c r="G48" s="32">
        <v>873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45162</v>
      </c>
      <c r="B49" s="32">
        <v>500271</v>
      </c>
      <c r="C49" s="31" t="s">
        <v>179</v>
      </c>
      <c r="D49" s="31" t="s">
        <v>1184</v>
      </c>
      <c r="E49" s="31" t="s">
        <v>577</v>
      </c>
      <c r="F49" s="93">
        <v>11250000</v>
      </c>
      <c r="G49" s="32">
        <v>873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45162</v>
      </c>
      <c r="B50" s="32">
        <v>530557</v>
      </c>
      <c r="C50" s="31" t="s">
        <v>1034</v>
      </c>
      <c r="D50" s="31" t="s">
        <v>928</v>
      </c>
      <c r="E50" s="31" t="s">
        <v>576</v>
      </c>
      <c r="F50" s="93">
        <v>10000000</v>
      </c>
      <c r="G50" s="32">
        <v>0.74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45162</v>
      </c>
      <c r="B51" s="32">
        <v>530557</v>
      </c>
      <c r="C51" s="31" t="s">
        <v>1034</v>
      </c>
      <c r="D51" s="31" t="s">
        <v>1035</v>
      </c>
      <c r="E51" s="31" t="s">
        <v>576</v>
      </c>
      <c r="F51" s="93">
        <v>10680324</v>
      </c>
      <c r="G51" s="32">
        <v>0.78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45162</v>
      </c>
      <c r="B52" s="32">
        <v>530557</v>
      </c>
      <c r="C52" s="31" t="s">
        <v>1034</v>
      </c>
      <c r="D52" s="31" t="s">
        <v>1035</v>
      </c>
      <c r="E52" s="31" t="s">
        <v>577</v>
      </c>
      <c r="F52" s="93">
        <v>12680324</v>
      </c>
      <c r="G52" s="32">
        <v>0.77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45162</v>
      </c>
      <c r="B53" s="32">
        <v>543578</v>
      </c>
      <c r="C53" s="31" t="s">
        <v>1185</v>
      </c>
      <c r="D53" s="31" t="s">
        <v>1186</v>
      </c>
      <c r="E53" s="31" t="s">
        <v>576</v>
      </c>
      <c r="F53" s="93">
        <v>12000</v>
      </c>
      <c r="G53" s="32">
        <v>119.98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45162</v>
      </c>
      <c r="B54" s="32">
        <v>532340</v>
      </c>
      <c r="C54" s="31" t="s">
        <v>1187</v>
      </c>
      <c r="D54" s="31" t="s">
        <v>1188</v>
      </c>
      <c r="E54" s="31" t="s">
        <v>577</v>
      </c>
      <c r="F54" s="93">
        <v>126429</v>
      </c>
      <c r="G54" s="32">
        <v>3.74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45162</v>
      </c>
      <c r="B55" s="32">
        <v>532340</v>
      </c>
      <c r="C55" s="31" t="s">
        <v>1187</v>
      </c>
      <c r="D55" s="31" t="s">
        <v>1189</v>
      </c>
      <c r="E55" s="31" t="s">
        <v>576</v>
      </c>
      <c r="F55" s="93">
        <v>76109</v>
      </c>
      <c r="G55" s="32">
        <v>3.79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45162</v>
      </c>
      <c r="B56" s="32">
        <v>539143</v>
      </c>
      <c r="C56" s="31" t="s">
        <v>1138</v>
      </c>
      <c r="D56" s="31" t="s">
        <v>1139</v>
      </c>
      <c r="E56" s="31" t="s">
        <v>577</v>
      </c>
      <c r="F56" s="93">
        <v>1664172</v>
      </c>
      <c r="G56" s="32">
        <v>8.56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45162</v>
      </c>
      <c r="B57" s="32">
        <v>543814</v>
      </c>
      <c r="C57" s="31" t="s">
        <v>1190</v>
      </c>
      <c r="D57" s="31" t="s">
        <v>1191</v>
      </c>
      <c r="E57" s="31" t="s">
        <v>576</v>
      </c>
      <c r="F57" s="93">
        <v>22000</v>
      </c>
      <c r="G57" s="32">
        <v>74.180000000000007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45162</v>
      </c>
      <c r="B58" s="32">
        <v>540065</v>
      </c>
      <c r="C58" s="31" t="s">
        <v>209</v>
      </c>
      <c r="D58" s="31" t="s">
        <v>1192</v>
      </c>
      <c r="E58" s="31" t="s">
        <v>577</v>
      </c>
      <c r="F58" s="93">
        <v>9942312</v>
      </c>
      <c r="G58" s="32">
        <v>230.02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45162</v>
      </c>
      <c r="B59" s="32">
        <v>543397</v>
      </c>
      <c r="C59" s="31" t="s">
        <v>508</v>
      </c>
      <c r="D59" s="31" t="s">
        <v>1193</v>
      </c>
      <c r="E59" s="31" t="s">
        <v>576</v>
      </c>
      <c r="F59" s="93">
        <v>1599543</v>
      </c>
      <c r="G59" s="32">
        <v>1354.99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45162</v>
      </c>
      <c r="B60" s="32">
        <v>543397</v>
      </c>
      <c r="C60" s="31" t="s">
        <v>508</v>
      </c>
      <c r="D60" s="31" t="s">
        <v>1194</v>
      </c>
      <c r="E60" s="31" t="s">
        <v>577</v>
      </c>
      <c r="F60" s="93">
        <v>1624834</v>
      </c>
      <c r="G60" s="32">
        <v>1355</v>
      </c>
      <c r="H60" s="32" t="s">
        <v>335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45162</v>
      </c>
      <c r="B61" s="32">
        <v>543397</v>
      </c>
      <c r="C61" s="31" t="s">
        <v>508</v>
      </c>
      <c r="D61" s="31" t="s">
        <v>1193</v>
      </c>
      <c r="E61" s="31" t="s">
        <v>577</v>
      </c>
      <c r="F61" s="93">
        <v>1624834</v>
      </c>
      <c r="G61" s="32">
        <v>1355</v>
      </c>
      <c r="H61" s="32" t="s">
        <v>335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45162</v>
      </c>
      <c r="B62" s="32">
        <v>543397</v>
      </c>
      <c r="C62" s="31" t="s">
        <v>508</v>
      </c>
      <c r="D62" s="31" t="s">
        <v>1195</v>
      </c>
      <c r="E62" s="31" t="s">
        <v>577</v>
      </c>
      <c r="F62" s="93">
        <v>1114727</v>
      </c>
      <c r="G62" s="32">
        <v>1355</v>
      </c>
      <c r="H62" s="32" t="s">
        <v>335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45162</v>
      </c>
      <c r="B63" s="32">
        <v>543366</v>
      </c>
      <c r="C63" s="31" t="s">
        <v>980</v>
      </c>
      <c r="D63" s="31" t="s">
        <v>1053</v>
      </c>
      <c r="E63" s="31" t="s">
        <v>577</v>
      </c>
      <c r="F63" s="93">
        <v>1200</v>
      </c>
      <c r="G63" s="32">
        <v>78.25</v>
      </c>
      <c r="H63" s="32" t="s">
        <v>335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45162</v>
      </c>
      <c r="B64" s="32">
        <v>543366</v>
      </c>
      <c r="C64" s="31" t="s">
        <v>980</v>
      </c>
      <c r="D64" s="31" t="s">
        <v>1196</v>
      </c>
      <c r="E64" s="31" t="s">
        <v>577</v>
      </c>
      <c r="F64" s="93">
        <v>15600</v>
      </c>
      <c r="G64" s="32">
        <v>79.64</v>
      </c>
      <c r="H64" s="32" t="s">
        <v>335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45162</v>
      </c>
      <c r="B65" s="32">
        <v>543366</v>
      </c>
      <c r="C65" s="31" t="s">
        <v>980</v>
      </c>
      <c r="D65" s="31" t="s">
        <v>1053</v>
      </c>
      <c r="E65" s="31" t="s">
        <v>577</v>
      </c>
      <c r="F65" s="93">
        <v>18000</v>
      </c>
      <c r="G65" s="32">
        <v>79.650000000000006</v>
      </c>
      <c r="H65" s="32" t="s">
        <v>335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45162</v>
      </c>
      <c r="B66" s="32">
        <v>543366</v>
      </c>
      <c r="C66" s="31" t="s">
        <v>980</v>
      </c>
      <c r="D66" s="31" t="s">
        <v>1197</v>
      </c>
      <c r="E66" s="31" t="s">
        <v>577</v>
      </c>
      <c r="F66" s="93">
        <v>9600</v>
      </c>
      <c r="G66" s="32">
        <v>79.33</v>
      </c>
      <c r="H66" s="32" t="s">
        <v>335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45162</v>
      </c>
      <c r="B67" s="32">
        <v>543366</v>
      </c>
      <c r="C67" s="31" t="s">
        <v>980</v>
      </c>
      <c r="D67" s="31" t="s">
        <v>1111</v>
      </c>
      <c r="E67" s="31" t="s">
        <v>577</v>
      </c>
      <c r="F67" s="93">
        <v>7200</v>
      </c>
      <c r="G67" s="32">
        <v>79.55</v>
      </c>
      <c r="H67" s="32" t="s">
        <v>335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45162</v>
      </c>
      <c r="B68" s="32">
        <v>543366</v>
      </c>
      <c r="C68" s="31" t="s">
        <v>980</v>
      </c>
      <c r="D68" s="31" t="s">
        <v>1140</v>
      </c>
      <c r="E68" s="31" t="s">
        <v>577</v>
      </c>
      <c r="F68" s="93">
        <v>7200</v>
      </c>
      <c r="G68" s="32">
        <v>79.33</v>
      </c>
      <c r="H68" s="32" t="s">
        <v>335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45162</v>
      </c>
      <c r="B69" s="32">
        <v>543366</v>
      </c>
      <c r="C69" s="31" t="s">
        <v>980</v>
      </c>
      <c r="D69" s="31" t="s">
        <v>1140</v>
      </c>
      <c r="E69" s="31" t="s">
        <v>577</v>
      </c>
      <c r="F69" s="93">
        <v>7200</v>
      </c>
      <c r="G69" s="32">
        <v>80.28</v>
      </c>
      <c r="H69" s="32" t="s">
        <v>335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45162</v>
      </c>
      <c r="B70" s="32">
        <v>543366</v>
      </c>
      <c r="C70" s="31" t="s">
        <v>980</v>
      </c>
      <c r="D70" s="31" t="s">
        <v>1198</v>
      </c>
      <c r="E70" s="31" t="s">
        <v>577</v>
      </c>
      <c r="F70" s="93">
        <v>12000</v>
      </c>
      <c r="G70" s="32">
        <v>79.680000000000007</v>
      </c>
      <c r="H70" s="32" t="s">
        <v>335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45162</v>
      </c>
      <c r="B71" s="32">
        <v>543537</v>
      </c>
      <c r="C71" s="31" t="s">
        <v>1069</v>
      </c>
      <c r="D71" s="31" t="s">
        <v>1199</v>
      </c>
      <c r="E71" s="31" t="s">
        <v>577</v>
      </c>
      <c r="F71" s="93">
        <v>22000</v>
      </c>
      <c r="G71" s="32">
        <v>75</v>
      </c>
      <c r="H71" s="32" t="s">
        <v>335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45162</v>
      </c>
      <c r="B72" s="32">
        <v>511447</v>
      </c>
      <c r="C72" s="31" t="s">
        <v>1200</v>
      </c>
      <c r="D72" s="31" t="s">
        <v>1201</v>
      </c>
      <c r="E72" s="31" t="s">
        <v>577</v>
      </c>
      <c r="F72" s="93">
        <v>800000</v>
      </c>
      <c r="G72" s="32">
        <v>3.49</v>
      </c>
      <c r="H72" s="32" t="s">
        <v>335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45162</v>
      </c>
      <c r="B73" s="32">
        <v>511447</v>
      </c>
      <c r="C73" s="31" t="s">
        <v>1200</v>
      </c>
      <c r="D73" s="31" t="s">
        <v>1202</v>
      </c>
      <c r="E73" s="31" t="s">
        <v>577</v>
      </c>
      <c r="F73" s="93">
        <v>890058</v>
      </c>
      <c r="G73" s="32">
        <v>3.49</v>
      </c>
      <c r="H73" s="32" t="s">
        <v>335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45162</v>
      </c>
      <c r="B74" s="32">
        <v>521228</v>
      </c>
      <c r="C74" s="31" t="s">
        <v>1203</v>
      </c>
      <c r="D74" s="31" t="s">
        <v>1204</v>
      </c>
      <c r="E74" s="31" t="s">
        <v>577</v>
      </c>
      <c r="F74" s="93">
        <v>1000000</v>
      </c>
      <c r="G74" s="32">
        <v>2.42</v>
      </c>
      <c r="H74" s="32" t="s">
        <v>335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45162</v>
      </c>
      <c r="B75" s="32">
        <v>542765</v>
      </c>
      <c r="C75" s="31" t="s">
        <v>1141</v>
      </c>
      <c r="D75" s="31" t="s">
        <v>1205</v>
      </c>
      <c r="E75" s="31" t="s">
        <v>577</v>
      </c>
      <c r="F75" s="93">
        <v>2000</v>
      </c>
      <c r="G75" s="32">
        <v>139</v>
      </c>
      <c r="H75" s="32" t="s">
        <v>335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45162</v>
      </c>
      <c r="B76" s="32">
        <v>542765</v>
      </c>
      <c r="C76" s="31" t="s">
        <v>1141</v>
      </c>
      <c r="D76" s="31" t="s">
        <v>1142</v>
      </c>
      <c r="E76" s="31" t="s">
        <v>577</v>
      </c>
      <c r="F76" s="93">
        <v>1000</v>
      </c>
      <c r="G76" s="32">
        <v>127.2</v>
      </c>
      <c r="H76" s="32" t="s">
        <v>335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45162</v>
      </c>
      <c r="B77" s="32">
        <v>542765</v>
      </c>
      <c r="C77" s="31" t="s">
        <v>1141</v>
      </c>
      <c r="D77" s="31" t="s">
        <v>1142</v>
      </c>
      <c r="E77" s="31" t="s">
        <v>577</v>
      </c>
      <c r="F77" s="93">
        <v>2000</v>
      </c>
      <c r="G77" s="32">
        <v>138.47999999999999</v>
      </c>
      <c r="H77" s="32" t="s">
        <v>335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45162</v>
      </c>
      <c r="B78" s="32">
        <v>539314</v>
      </c>
      <c r="C78" s="31" t="s">
        <v>1206</v>
      </c>
      <c r="D78" s="31" t="s">
        <v>1207</v>
      </c>
      <c r="E78" s="31" t="s">
        <v>577</v>
      </c>
      <c r="F78" s="93">
        <v>117250</v>
      </c>
      <c r="G78" s="32">
        <v>193.4</v>
      </c>
      <c r="H78" s="32" t="s">
        <v>335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45162</v>
      </c>
      <c r="B79" s="32">
        <v>539314</v>
      </c>
      <c r="C79" s="31" t="s">
        <v>1206</v>
      </c>
      <c r="D79" s="31" t="s">
        <v>1208</v>
      </c>
      <c r="E79" s="31" t="s">
        <v>577</v>
      </c>
      <c r="F79" s="93">
        <v>985000</v>
      </c>
      <c r="G79" s="32">
        <v>160</v>
      </c>
      <c r="H79" s="32" t="s">
        <v>335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45162</v>
      </c>
      <c r="B80" s="32">
        <v>539314</v>
      </c>
      <c r="C80" s="31" t="s">
        <v>1206</v>
      </c>
      <c r="D80" s="31" t="s">
        <v>1209</v>
      </c>
      <c r="E80" s="31" t="s">
        <v>577</v>
      </c>
      <c r="F80" s="93">
        <v>177500</v>
      </c>
      <c r="G80" s="32">
        <v>193.4</v>
      </c>
      <c r="H80" s="32" t="s">
        <v>335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45162</v>
      </c>
      <c r="B81" s="32">
        <v>539314</v>
      </c>
      <c r="C81" s="31" t="s">
        <v>1206</v>
      </c>
      <c r="D81" s="31" t="s">
        <v>1210</v>
      </c>
      <c r="E81" s="31" t="s">
        <v>577</v>
      </c>
      <c r="F81" s="93">
        <v>771456</v>
      </c>
      <c r="G81" s="32">
        <v>160</v>
      </c>
      <c r="H81" s="32" t="s">
        <v>335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45162</v>
      </c>
      <c r="B82" s="32">
        <v>539314</v>
      </c>
      <c r="C82" s="31" t="s">
        <v>1206</v>
      </c>
      <c r="D82" s="31" t="s">
        <v>1211</v>
      </c>
      <c r="E82" s="31" t="s">
        <v>577</v>
      </c>
      <c r="F82" s="93">
        <v>1034353</v>
      </c>
      <c r="G82" s="32">
        <v>168.49</v>
      </c>
      <c r="H82" s="32" t="s">
        <v>335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45162</v>
      </c>
      <c r="B83" s="32">
        <v>539314</v>
      </c>
      <c r="C83" s="31" t="s">
        <v>1206</v>
      </c>
      <c r="D83" s="31" t="s">
        <v>1212</v>
      </c>
      <c r="E83" s="31" t="s">
        <v>577</v>
      </c>
      <c r="F83" s="93">
        <v>1034353</v>
      </c>
      <c r="G83" s="32">
        <v>161.59</v>
      </c>
      <c r="H83" s="32" t="s">
        <v>335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45162</v>
      </c>
      <c r="B84" s="32">
        <v>531025</v>
      </c>
      <c r="C84" s="31" t="s">
        <v>1054</v>
      </c>
      <c r="D84" s="31" t="s">
        <v>928</v>
      </c>
      <c r="E84" s="31" t="s">
        <v>577</v>
      </c>
      <c r="F84" s="93">
        <v>13042571</v>
      </c>
      <c r="G84" s="32">
        <v>0.95</v>
      </c>
      <c r="H84" s="32" t="s">
        <v>335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45162</v>
      </c>
      <c r="B85" s="32">
        <v>531025</v>
      </c>
      <c r="C85" s="31" t="s">
        <v>1054</v>
      </c>
      <c r="D85" s="31" t="s">
        <v>1114</v>
      </c>
      <c r="E85" s="31" t="s">
        <v>577</v>
      </c>
      <c r="F85" s="93">
        <v>3988792</v>
      </c>
      <c r="G85" s="32">
        <v>0.96</v>
      </c>
      <c r="H85" s="32" t="s">
        <v>335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45162</v>
      </c>
      <c r="B86" s="32">
        <v>531025</v>
      </c>
      <c r="C86" s="31" t="s">
        <v>1054</v>
      </c>
      <c r="D86" s="31" t="s">
        <v>1114</v>
      </c>
      <c r="E86" s="31" t="s">
        <v>577</v>
      </c>
      <c r="F86" s="93">
        <v>3038792</v>
      </c>
      <c r="G86" s="32">
        <v>0.95</v>
      </c>
      <c r="H86" s="32" t="s">
        <v>335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45162</v>
      </c>
      <c r="B87" s="32">
        <v>531025</v>
      </c>
      <c r="C87" s="31" t="s">
        <v>1054</v>
      </c>
      <c r="D87" s="31" t="s">
        <v>1213</v>
      </c>
      <c r="E87" s="31" t="s">
        <v>577</v>
      </c>
      <c r="F87" s="93">
        <v>4000000</v>
      </c>
      <c r="G87" s="32">
        <v>0.9</v>
      </c>
      <c r="H87" s="32" t="s">
        <v>335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45162</v>
      </c>
      <c r="B88" s="32">
        <v>541735</v>
      </c>
      <c r="C88" s="31" t="s">
        <v>1214</v>
      </c>
      <c r="D88" s="31" t="s">
        <v>1215</v>
      </c>
      <c r="E88" s="31" t="s">
        <v>577</v>
      </c>
      <c r="F88" s="93">
        <v>607120</v>
      </c>
      <c r="G88" s="32">
        <v>6.27</v>
      </c>
      <c r="H88" s="32" t="s">
        <v>335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45162</v>
      </c>
      <c r="B89" s="32">
        <v>523650</v>
      </c>
      <c r="C89" s="31" t="s">
        <v>1216</v>
      </c>
      <c r="D89" s="31" t="s">
        <v>1217</v>
      </c>
      <c r="E89" s="31" t="s">
        <v>577</v>
      </c>
      <c r="F89" s="93">
        <v>34000</v>
      </c>
      <c r="G89" s="32">
        <v>31.98</v>
      </c>
      <c r="H89" s="32" t="s">
        <v>335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45162</v>
      </c>
      <c r="B90" s="32">
        <v>511018</v>
      </c>
      <c r="C90" s="31" t="s">
        <v>1218</v>
      </c>
      <c r="D90" s="31" t="s">
        <v>1219</v>
      </c>
      <c r="E90" s="31" t="s">
        <v>577</v>
      </c>
      <c r="F90" s="93">
        <v>12148</v>
      </c>
      <c r="G90" s="32">
        <v>22.4</v>
      </c>
      <c r="H90" s="32" t="s">
        <v>335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45162</v>
      </c>
      <c r="B91" s="32">
        <v>511018</v>
      </c>
      <c r="C91" s="31" t="s">
        <v>1218</v>
      </c>
      <c r="D91" s="31" t="s">
        <v>1219</v>
      </c>
      <c r="E91" s="31" t="s">
        <v>577</v>
      </c>
      <c r="F91" s="93">
        <v>326</v>
      </c>
      <c r="G91" s="32">
        <v>24.14</v>
      </c>
      <c r="H91" s="32" t="s">
        <v>335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45162</v>
      </c>
      <c r="B92" s="32">
        <v>511018</v>
      </c>
      <c r="C92" s="31" t="s">
        <v>1218</v>
      </c>
      <c r="D92" s="31" t="s">
        <v>1220</v>
      </c>
      <c r="E92" s="31" t="s">
        <v>577</v>
      </c>
      <c r="F92" s="93">
        <v>11300</v>
      </c>
      <c r="G92" s="32">
        <v>22.4</v>
      </c>
      <c r="H92" s="32" t="s">
        <v>335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45162</v>
      </c>
      <c r="B93" s="32" t="s">
        <v>326</v>
      </c>
      <c r="C93" s="31" t="s">
        <v>1221</v>
      </c>
      <c r="D93" s="31" t="s">
        <v>1222</v>
      </c>
      <c r="E93" s="31" t="s">
        <v>576</v>
      </c>
      <c r="F93" s="93">
        <v>405289</v>
      </c>
      <c r="G93" s="32">
        <v>2800</v>
      </c>
      <c r="H93" s="32" t="s">
        <v>890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45162</v>
      </c>
      <c r="B94" s="32" t="s">
        <v>1223</v>
      </c>
      <c r="C94" s="31" t="s">
        <v>1224</v>
      </c>
      <c r="D94" s="31" t="s">
        <v>578</v>
      </c>
      <c r="E94" s="31" t="s">
        <v>576</v>
      </c>
      <c r="F94" s="93">
        <v>87781</v>
      </c>
      <c r="G94" s="32">
        <v>185.24</v>
      </c>
      <c r="H94" s="32" t="s">
        <v>890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45162</v>
      </c>
      <c r="B95" s="32" t="s">
        <v>1143</v>
      </c>
      <c r="C95" s="31" t="s">
        <v>1144</v>
      </c>
      <c r="D95" s="31" t="s">
        <v>1131</v>
      </c>
      <c r="E95" s="31" t="s">
        <v>576</v>
      </c>
      <c r="F95" s="93">
        <v>40000</v>
      </c>
      <c r="G95" s="32">
        <v>19</v>
      </c>
      <c r="H95" s="32" t="s">
        <v>890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45162</v>
      </c>
      <c r="B96" s="32" t="s">
        <v>1143</v>
      </c>
      <c r="C96" s="31" t="s">
        <v>1144</v>
      </c>
      <c r="D96" s="31" t="s">
        <v>1225</v>
      </c>
      <c r="E96" s="31" t="s">
        <v>576</v>
      </c>
      <c r="F96" s="93">
        <v>452000</v>
      </c>
      <c r="G96" s="32">
        <v>19</v>
      </c>
      <c r="H96" s="32" t="s">
        <v>890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45162</v>
      </c>
      <c r="B97" s="32" t="s">
        <v>1145</v>
      </c>
      <c r="C97" s="31" t="s">
        <v>1146</v>
      </c>
      <c r="D97" s="31" t="s">
        <v>578</v>
      </c>
      <c r="E97" s="31" t="s">
        <v>576</v>
      </c>
      <c r="F97" s="93">
        <v>180676</v>
      </c>
      <c r="G97" s="32">
        <v>447.09</v>
      </c>
      <c r="H97" s="32" t="s">
        <v>890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45162</v>
      </c>
      <c r="B98" s="32" t="s">
        <v>1226</v>
      </c>
      <c r="C98" s="31" t="s">
        <v>1227</v>
      </c>
      <c r="D98" s="31" t="s">
        <v>1228</v>
      </c>
      <c r="E98" s="31" t="s">
        <v>576</v>
      </c>
      <c r="F98" s="93">
        <v>90000</v>
      </c>
      <c r="G98" s="32">
        <v>165</v>
      </c>
      <c r="H98" s="32" t="s">
        <v>890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45162</v>
      </c>
      <c r="B99" s="32" t="s">
        <v>1229</v>
      </c>
      <c r="C99" s="31" t="s">
        <v>1230</v>
      </c>
      <c r="D99" s="31" t="s">
        <v>1115</v>
      </c>
      <c r="E99" s="31" t="s">
        <v>576</v>
      </c>
      <c r="F99" s="93">
        <v>12653339</v>
      </c>
      <c r="G99" s="32">
        <v>24.19</v>
      </c>
      <c r="H99" s="32" t="s">
        <v>890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45162</v>
      </c>
      <c r="B100" s="32" t="s">
        <v>95</v>
      </c>
      <c r="C100" s="31" t="s">
        <v>1231</v>
      </c>
      <c r="D100" s="31" t="s">
        <v>1232</v>
      </c>
      <c r="E100" s="31" t="s">
        <v>576</v>
      </c>
      <c r="F100" s="93">
        <v>510000</v>
      </c>
      <c r="G100" s="32">
        <v>4703</v>
      </c>
      <c r="H100" s="32" t="s">
        <v>890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45162</v>
      </c>
      <c r="B101" s="32" t="s">
        <v>95</v>
      </c>
      <c r="C101" s="31" t="s">
        <v>1231</v>
      </c>
      <c r="D101" s="31" t="s">
        <v>578</v>
      </c>
      <c r="E101" s="31" t="s">
        <v>576</v>
      </c>
      <c r="F101" s="93">
        <v>478200</v>
      </c>
      <c r="G101" s="32">
        <v>5157.2</v>
      </c>
      <c r="H101" s="32" t="s">
        <v>890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45162</v>
      </c>
      <c r="B102" s="32" t="s">
        <v>95</v>
      </c>
      <c r="C102" s="31" t="s">
        <v>1231</v>
      </c>
      <c r="D102" s="31" t="s">
        <v>1233</v>
      </c>
      <c r="E102" s="31" t="s">
        <v>576</v>
      </c>
      <c r="F102" s="93">
        <v>436761</v>
      </c>
      <c r="G102" s="32">
        <v>4950</v>
      </c>
      <c r="H102" s="32" t="s">
        <v>890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45162</v>
      </c>
      <c r="B103" s="32" t="s">
        <v>95</v>
      </c>
      <c r="C103" s="31" t="s">
        <v>1231</v>
      </c>
      <c r="D103" s="31" t="s">
        <v>1234</v>
      </c>
      <c r="E103" s="31" t="s">
        <v>576</v>
      </c>
      <c r="F103" s="93">
        <v>661812</v>
      </c>
      <c r="G103" s="32">
        <v>4703</v>
      </c>
      <c r="H103" s="32" t="s">
        <v>890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45162</v>
      </c>
      <c r="B104" s="32" t="s">
        <v>95</v>
      </c>
      <c r="C104" s="31" t="s">
        <v>1231</v>
      </c>
      <c r="D104" s="31" t="s">
        <v>1235</v>
      </c>
      <c r="E104" s="31" t="s">
        <v>576</v>
      </c>
      <c r="F104" s="93">
        <v>585000</v>
      </c>
      <c r="G104" s="32">
        <v>4703</v>
      </c>
      <c r="H104" s="32" t="s">
        <v>890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45162</v>
      </c>
      <c r="B105" s="32" t="s">
        <v>95</v>
      </c>
      <c r="C105" s="31" t="s">
        <v>1231</v>
      </c>
      <c r="D105" s="31" t="s">
        <v>1232</v>
      </c>
      <c r="E105" s="31" t="s">
        <v>576</v>
      </c>
      <c r="F105" s="93">
        <v>585000</v>
      </c>
      <c r="G105" s="32">
        <v>4703</v>
      </c>
      <c r="H105" s="32" t="s">
        <v>890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45162</v>
      </c>
      <c r="B106" s="32" t="s">
        <v>95</v>
      </c>
      <c r="C106" s="31" t="s">
        <v>1231</v>
      </c>
      <c r="D106" s="31" t="s">
        <v>1232</v>
      </c>
      <c r="E106" s="31" t="s">
        <v>576</v>
      </c>
      <c r="F106" s="93">
        <v>451000</v>
      </c>
      <c r="G106" s="32">
        <v>4703</v>
      </c>
      <c r="H106" s="32" t="s">
        <v>890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45162</v>
      </c>
      <c r="B107" s="32" t="s">
        <v>95</v>
      </c>
      <c r="C107" s="31" t="s">
        <v>1231</v>
      </c>
      <c r="D107" s="31" t="s">
        <v>1232</v>
      </c>
      <c r="E107" s="31" t="s">
        <v>576</v>
      </c>
      <c r="F107" s="93">
        <v>450000</v>
      </c>
      <c r="G107" s="32">
        <v>4703</v>
      </c>
      <c r="H107" s="32" t="s">
        <v>890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45162</v>
      </c>
      <c r="B108" s="32" t="s">
        <v>95</v>
      </c>
      <c r="C108" s="31" t="s">
        <v>1231</v>
      </c>
      <c r="D108" s="31" t="s">
        <v>1236</v>
      </c>
      <c r="E108" s="31" t="s">
        <v>576</v>
      </c>
      <c r="F108" s="93">
        <v>350000</v>
      </c>
      <c r="G108" s="32">
        <v>4879.43</v>
      </c>
      <c r="H108" s="32" t="s">
        <v>890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45162</v>
      </c>
      <c r="B109" s="32" t="s">
        <v>95</v>
      </c>
      <c r="C109" s="31" t="s">
        <v>1231</v>
      </c>
      <c r="D109" s="31" t="s">
        <v>1237</v>
      </c>
      <c r="E109" s="31" t="s">
        <v>576</v>
      </c>
      <c r="F109" s="93">
        <v>865328</v>
      </c>
      <c r="G109" s="32">
        <v>4703</v>
      </c>
      <c r="H109" s="32" t="s">
        <v>890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45162</v>
      </c>
      <c r="B110" s="32" t="s">
        <v>95</v>
      </c>
      <c r="C110" s="31" t="s">
        <v>1231</v>
      </c>
      <c r="D110" s="31" t="s">
        <v>1238</v>
      </c>
      <c r="E110" s="31" t="s">
        <v>576</v>
      </c>
      <c r="F110" s="93">
        <v>427387</v>
      </c>
      <c r="G110" s="32">
        <v>4703</v>
      </c>
      <c r="H110" s="32" t="s">
        <v>890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45162</v>
      </c>
      <c r="B111" s="32" t="s">
        <v>95</v>
      </c>
      <c r="C111" s="31" t="s">
        <v>1231</v>
      </c>
      <c r="D111" s="31" t="s">
        <v>1239</v>
      </c>
      <c r="E111" s="31" t="s">
        <v>576</v>
      </c>
      <c r="F111" s="93">
        <v>652402</v>
      </c>
      <c r="G111" s="32">
        <v>4703</v>
      </c>
      <c r="H111" s="32" t="s">
        <v>890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45162</v>
      </c>
      <c r="B112" s="32" t="s">
        <v>95</v>
      </c>
      <c r="C112" s="31" t="s">
        <v>1231</v>
      </c>
      <c r="D112" s="31" t="s">
        <v>1240</v>
      </c>
      <c r="E112" s="31" t="s">
        <v>576</v>
      </c>
      <c r="F112" s="93">
        <v>318195</v>
      </c>
      <c r="G112" s="32">
        <v>4703</v>
      </c>
      <c r="H112" s="32" t="s">
        <v>890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45162</v>
      </c>
      <c r="B113" s="32" t="s">
        <v>1241</v>
      </c>
      <c r="C113" s="31" t="s">
        <v>1242</v>
      </c>
      <c r="D113" s="31" t="s">
        <v>1243</v>
      </c>
      <c r="E113" s="31" t="s">
        <v>576</v>
      </c>
      <c r="F113" s="93">
        <v>900001</v>
      </c>
      <c r="G113" s="32">
        <v>10.85</v>
      </c>
      <c r="H113" s="32" t="s">
        <v>890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45162</v>
      </c>
      <c r="B114" s="32" t="s">
        <v>1241</v>
      </c>
      <c r="C114" s="31" t="s">
        <v>1242</v>
      </c>
      <c r="D114" s="31" t="s">
        <v>1244</v>
      </c>
      <c r="E114" s="31" t="s">
        <v>576</v>
      </c>
      <c r="F114" s="93">
        <v>1066490</v>
      </c>
      <c r="G114" s="32">
        <v>11.34</v>
      </c>
      <c r="H114" s="32" t="s">
        <v>890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45162</v>
      </c>
      <c r="B115" s="32" t="s">
        <v>1241</v>
      </c>
      <c r="C115" s="31" t="s">
        <v>1242</v>
      </c>
      <c r="D115" s="31" t="s">
        <v>928</v>
      </c>
      <c r="E115" s="31" t="s">
        <v>576</v>
      </c>
      <c r="F115" s="93">
        <v>750006</v>
      </c>
      <c r="G115" s="32">
        <v>10.85</v>
      </c>
      <c r="H115" s="32" t="s">
        <v>890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45162</v>
      </c>
      <c r="B116" s="32" t="s">
        <v>1241</v>
      </c>
      <c r="C116" s="31" t="s">
        <v>1242</v>
      </c>
      <c r="D116" s="31" t="s">
        <v>1245</v>
      </c>
      <c r="E116" s="31" t="s">
        <v>576</v>
      </c>
      <c r="F116" s="93">
        <v>938403</v>
      </c>
      <c r="G116" s="32">
        <v>10.86</v>
      </c>
      <c r="H116" s="32" t="s">
        <v>890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45162</v>
      </c>
      <c r="B117" s="32" t="s">
        <v>1241</v>
      </c>
      <c r="C117" s="31" t="s">
        <v>1242</v>
      </c>
      <c r="D117" s="31" t="s">
        <v>1246</v>
      </c>
      <c r="E117" s="31" t="s">
        <v>576</v>
      </c>
      <c r="F117" s="93">
        <v>1560991</v>
      </c>
      <c r="G117" s="32">
        <v>11.18</v>
      </c>
      <c r="H117" s="32" t="s">
        <v>890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45162</v>
      </c>
      <c r="B118" s="32" t="s">
        <v>1247</v>
      </c>
      <c r="C118" s="31" t="s">
        <v>1248</v>
      </c>
      <c r="D118" s="31" t="s">
        <v>1249</v>
      </c>
      <c r="E118" s="31" t="s">
        <v>576</v>
      </c>
      <c r="F118" s="93">
        <v>36000</v>
      </c>
      <c r="G118" s="32">
        <v>78.16</v>
      </c>
      <c r="H118" s="32" t="s">
        <v>890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45162</v>
      </c>
      <c r="B119" s="32" t="s">
        <v>1250</v>
      </c>
      <c r="C119" s="31" t="s">
        <v>1251</v>
      </c>
      <c r="D119" s="31" t="s">
        <v>1252</v>
      </c>
      <c r="E119" s="31" t="s">
        <v>576</v>
      </c>
      <c r="F119" s="93">
        <v>307200</v>
      </c>
      <c r="G119" s="32">
        <v>121.7</v>
      </c>
      <c r="H119" s="32" t="s">
        <v>890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45162</v>
      </c>
      <c r="B120" s="32" t="s">
        <v>1250</v>
      </c>
      <c r="C120" s="31" t="s">
        <v>1251</v>
      </c>
      <c r="D120" s="31" t="s">
        <v>1253</v>
      </c>
      <c r="E120" s="31" t="s">
        <v>576</v>
      </c>
      <c r="F120" s="93">
        <v>118400</v>
      </c>
      <c r="G120" s="32">
        <v>113.16</v>
      </c>
      <c r="H120" s="32" t="s">
        <v>890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45162</v>
      </c>
      <c r="B121" s="32" t="s">
        <v>421</v>
      </c>
      <c r="C121" s="31" t="s">
        <v>1254</v>
      </c>
      <c r="D121" s="31" t="s">
        <v>1115</v>
      </c>
      <c r="E121" s="31" t="s">
        <v>576</v>
      </c>
      <c r="F121" s="93">
        <v>2706334</v>
      </c>
      <c r="G121" s="32">
        <v>67.55</v>
      </c>
      <c r="H121" s="32" t="s">
        <v>890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45162</v>
      </c>
      <c r="B122" s="32" t="s">
        <v>1255</v>
      </c>
      <c r="C122" s="31" t="s">
        <v>1256</v>
      </c>
      <c r="D122" s="31" t="s">
        <v>1257</v>
      </c>
      <c r="E122" s="31" t="s">
        <v>576</v>
      </c>
      <c r="F122" s="93">
        <v>57600</v>
      </c>
      <c r="G122" s="32">
        <v>208.58</v>
      </c>
      <c r="H122" s="32" t="s">
        <v>890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45162</v>
      </c>
      <c r="B123" s="32" t="s">
        <v>1258</v>
      </c>
      <c r="C123" s="31" t="s">
        <v>1259</v>
      </c>
      <c r="D123" s="31" t="s">
        <v>1260</v>
      </c>
      <c r="E123" s="31" t="s">
        <v>576</v>
      </c>
      <c r="F123" s="93">
        <v>53742</v>
      </c>
      <c r="G123" s="32">
        <v>134.71</v>
      </c>
      <c r="H123" s="32" t="s">
        <v>890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45162</v>
      </c>
      <c r="B124" s="32" t="s">
        <v>1261</v>
      </c>
      <c r="C124" s="31" t="s">
        <v>1262</v>
      </c>
      <c r="D124" s="31" t="s">
        <v>578</v>
      </c>
      <c r="E124" s="31" t="s">
        <v>576</v>
      </c>
      <c r="F124" s="93">
        <v>500724</v>
      </c>
      <c r="G124" s="32">
        <v>209.91</v>
      </c>
      <c r="H124" s="32" t="s">
        <v>890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45162</v>
      </c>
      <c r="B125" s="32" t="s">
        <v>1261</v>
      </c>
      <c r="C125" s="31" t="s">
        <v>1262</v>
      </c>
      <c r="D125" s="31" t="s">
        <v>1065</v>
      </c>
      <c r="E125" s="31" t="s">
        <v>576</v>
      </c>
      <c r="F125" s="93">
        <v>346843</v>
      </c>
      <c r="G125" s="32">
        <v>215.57</v>
      </c>
      <c r="H125" s="32" t="s">
        <v>890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45162</v>
      </c>
      <c r="B126" s="32" t="s">
        <v>1263</v>
      </c>
      <c r="C126" s="31" t="s">
        <v>1264</v>
      </c>
      <c r="D126" s="31" t="s">
        <v>1070</v>
      </c>
      <c r="E126" s="31" t="s">
        <v>576</v>
      </c>
      <c r="F126" s="93">
        <v>132848</v>
      </c>
      <c r="G126" s="32">
        <v>46.31</v>
      </c>
      <c r="H126" s="32" t="s">
        <v>890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45162</v>
      </c>
      <c r="B127" s="32" t="s">
        <v>1265</v>
      </c>
      <c r="C127" s="31" t="s">
        <v>1266</v>
      </c>
      <c r="D127" s="31" t="s">
        <v>1267</v>
      </c>
      <c r="E127" s="31" t="s">
        <v>576</v>
      </c>
      <c r="F127" s="93">
        <v>633800</v>
      </c>
      <c r="G127" s="32">
        <v>22.32</v>
      </c>
      <c r="H127" s="32" t="s">
        <v>890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45162</v>
      </c>
      <c r="B128" s="32" t="s">
        <v>1268</v>
      </c>
      <c r="C128" s="31" t="s">
        <v>1269</v>
      </c>
      <c r="D128" s="31" t="s">
        <v>1270</v>
      </c>
      <c r="E128" s="31" t="s">
        <v>576</v>
      </c>
      <c r="F128" s="93">
        <v>150000</v>
      </c>
      <c r="G128" s="32">
        <v>16.05</v>
      </c>
      <c r="H128" s="32" t="s">
        <v>890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45162</v>
      </c>
      <c r="B129" s="32" t="s">
        <v>454</v>
      </c>
      <c r="C129" s="31" t="s">
        <v>1271</v>
      </c>
      <c r="D129" s="31" t="s">
        <v>578</v>
      </c>
      <c r="E129" s="31" t="s">
        <v>576</v>
      </c>
      <c r="F129" s="93">
        <v>247838</v>
      </c>
      <c r="G129" s="32">
        <v>2368.64</v>
      </c>
      <c r="H129" s="32" t="s">
        <v>890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45162</v>
      </c>
      <c r="B130" s="32" t="s">
        <v>454</v>
      </c>
      <c r="C130" s="31" t="s">
        <v>1271</v>
      </c>
      <c r="D130" s="31" t="s">
        <v>1113</v>
      </c>
      <c r="E130" s="31" t="s">
        <v>576</v>
      </c>
      <c r="F130" s="93">
        <v>194352</v>
      </c>
      <c r="G130" s="32">
        <v>2375.31</v>
      </c>
      <c r="H130" s="32" t="s">
        <v>890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45162</v>
      </c>
      <c r="B131" s="32" t="s">
        <v>1148</v>
      </c>
      <c r="C131" s="31" t="s">
        <v>1149</v>
      </c>
      <c r="D131" s="31" t="s">
        <v>1113</v>
      </c>
      <c r="E131" s="31" t="s">
        <v>576</v>
      </c>
      <c r="F131" s="93">
        <v>386433</v>
      </c>
      <c r="G131" s="32">
        <v>799.72</v>
      </c>
      <c r="H131" s="32" t="s">
        <v>890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45162</v>
      </c>
      <c r="B132" s="32" t="s">
        <v>1148</v>
      </c>
      <c r="C132" s="31" t="s">
        <v>1149</v>
      </c>
      <c r="D132" s="31" t="s">
        <v>1112</v>
      </c>
      <c r="E132" s="31" t="s">
        <v>576</v>
      </c>
      <c r="F132" s="93">
        <v>394898</v>
      </c>
      <c r="G132" s="32">
        <v>790.78</v>
      </c>
      <c r="H132" s="32" t="s">
        <v>890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45162</v>
      </c>
      <c r="B133" s="32" t="s">
        <v>1148</v>
      </c>
      <c r="C133" s="31" t="s">
        <v>1149</v>
      </c>
      <c r="D133" s="31" t="s">
        <v>1272</v>
      </c>
      <c r="E133" s="31" t="s">
        <v>576</v>
      </c>
      <c r="F133" s="93">
        <v>261361</v>
      </c>
      <c r="G133" s="32">
        <v>778.04</v>
      </c>
      <c r="H133" s="32" t="s">
        <v>890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45162</v>
      </c>
      <c r="B134" s="32" t="s">
        <v>1148</v>
      </c>
      <c r="C134" s="31" t="s">
        <v>1149</v>
      </c>
      <c r="D134" s="31" t="s">
        <v>1065</v>
      </c>
      <c r="E134" s="31" t="s">
        <v>576</v>
      </c>
      <c r="F134" s="93">
        <v>306483</v>
      </c>
      <c r="G134" s="32">
        <v>788.6</v>
      </c>
      <c r="H134" s="32" t="s">
        <v>890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45162</v>
      </c>
      <c r="B135" s="32" t="s">
        <v>1148</v>
      </c>
      <c r="C135" s="31" t="s">
        <v>1149</v>
      </c>
      <c r="D135" s="31" t="s">
        <v>578</v>
      </c>
      <c r="E135" s="31" t="s">
        <v>576</v>
      </c>
      <c r="F135" s="93">
        <v>388784</v>
      </c>
      <c r="G135" s="32">
        <v>789.11</v>
      </c>
      <c r="H135" s="32" t="s">
        <v>890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45162</v>
      </c>
      <c r="B136" s="32" t="s">
        <v>1273</v>
      </c>
      <c r="C136" s="31" t="s">
        <v>1274</v>
      </c>
      <c r="D136" s="31" t="s">
        <v>1275</v>
      </c>
      <c r="E136" s="31" t="s">
        <v>576</v>
      </c>
      <c r="F136" s="93">
        <v>45000</v>
      </c>
      <c r="G136" s="32">
        <v>87.52</v>
      </c>
      <c r="H136" s="32" t="s">
        <v>890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45162</v>
      </c>
      <c r="B137" s="32" t="s">
        <v>1273</v>
      </c>
      <c r="C137" s="31" t="s">
        <v>1274</v>
      </c>
      <c r="D137" s="31" t="s">
        <v>1276</v>
      </c>
      <c r="E137" s="31" t="s">
        <v>576</v>
      </c>
      <c r="F137" s="93">
        <v>114000</v>
      </c>
      <c r="G137" s="32">
        <v>87.7</v>
      </c>
      <c r="H137" s="32" t="s">
        <v>890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45162</v>
      </c>
      <c r="B138" s="32" t="s">
        <v>1273</v>
      </c>
      <c r="C138" s="31" t="s">
        <v>1274</v>
      </c>
      <c r="D138" s="31" t="s">
        <v>1068</v>
      </c>
      <c r="E138" s="31" t="s">
        <v>576</v>
      </c>
      <c r="F138" s="93">
        <v>69000</v>
      </c>
      <c r="G138" s="32">
        <v>87.7</v>
      </c>
      <c r="H138" s="32" t="s">
        <v>890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45162</v>
      </c>
      <c r="B139" s="32" t="s">
        <v>1277</v>
      </c>
      <c r="C139" s="31" t="s">
        <v>1278</v>
      </c>
      <c r="D139" s="31" t="s">
        <v>1279</v>
      </c>
      <c r="E139" s="31" t="s">
        <v>576</v>
      </c>
      <c r="F139" s="93">
        <v>200000</v>
      </c>
      <c r="G139" s="32">
        <v>62.89</v>
      </c>
      <c r="H139" s="32" t="s">
        <v>890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45162</v>
      </c>
      <c r="B140" s="32" t="s">
        <v>1280</v>
      </c>
      <c r="C140" s="31" t="s">
        <v>1281</v>
      </c>
      <c r="D140" s="31" t="s">
        <v>1126</v>
      </c>
      <c r="E140" s="31" t="s">
        <v>576</v>
      </c>
      <c r="F140" s="93">
        <v>74000</v>
      </c>
      <c r="G140" s="32">
        <v>174.69</v>
      </c>
      <c r="H140" s="32" t="s">
        <v>890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45162</v>
      </c>
      <c r="B141" s="32" t="s">
        <v>1280</v>
      </c>
      <c r="C141" s="31" t="s">
        <v>1281</v>
      </c>
      <c r="D141" s="31" t="s">
        <v>1147</v>
      </c>
      <c r="E141" s="31" t="s">
        <v>576</v>
      </c>
      <c r="F141" s="93">
        <v>74000</v>
      </c>
      <c r="G141" s="32">
        <v>170.04</v>
      </c>
      <c r="H141" s="32" t="s">
        <v>890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45162</v>
      </c>
      <c r="B142" s="32" t="s">
        <v>1282</v>
      </c>
      <c r="C142" s="31" t="s">
        <v>1283</v>
      </c>
      <c r="D142" s="31" t="s">
        <v>578</v>
      </c>
      <c r="E142" s="31" t="s">
        <v>576</v>
      </c>
      <c r="F142" s="93">
        <v>179382</v>
      </c>
      <c r="G142" s="32">
        <v>226.67</v>
      </c>
      <c r="H142" s="32" t="s">
        <v>890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45162</v>
      </c>
      <c r="B143" s="32" t="s">
        <v>1116</v>
      </c>
      <c r="C143" s="31" t="s">
        <v>1117</v>
      </c>
      <c r="D143" s="31" t="s">
        <v>1115</v>
      </c>
      <c r="E143" s="31" t="s">
        <v>576</v>
      </c>
      <c r="F143" s="93">
        <v>12909553</v>
      </c>
      <c r="G143" s="32">
        <v>24.53</v>
      </c>
      <c r="H143" s="32" t="s">
        <v>890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45162</v>
      </c>
      <c r="B144" s="32" t="s">
        <v>1284</v>
      </c>
      <c r="C144" s="31" t="s">
        <v>1285</v>
      </c>
      <c r="D144" s="31" t="s">
        <v>578</v>
      </c>
      <c r="E144" s="31" t="s">
        <v>576</v>
      </c>
      <c r="F144" s="93">
        <v>105495</v>
      </c>
      <c r="G144" s="32">
        <v>211.75</v>
      </c>
      <c r="H144" s="32" t="s">
        <v>890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45162</v>
      </c>
      <c r="B145" s="32" t="s">
        <v>1286</v>
      </c>
      <c r="C145" s="31" t="s">
        <v>1287</v>
      </c>
      <c r="D145" s="31" t="s">
        <v>578</v>
      </c>
      <c r="E145" s="31" t="s">
        <v>576</v>
      </c>
      <c r="F145" s="93">
        <v>700948</v>
      </c>
      <c r="G145" s="32">
        <v>221.19</v>
      </c>
      <c r="H145" s="32" t="s">
        <v>890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45162</v>
      </c>
      <c r="B146" s="32" t="s">
        <v>1066</v>
      </c>
      <c r="C146" s="31" t="s">
        <v>1067</v>
      </c>
      <c r="D146" s="31" t="s">
        <v>578</v>
      </c>
      <c r="E146" s="31" t="s">
        <v>576</v>
      </c>
      <c r="F146" s="93">
        <v>105228</v>
      </c>
      <c r="G146" s="32">
        <v>239.16</v>
      </c>
      <c r="H146" s="32" t="s">
        <v>890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45162</v>
      </c>
      <c r="B147" s="32" t="s">
        <v>1066</v>
      </c>
      <c r="C147" s="31" t="s">
        <v>1067</v>
      </c>
      <c r="D147" s="31" t="s">
        <v>1115</v>
      </c>
      <c r="E147" s="31" t="s">
        <v>576</v>
      </c>
      <c r="F147" s="93">
        <v>42206</v>
      </c>
      <c r="G147" s="32">
        <v>239.54</v>
      </c>
      <c r="H147" s="32" t="s">
        <v>890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45162</v>
      </c>
      <c r="B148" s="32" t="s">
        <v>1118</v>
      </c>
      <c r="C148" s="31" t="s">
        <v>1119</v>
      </c>
      <c r="D148" s="31" t="s">
        <v>1288</v>
      </c>
      <c r="E148" s="31" t="s">
        <v>576</v>
      </c>
      <c r="F148" s="93">
        <v>22800</v>
      </c>
      <c r="G148" s="32">
        <v>132.61000000000001</v>
      </c>
      <c r="H148" s="32" t="s">
        <v>890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45162</v>
      </c>
      <c r="B149" s="32" t="s">
        <v>1289</v>
      </c>
      <c r="C149" s="31" t="s">
        <v>1290</v>
      </c>
      <c r="D149" s="31" t="s">
        <v>1291</v>
      </c>
      <c r="E149" s="31" t="s">
        <v>576</v>
      </c>
      <c r="F149" s="93">
        <v>127981</v>
      </c>
      <c r="G149" s="32">
        <v>140.22999999999999</v>
      </c>
      <c r="H149" s="32" t="s">
        <v>890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45162</v>
      </c>
      <c r="B150" s="32" t="s">
        <v>1289</v>
      </c>
      <c r="C150" s="31" t="s">
        <v>1290</v>
      </c>
      <c r="D150" s="31" t="s">
        <v>578</v>
      </c>
      <c r="E150" s="31" t="s">
        <v>576</v>
      </c>
      <c r="F150" s="93">
        <v>296814</v>
      </c>
      <c r="G150" s="32">
        <v>141</v>
      </c>
      <c r="H150" s="32" t="s">
        <v>890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45162</v>
      </c>
      <c r="B151" s="32" t="s">
        <v>1289</v>
      </c>
      <c r="C151" s="31" t="s">
        <v>1290</v>
      </c>
      <c r="D151" s="31" t="s">
        <v>1115</v>
      </c>
      <c r="E151" s="31" t="s">
        <v>576</v>
      </c>
      <c r="F151" s="93">
        <v>156296</v>
      </c>
      <c r="G151" s="32">
        <v>140.91</v>
      </c>
      <c r="H151" s="32" t="s">
        <v>890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45162</v>
      </c>
      <c r="B152" s="32" t="s">
        <v>1289</v>
      </c>
      <c r="C152" s="31" t="s">
        <v>1290</v>
      </c>
      <c r="D152" s="31" t="s">
        <v>1065</v>
      </c>
      <c r="E152" s="31" t="s">
        <v>576</v>
      </c>
      <c r="F152" s="93">
        <v>125767</v>
      </c>
      <c r="G152" s="32">
        <v>141.07</v>
      </c>
      <c r="H152" s="32" t="s">
        <v>890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45162</v>
      </c>
      <c r="B153" s="32" t="s">
        <v>1292</v>
      </c>
      <c r="C153" s="31" t="s">
        <v>1293</v>
      </c>
      <c r="D153" s="31" t="s">
        <v>1294</v>
      </c>
      <c r="E153" s="31" t="s">
        <v>576</v>
      </c>
      <c r="F153" s="93">
        <v>1095777</v>
      </c>
      <c r="G153" s="32">
        <v>17.13</v>
      </c>
      <c r="H153" s="32" t="s">
        <v>890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45162</v>
      </c>
      <c r="B154" s="32" t="s">
        <v>1295</v>
      </c>
      <c r="C154" s="31" t="s">
        <v>1296</v>
      </c>
      <c r="D154" s="31" t="s">
        <v>1297</v>
      </c>
      <c r="E154" s="31" t="s">
        <v>576</v>
      </c>
      <c r="F154" s="93">
        <v>2095131</v>
      </c>
      <c r="G154" s="32">
        <v>1.01</v>
      </c>
      <c r="H154" s="32" t="s">
        <v>890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45162</v>
      </c>
      <c r="B155" s="32" t="s">
        <v>1295</v>
      </c>
      <c r="C155" s="31" t="s">
        <v>1296</v>
      </c>
      <c r="D155" s="31" t="s">
        <v>1298</v>
      </c>
      <c r="E155" s="31" t="s">
        <v>576</v>
      </c>
      <c r="F155" s="93">
        <v>2064531</v>
      </c>
      <c r="G155" s="32">
        <v>1</v>
      </c>
      <c r="H155" s="32" t="s">
        <v>890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45162</v>
      </c>
      <c r="B156" s="32" t="s">
        <v>1223</v>
      </c>
      <c r="C156" s="31" t="s">
        <v>1224</v>
      </c>
      <c r="D156" s="31" t="s">
        <v>578</v>
      </c>
      <c r="E156" s="31" t="s">
        <v>577</v>
      </c>
      <c r="F156" s="93">
        <v>87781</v>
      </c>
      <c r="G156" s="32">
        <v>185.75</v>
      </c>
      <c r="H156" s="32" t="s">
        <v>890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5" customHeight="1">
      <c r="A157" s="92">
        <v>45162</v>
      </c>
      <c r="B157" s="32" t="s">
        <v>1143</v>
      </c>
      <c r="C157" s="31" t="s">
        <v>1144</v>
      </c>
      <c r="D157" s="31" t="s">
        <v>1131</v>
      </c>
      <c r="E157" s="31" t="s">
        <v>577</v>
      </c>
      <c r="F157" s="93">
        <v>260000</v>
      </c>
      <c r="G157" s="32">
        <v>19</v>
      </c>
      <c r="H157" s="32" t="s">
        <v>890</v>
      </c>
    </row>
    <row r="158" spans="1:28" ht="15" customHeight="1">
      <c r="A158" s="92">
        <v>45162</v>
      </c>
      <c r="B158" s="32" t="s">
        <v>1143</v>
      </c>
      <c r="C158" s="31" t="s">
        <v>1144</v>
      </c>
      <c r="D158" s="31" t="s">
        <v>1299</v>
      </c>
      <c r="E158" s="31" t="s">
        <v>577</v>
      </c>
      <c r="F158" s="93">
        <v>192000</v>
      </c>
      <c r="G158" s="32">
        <v>19</v>
      </c>
      <c r="H158" s="32" t="s">
        <v>890</v>
      </c>
    </row>
    <row r="159" spans="1:28" ht="15" customHeight="1">
      <c r="A159" s="92">
        <v>45162</v>
      </c>
      <c r="B159" s="32" t="s">
        <v>1300</v>
      </c>
      <c r="C159" s="31" t="s">
        <v>1301</v>
      </c>
      <c r="D159" s="31" t="s">
        <v>1302</v>
      </c>
      <c r="E159" s="31" t="s">
        <v>577</v>
      </c>
      <c r="F159" s="93">
        <v>86509</v>
      </c>
      <c r="G159" s="32">
        <v>135.61000000000001</v>
      </c>
      <c r="H159" s="32" t="s">
        <v>890</v>
      </c>
    </row>
    <row r="160" spans="1:28" ht="15" customHeight="1">
      <c r="A160" s="92">
        <v>45162</v>
      </c>
      <c r="B160" s="32" t="s">
        <v>1145</v>
      </c>
      <c r="C160" s="31" t="s">
        <v>1146</v>
      </c>
      <c r="D160" s="31" t="s">
        <v>578</v>
      </c>
      <c r="E160" s="31" t="s">
        <v>577</v>
      </c>
      <c r="F160" s="93">
        <v>180676</v>
      </c>
      <c r="G160" s="32">
        <v>447.75</v>
      </c>
      <c r="H160" s="32" t="s">
        <v>890</v>
      </c>
    </row>
    <row r="161" spans="1:8" ht="15" customHeight="1">
      <c r="A161" s="92">
        <v>45162</v>
      </c>
      <c r="B161" s="32" t="s">
        <v>1226</v>
      </c>
      <c r="C161" s="31" t="s">
        <v>1227</v>
      </c>
      <c r="D161" s="31" t="s">
        <v>1303</v>
      </c>
      <c r="E161" s="31" t="s">
        <v>577</v>
      </c>
      <c r="F161" s="93">
        <v>85500</v>
      </c>
      <c r="G161" s="32">
        <v>165</v>
      </c>
      <c r="H161" s="32" t="s">
        <v>890</v>
      </c>
    </row>
    <row r="162" spans="1:8" ht="15" customHeight="1">
      <c r="A162" s="92">
        <v>45162</v>
      </c>
      <c r="B162" s="32" t="s">
        <v>1229</v>
      </c>
      <c r="C162" s="31" t="s">
        <v>1230</v>
      </c>
      <c r="D162" s="31" t="s">
        <v>1115</v>
      </c>
      <c r="E162" s="31" t="s">
        <v>577</v>
      </c>
      <c r="F162" s="93">
        <v>12576266</v>
      </c>
      <c r="G162" s="32">
        <v>24.19</v>
      </c>
      <c r="H162" s="32" t="s">
        <v>890</v>
      </c>
    </row>
    <row r="163" spans="1:8" ht="15" customHeight="1">
      <c r="A163" s="92">
        <v>45162</v>
      </c>
      <c r="B163" s="32" t="s">
        <v>95</v>
      </c>
      <c r="C163" s="31" t="s">
        <v>1231</v>
      </c>
      <c r="D163" s="31" t="s">
        <v>1304</v>
      </c>
      <c r="E163" s="31" t="s">
        <v>577</v>
      </c>
      <c r="F163" s="93">
        <v>16271260</v>
      </c>
      <c r="G163" s="32">
        <v>4722.1499999999996</v>
      </c>
      <c r="H163" s="32" t="s">
        <v>890</v>
      </c>
    </row>
    <row r="164" spans="1:8" ht="15" customHeight="1">
      <c r="A164" s="92">
        <v>45162</v>
      </c>
      <c r="B164" s="32" t="s">
        <v>95</v>
      </c>
      <c r="C164" s="31" t="s">
        <v>1231</v>
      </c>
      <c r="D164" s="31" t="s">
        <v>578</v>
      </c>
      <c r="E164" s="31" t="s">
        <v>577</v>
      </c>
      <c r="F164" s="93">
        <v>478200</v>
      </c>
      <c r="G164" s="32">
        <v>5163.8999999999996</v>
      </c>
      <c r="H164" s="32" t="s">
        <v>890</v>
      </c>
    </row>
    <row r="165" spans="1:8" ht="15" customHeight="1">
      <c r="A165" s="92">
        <v>45162</v>
      </c>
      <c r="B165" s="32" t="s">
        <v>1241</v>
      </c>
      <c r="C165" s="31" t="s">
        <v>1242</v>
      </c>
      <c r="D165" s="31" t="s">
        <v>1243</v>
      </c>
      <c r="E165" s="31" t="s">
        <v>577</v>
      </c>
      <c r="F165" s="93">
        <v>106755</v>
      </c>
      <c r="G165" s="32">
        <v>10.85</v>
      </c>
      <c r="H165" s="32" t="s">
        <v>890</v>
      </c>
    </row>
    <row r="166" spans="1:8" ht="15" customHeight="1">
      <c r="A166" s="92">
        <v>45162</v>
      </c>
      <c r="B166" s="32" t="s">
        <v>1241</v>
      </c>
      <c r="C166" s="31" t="s">
        <v>1242</v>
      </c>
      <c r="D166" s="31" t="s">
        <v>1244</v>
      </c>
      <c r="E166" s="31" t="s">
        <v>577</v>
      </c>
      <c r="F166" s="93">
        <v>1066490</v>
      </c>
      <c r="G166" s="32">
        <v>11.05</v>
      </c>
      <c r="H166" s="32" t="s">
        <v>890</v>
      </c>
    </row>
    <row r="167" spans="1:8" ht="15" customHeight="1">
      <c r="A167" s="92">
        <v>45162</v>
      </c>
      <c r="B167" s="32" t="s">
        <v>1241</v>
      </c>
      <c r="C167" s="31" t="s">
        <v>1242</v>
      </c>
      <c r="D167" s="31" t="s">
        <v>1246</v>
      </c>
      <c r="E167" s="31" t="s">
        <v>577</v>
      </c>
      <c r="F167" s="93">
        <v>1560991</v>
      </c>
      <c r="G167" s="32">
        <v>11.02</v>
      </c>
      <c r="H167" s="32" t="s">
        <v>890</v>
      </c>
    </row>
    <row r="168" spans="1:8" ht="15" customHeight="1">
      <c r="A168" s="92">
        <v>45162</v>
      </c>
      <c r="B168" s="32" t="s">
        <v>1241</v>
      </c>
      <c r="C168" s="31" t="s">
        <v>1242</v>
      </c>
      <c r="D168" s="31" t="s">
        <v>1305</v>
      </c>
      <c r="E168" s="31" t="s">
        <v>577</v>
      </c>
      <c r="F168" s="93">
        <v>2030977</v>
      </c>
      <c r="G168" s="32">
        <v>10.86</v>
      </c>
      <c r="H168" s="32" t="s">
        <v>890</v>
      </c>
    </row>
    <row r="169" spans="1:8" ht="15" customHeight="1">
      <c r="A169" s="92">
        <v>45162</v>
      </c>
      <c r="B169" s="32" t="s">
        <v>1241</v>
      </c>
      <c r="C169" s="31" t="s">
        <v>1242</v>
      </c>
      <c r="D169" s="31" t="s">
        <v>928</v>
      </c>
      <c r="E169" s="31" t="s">
        <v>577</v>
      </c>
      <c r="F169" s="93">
        <v>1090006</v>
      </c>
      <c r="G169" s="32">
        <v>10.89</v>
      </c>
      <c r="H169" s="32" t="s">
        <v>890</v>
      </c>
    </row>
    <row r="170" spans="1:8" ht="15" customHeight="1">
      <c r="A170" s="92">
        <v>45162</v>
      </c>
      <c r="B170" s="32" t="s">
        <v>1241</v>
      </c>
      <c r="C170" s="31" t="s">
        <v>1242</v>
      </c>
      <c r="D170" s="31" t="s">
        <v>1245</v>
      </c>
      <c r="E170" s="31" t="s">
        <v>577</v>
      </c>
      <c r="F170" s="93">
        <v>938403</v>
      </c>
      <c r="G170" s="32">
        <v>10.85</v>
      </c>
      <c r="H170" s="32" t="s">
        <v>890</v>
      </c>
    </row>
    <row r="171" spans="1:8" ht="15" customHeight="1">
      <c r="A171" s="92">
        <v>45162</v>
      </c>
      <c r="B171" s="32" t="s">
        <v>1071</v>
      </c>
      <c r="C171" s="31" t="s">
        <v>1072</v>
      </c>
      <c r="D171" s="31" t="s">
        <v>1073</v>
      </c>
      <c r="E171" s="31" t="s">
        <v>577</v>
      </c>
      <c r="F171" s="93">
        <v>2584323</v>
      </c>
      <c r="G171" s="32">
        <v>12.15</v>
      </c>
      <c r="H171" s="32" t="s">
        <v>890</v>
      </c>
    </row>
    <row r="172" spans="1:8" ht="15" customHeight="1">
      <c r="A172" s="92">
        <v>45162</v>
      </c>
      <c r="B172" s="32" t="s">
        <v>1247</v>
      </c>
      <c r="C172" s="31" t="s">
        <v>1248</v>
      </c>
      <c r="D172" s="31" t="s">
        <v>1249</v>
      </c>
      <c r="E172" s="31" t="s">
        <v>577</v>
      </c>
      <c r="F172" s="93">
        <v>54000</v>
      </c>
      <c r="G172" s="32">
        <v>76.209999999999994</v>
      </c>
      <c r="H172" s="32" t="s">
        <v>890</v>
      </c>
    </row>
    <row r="173" spans="1:8" ht="15" customHeight="1">
      <c r="A173" s="92">
        <v>45162</v>
      </c>
      <c r="B173" s="32" t="s">
        <v>1250</v>
      </c>
      <c r="C173" s="31" t="s">
        <v>1251</v>
      </c>
      <c r="D173" s="31" t="s">
        <v>1252</v>
      </c>
      <c r="E173" s="31" t="s">
        <v>577</v>
      </c>
      <c r="F173" s="93">
        <v>297600</v>
      </c>
      <c r="G173" s="32">
        <v>122.53</v>
      </c>
      <c r="H173" s="32" t="s">
        <v>890</v>
      </c>
    </row>
    <row r="174" spans="1:8" ht="15" customHeight="1">
      <c r="A174" s="92">
        <v>45162</v>
      </c>
      <c r="B174" s="32" t="s">
        <v>421</v>
      </c>
      <c r="C174" s="31" t="s">
        <v>1254</v>
      </c>
      <c r="D174" s="31" t="s">
        <v>1115</v>
      </c>
      <c r="E174" s="31" t="s">
        <v>577</v>
      </c>
      <c r="F174" s="93">
        <v>2963869</v>
      </c>
      <c r="G174" s="32">
        <v>67.61</v>
      </c>
      <c r="H174" s="32" t="s">
        <v>890</v>
      </c>
    </row>
    <row r="175" spans="1:8" ht="15" customHeight="1">
      <c r="A175" s="92">
        <v>45162</v>
      </c>
      <c r="B175" s="32" t="s">
        <v>1255</v>
      </c>
      <c r="C175" s="31" t="s">
        <v>1256</v>
      </c>
      <c r="D175" s="31" t="s">
        <v>1257</v>
      </c>
      <c r="E175" s="31" t="s">
        <v>577</v>
      </c>
      <c r="F175" s="93">
        <v>57600</v>
      </c>
      <c r="G175" s="32">
        <v>208.21</v>
      </c>
      <c r="H175" s="32" t="s">
        <v>890</v>
      </c>
    </row>
    <row r="176" spans="1:8" ht="15" customHeight="1">
      <c r="A176" s="92">
        <v>45162</v>
      </c>
      <c r="B176" s="32" t="s">
        <v>1258</v>
      </c>
      <c r="C176" s="31" t="s">
        <v>1259</v>
      </c>
      <c r="D176" s="31" t="s">
        <v>1260</v>
      </c>
      <c r="E176" s="31" t="s">
        <v>577</v>
      </c>
      <c r="F176" s="93">
        <v>66410</v>
      </c>
      <c r="G176" s="32">
        <v>135.18</v>
      </c>
      <c r="H176" s="32" t="s">
        <v>890</v>
      </c>
    </row>
    <row r="177" spans="1:8" ht="15" customHeight="1">
      <c r="A177" s="92">
        <v>45162</v>
      </c>
      <c r="B177" s="32" t="s">
        <v>1261</v>
      </c>
      <c r="C177" s="31" t="s">
        <v>1262</v>
      </c>
      <c r="D177" s="31" t="s">
        <v>1065</v>
      </c>
      <c r="E177" s="31" t="s">
        <v>577</v>
      </c>
      <c r="F177" s="93">
        <v>349590</v>
      </c>
      <c r="G177" s="32">
        <v>216.63</v>
      </c>
      <c r="H177" s="32" t="s">
        <v>890</v>
      </c>
    </row>
    <row r="178" spans="1:8" ht="15" customHeight="1">
      <c r="A178" s="92">
        <v>45162</v>
      </c>
      <c r="B178" s="32" t="s">
        <v>1261</v>
      </c>
      <c r="C178" s="31" t="s">
        <v>1262</v>
      </c>
      <c r="D178" s="31" t="s">
        <v>578</v>
      </c>
      <c r="E178" s="31" t="s">
        <v>577</v>
      </c>
      <c r="F178" s="93">
        <v>500724</v>
      </c>
      <c r="G178" s="32">
        <v>210.01</v>
      </c>
      <c r="H178" s="32" t="s">
        <v>890</v>
      </c>
    </row>
    <row r="179" spans="1:8" ht="15" customHeight="1">
      <c r="A179" s="92">
        <v>45162</v>
      </c>
      <c r="B179" s="32" t="s">
        <v>1263</v>
      </c>
      <c r="C179" s="31" t="s">
        <v>1264</v>
      </c>
      <c r="D179" s="31" t="s">
        <v>1070</v>
      </c>
      <c r="E179" s="31" t="s">
        <v>577</v>
      </c>
      <c r="F179" s="93">
        <v>145942</v>
      </c>
      <c r="G179" s="32">
        <v>46.63</v>
      </c>
      <c r="H179" s="32" t="s">
        <v>890</v>
      </c>
    </row>
    <row r="180" spans="1:8" ht="15" customHeight="1">
      <c r="A180" s="92">
        <v>45162</v>
      </c>
      <c r="B180" s="32" t="s">
        <v>1265</v>
      </c>
      <c r="C180" s="31" t="s">
        <v>1266</v>
      </c>
      <c r="D180" s="31" t="s">
        <v>1267</v>
      </c>
      <c r="E180" s="31" t="s">
        <v>577</v>
      </c>
      <c r="F180" s="93">
        <v>33800</v>
      </c>
      <c r="G180" s="32">
        <v>21.67</v>
      </c>
      <c r="H180" s="32" t="s">
        <v>890</v>
      </c>
    </row>
    <row r="181" spans="1:8" ht="15" customHeight="1">
      <c r="A181" s="92">
        <v>45162</v>
      </c>
      <c r="B181" s="32" t="s">
        <v>454</v>
      </c>
      <c r="C181" s="31" t="s">
        <v>1271</v>
      </c>
      <c r="D181" s="31" t="s">
        <v>578</v>
      </c>
      <c r="E181" s="31" t="s">
        <v>577</v>
      </c>
      <c r="F181" s="93">
        <v>247838</v>
      </c>
      <c r="G181" s="32">
        <v>2369.64</v>
      </c>
      <c r="H181" s="32" t="s">
        <v>890</v>
      </c>
    </row>
    <row r="182" spans="1:8" ht="15" customHeight="1">
      <c r="A182" s="92">
        <v>45162</v>
      </c>
      <c r="B182" s="32" t="s">
        <v>454</v>
      </c>
      <c r="C182" s="31" t="s">
        <v>1271</v>
      </c>
      <c r="D182" s="31" t="s">
        <v>1113</v>
      </c>
      <c r="E182" s="31" t="s">
        <v>577</v>
      </c>
      <c r="F182" s="93">
        <v>194352</v>
      </c>
      <c r="G182" s="32">
        <v>2376.62</v>
      </c>
      <c r="H182" s="32" t="s">
        <v>890</v>
      </c>
    </row>
    <row r="183" spans="1:8" ht="15" customHeight="1">
      <c r="A183" s="92">
        <v>45162</v>
      </c>
      <c r="B183" s="32" t="s">
        <v>1148</v>
      </c>
      <c r="C183" s="31" t="s">
        <v>1149</v>
      </c>
      <c r="D183" s="31" t="s">
        <v>1113</v>
      </c>
      <c r="E183" s="31" t="s">
        <v>577</v>
      </c>
      <c r="F183" s="93">
        <v>386433</v>
      </c>
      <c r="G183" s="32">
        <v>800.3</v>
      </c>
      <c r="H183" s="32" t="s">
        <v>890</v>
      </c>
    </row>
    <row r="184" spans="1:8" ht="15" customHeight="1">
      <c r="A184" s="92">
        <v>45162</v>
      </c>
      <c r="B184" s="32" t="s">
        <v>1148</v>
      </c>
      <c r="C184" s="31" t="s">
        <v>1149</v>
      </c>
      <c r="D184" s="31" t="s">
        <v>1272</v>
      </c>
      <c r="E184" s="31" t="s">
        <v>577</v>
      </c>
      <c r="F184" s="93">
        <v>261361</v>
      </c>
      <c r="G184" s="32">
        <v>782.39</v>
      </c>
      <c r="H184" s="32" t="s">
        <v>890</v>
      </c>
    </row>
    <row r="185" spans="1:8" ht="15" customHeight="1">
      <c r="A185" s="92">
        <v>45162</v>
      </c>
      <c r="B185" s="32" t="s">
        <v>1148</v>
      </c>
      <c r="C185" s="31" t="s">
        <v>1149</v>
      </c>
      <c r="D185" s="31" t="s">
        <v>1065</v>
      </c>
      <c r="E185" s="31" t="s">
        <v>577</v>
      </c>
      <c r="F185" s="93">
        <v>307623</v>
      </c>
      <c r="G185" s="32">
        <v>787.1</v>
      </c>
      <c r="H185" s="32" t="s">
        <v>890</v>
      </c>
    </row>
    <row r="186" spans="1:8" ht="15" customHeight="1">
      <c r="A186" s="92">
        <v>45162</v>
      </c>
      <c r="B186" s="32" t="s">
        <v>1148</v>
      </c>
      <c r="C186" s="31" t="s">
        <v>1149</v>
      </c>
      <c r="D186" s="31" t="s">
        <v>578</v>
      </c>
      <c r="E186" s="31" t="s">
        <v>577</v>
      </c>
      <c r="F186" s="93">
        <v>388784</v>
      </c>
      <c r="G186" s="32">
        <v>789.8</v>
      </c>
      <c r="H186" s="32" t="s">
        <v>890</v>
      </c>
    </row>
    <row r="187" spans="1:8" ht="15" customHeight="1">
      <c r="A187" s="92">
        <v>45162</v>
      </c>
      <c r="B187" s="32" t="s">
        <v>1148</v>
      </c>
      <c r="C187" s="31" t="s">
        <v>1149</v>
      </c>
      <c r="D187" s="31" t="s">
        <v>1112</v>
      </c>
      <c r="E187" s="31" t="s">
        <v>577</v>
      </c>
      <c r="F187" s="93">
        <v>394898</v>
      </c>
      <c r="G187" s="32">
        <v>791.44</v>
      </c>
      <c r="H187" s="32" t="s">
        <v>890</v>
      </c>
    </row>
    <row r="188" spans="1:8" ht="15" customHeight="1">
      <c r="A188" s="92">
        <v>45162</v>
      </c>
      <c r="B188" s="32" t="s">
        <v>1273</v>
      </c>
      <c r="C188" s="31" t="s">
        <v>1274</v>
      </c>
      <c r="D188" s="31" t="s">
        <v>1068</v>
      </c>
      <c r="E188" s="31" t="s">
        <v>577</v>
      </c>
      <c r="F188" s="93">
        <v>66000</v>
      </c>
      <c r="G188" s="32">
        <v>87.45</v>
      </c>
      <c r="H188" s="32" t="s">
        <v>890</v>
      </c>
    </row>
    <row r="189" spans="1:8" ht="15" customHeight="1">
      <c r="A189" s="92">
        <v>45162</v>
      </c>
      <c r="B189" s="32" t="s">
        <v>1273</v>
      </c>
      <c r="C189" s="31" t="s">
        <v>1274</v>
      </c>
      <c r="D189" s="31" t="s">
        <v>1275</v>
      </c>
      <c r="E189" s="31" t="s">
        <v>577</v>
      </c>
      <c r="F189" s="93">
        <v>54000</v>
      </c>
      <c r="G189" s="32">
        <v>87.57</v>
      </c>
      <c r="H189" s="32" t="s">
        <v>890</v>
      </c>
    </row>
    <row r="190" spans="1:8" ht="15" customHeight="1">
      <c r="A190" s="92">
        <v>45162</v>
      </c>
      <c r="B190" s="32" t="s">
        <v>1277</v>
      </c>
      <c r="C190" s="31" t="s">
        <v>1278</v>
      </c>
      <c r="D190" s="31" t="s">
        <v>1306</v>
      </c>
      <c r="E190" s="31" t="s">
        <v>577</v>
      </c>
      <c r="F190" s="93">
        <v>200000</v>
      </c>
      <c r="G190" s="32">
        <v>62.12</v>
      </c>
      <c r="H190" s="32" t="s">
        <v>890</v>
      </c>
    </row>
    <row r="191" spans="1:8" ht="15" customHeight="1">
      <c r="A191" s="92">
        <v>45162</v>
      </c>
      <c r="B191" s="32" t="s">
        <v>1280</v>
      </c>
      <c r="C191" s="31" t="s">
        <v>1281</v>
      </c>
      <c r="D191" s="31" t="s">
        <v>1307</v>
      </c>
      <c r="E191" s="31" t="s">
        <v>577</v>
      </c>
      <c r="F191" s="93">
        <v>41000</v>
      </c>
      <c r="G191" s="32">
        <v>170</v>
      </c>
      <c r="H191" s="32" t="s">
        <v>890</v>
      </c>
    </row>
    <row r="192" spans="1:8" ht="15" customHeight="1">
      <c r="A192" s="92">
        <v>45162</v>
      </c>
      <c r="B192" s="32" t="s">
        <v>1280</v>
      </c>
      <c r="C192" s="31" t="s">
        <v>1281</v>
      </c>
      <c r="D192" s="31" t="s">
        <v>1308</v>
      </c>
      <c r="E192" s="31" t="s">
        <v>577</v>
      </c>
      <c r="F192" s="93">
        <v>62000</v>
      </c>
      <c r="G192" s="32">
        <v>174.89</v>
      </c>
      <c r="H192" s="32" t="s">
        <v>890</v>
      </c>
    </row>
    <row r="193" spans="1:8" ht="15" customHeight="1">
      <c r="A193" s="92">
        <v>45162</v>
      </c>
      <c r="B193" s="32" t="s">
        <v>1309</v>
      </c>
      <c r="C193" s="31" t="s">
        <v>1310</v>
      </c>
      <c r="D193" s="31" t="s">
        <v>1311</v>
      </c>
      <c r="E193" s="31" t="s">
        <v>577</v>
      </c>
      <c r="F193" s="93">
        <v>1500000</v>
      </c>
      <c r="G193" s="32">
        <v>26.12</v>
      </c>
      <c r="H193" s="32" t="s">
        <v>890</v>
      </c>
    </row>
    <row r="194" spans="1:8" ht="15" customHeight="1">
      <c r="A194" s="92">
        <v>45162</v>
      </c>
      <c r="B194" s="32" t="s">
        <v>1282</v>
      </c>
      <c r="C194" s="31" t="s">
        <v>1283</v>
      </c>
      <c r="D194" s="31" t="s">
        <v>578</v>
      </c>
      <c r="E194" s="31" t="s">
        <v>577</v>
      </c>
      <c r="F194" s="93">
        <v>179382</v>
      </c>
      <c r="G194" s="32">
        <v>226.62</v>
      </c>
      <c r="H194" s="32" t="s">
        <v>890</v>
      </c>
    </row>
    <row r="195" spans="1:8" ht="15" customHeight="1">
      <c r="A195" s="92">
        <v>45162</v>
      </c>
      <c r="B195" s="32" t="s">
        <v>1116</v>
      </c>
      <c r="C195" s="31" t="s">
        <v>1117</v>
      </c>
      <c r="D195" s="31" t="s">
        <v>1115</v>
      </c>
      <c r="E195" s="31" t="s">
        <v>577</v>
      </c>
      <c r="F195" s="93">
        <v>13387302</v>
      </c>
      <c r="G195" s="32">
        <v>24.55</v>
      </c>
      <c r="H195" s="32" t="s">
        <v>890</v>
      </c>
    </row>
    <row r="196" spans="1:8" ht="15" customHeight="1">
      <c r="A196" s="92">
        <v>45162</v>
      </c>
      <c r="B196" s="32" t="s">
        <v>1284</v>
      </c>
      <c r="C196" s="31" t="s">
        <v>1285</v>
      </c>
      <c r="D196" s="31" t="s">
        <v>578</v>
      </c>
      <c r="E196" s="31" t="s">
        <v>577</v>
      </c>
      <c r="F196" s="93">
        <v>105495</v>
      </c>
      <c r="G196" s="32">
        <v>211.66</v>
      </c>
      <c r="H196" s="32" t="s">
        <v>890</v>
      </c>
    </row>
    <row r="197" spans="1:8" ht="15" customHeight="1">
      <c r="A197" s="92">
        <v>45162</v>
      </c>
      <c r="B197" s="32" t="s">
        <v>1286</v>
      </c>
      <c r="C197" s="31" t="s">
        <v>1287</v>
      </c>
      <c r="D197" s="31" t="s">
        <v>578</v>
      </c>
      <c r="E197" s="31" t="s">
        <v>577</v>
      </c>
      <c r="F197" s="93">
        <v>700948</v>
      </c>
      <c r="G197" s="32">
        <v>221.12</v>
      </c>
      <c r="H197" s="32" t="s">
        <v>890</v>
      </c>
    </row>
    <row r="198" spans="1:8" ht="15" customHeight="1">
      <c r="A198" s="92">
        <v>45162</v>
      </c>
      <c r="B198" s="32" t="s">
        <v>1066</v>
      </c>
      <c r="C198" s="31" t="s">
        <v>1067</v>
      </c>
      <c r="D198" s="31" t="s">
        <v>1115</v>
      </c>
      <c r="E198" s="31" t="s">
        <v>577</v>
      </c>
      <c r="F198" s="93">
        <v>71799</v>
      </c>
      <c r="G198" s="32">
        <v>239.1</v>
      </c>
      <c r="H198" s="32" t="s">
        <v>890</v>
      </c>
    </row>
    <row r="199" spans="1:8" ht="15" customHeight="1">
      <c r="A199" s="92">
        <v>45162</v>
      </c>
      <c r="B199" s="32" t="s">
        <v>1066</v>
      </c>
      <c r="C199" s="31" t="s">
        <v>1067</v>
      </c>
      <c r="D199" s="31" t="s">
        <v>578</v>
      </c>
      <c r="E199" s="31" t="s">
        <v>577</v>
      </c>
      <c r="F199" s="93">
        <v>105228</v>
      </c>
      <c r="G199" s="32">
        <v>239.07</v>
      </c>
      <c r="H199" s="32" t="s">
        <v>890</v>
      </c>
    </row>
    <row r="200" spans="1:8" ht="15" customHeight="1">
      <c r="A200" s="92">
        <v>45162</v>
      </c>
      <c r="B200" s="32" t="s">
        <v>1118</v>
      </c>
      <c r="C200" s="31" t="s">
        <v>1119</v>
      </c>
      <c r="D200" s="31" t="s">
        <v>1288</v>
      </c>
      <c r="E200" s="31" t="s">
        <v>577</v>
      </c>
      <c r="F200" s="93">
        <v>22800</v>
      </c>
      <c r="G200" s="32">
        <v>134.19999999999999</v>
      </c>
      <c r="H200" s="32" t="s">
        <v>890</v>
      </c>
    </row>
    <row r="201" spans="1:8" ht="15" customHeight="1">
      <c r="A201" s="92">
        <v>45162</v>
      </c>
      <c r="B201" s="32" t="s">
        <v>1289</v>
      </c>
      <c r="C201" s="31" t="s">
        <v>1290</v>
      </c>
      <c r="D201" s="31" t="s">
        <v>1115</v>
      </c>
      <c r="E201" s="31" t="s">
        <v>577</v>
      </c>
      <c r="F201" s="93">
        <v>169037</v>
      </c>
      <c r="G201" s="32">
        <v>141.06</v>
      </c>
      <c r="H201" s="32" t="s">
        <v>890</v>
      </c>
    </row>
    <row r="202" spans="1:8" ht="15" customHeight="1">
      <c r="A202" s="92">
        <v>45162</v>
      </c>
      <c r="B202" s="32" t="s">
        <v>1289</v>
      </c>
      <c r="C202" s="31" t="s">
        <v>1290</v>
      </c>
      <c r="D202" s="31" t="s">
        <v>1065</v>
      </c>
      <c r="E202" s="31" t="s">
        <v>577</v>
      </c>
      <c r="F202" s="93">
        <v>130532</v>
      </c>
      <c r="G202" s="32">
        <v>140.34</v>
      </c>
      <c r="H202" s="32" t="s">
        <v>890</v>
      </c>
    </row>
    <row r="203" spans="1:8" ht="15" customHeight="1">
      <c r="A203" s="92">
        <v>45162</v>
      </c>
      <c r="B203" s="32" t="s">
        <v>1289</v>
      </c>
      <c r="C203" s="31" t="s">
        <v>1290</v>
      </c>
      <c r="D203" s="31" t="s">
        <v>578</v>
      </c>
      <c r="E203" s="31" t="s">
        <v>577</v>
      </c>
      <c r="F203" s="93">
        <v>296814</v>
      </c>
      <c r="G203" s="32">
        <v>140.99</v>
      </c>
      <c r="H203" s="32" t="s">
        <v>890</v>
      </c>
    </row>
    <row r="204" spans="1:8" ht="15" customHeight="1">
      <c r="A204" s="92">
        <v>45162</v>
      </c>
      <c r="B204" s="32" t="s">
        <v>1289</v>
      </c>
      <c r="C204" s="31" t="s">
        <v>1290</v>
      </c>
      <c r="D204" s="31" t="s">
        <v>1291</v>
      </c>
      <c r="E204" s="31" t="s">
        <v>577</v>
      </c>
      <c r="F204" s="93">
        <v>127981</v>
      </c>
      <c r="G204" s="32">
        <v>140.22999999999999</v>
      </c>
      <c r="H204" s="32" t="s">
        <v>890</v>
      </c>
    </row>
    <row r="205" spans="1:8" ht="15" customHeight="1">
      <c r="A205" s="92">
        <v>45162</v>
      </c>
      <c r="B205" s="32" t="s">
        <v>1312</v>
      </c>
      <c r="C205" s="31" t="s">
        <v>1313</v>
      </c>
      <c r="D205" s="31" t="s">
        <v>1314</v>
      </c>
      <c r="E205" s="31" t="s">
        <v>577</v>
      </c>
      <c r="F205" s="93">
        <v>1968730</v>
      </c>
      <c r="G205" s="32">
        <v>3.15</v>
      </c>
      <c r="H205" s="32" t="s">
        <v>890</v>
      </c>
    </row>
    <row r="206" spans="1:8" ht="15" customHeight="1">
      <c r="A206" s="92">
        <v>45162</v>
      </c>
      <c r="B206" s="32" t="s">
        <v>1312</v>
      </c>
      <c r="C206" s="31" t="s">
        <v>1313</v>
      </c>
      <c r="D206" s="31" t="s">
        <v>1315</v>
      </c>
      <c r="E206" s="31" t="s">
        <v>577</v>
      </c>
      <c r="F206" s="93">
        <v>1475900</v>
      </c>
      <c r="G206" s="32">
        <v>3.15</v>
      </c>
      <c r="H206" s="32" t="s">
        <v>890</v>
      </c>
    </row>
    <row r="207" spans="1:8" ht="15" customHeight="1">
      <c r="A207" s="92">
        <v>45162</v>
      </c>
      <c r="B207" s="32" t="s">
        <v>1292</v>
      </c>
      <c r="C207" s="31" t="s">
        <v>1293</v>
      </c>
      <c r="D207" s="31" t="s">
        <v>1294</v>
      </c>
      <c r="E207" s="31" t="s">
        <v>577</v>
      </c>
      <c r="F207" s="93">
        <v>384688</v>
      </c>
      <c r="G207" s="32">
        <v>17.7</v>
      </c>
      <c r="H207" s="32" t="s">
        <v>890</v>
      </c>
    </row>
    <row r="208" spans="1:8" ht="15" customHeight="1">
      <c r="A208" s="92">
        <v>45162</v>
      </c>
      <c r="B208" s="32" t="s">
        <v>1295</v>
      </c>
      <c r="C208" s="31" t="s">
        <v>1296</v>
      </c>
      <c r="D208" s="31" t="s">
        <v>1298</v>
      </c>
      <c r="E208" s="31" t="s">
        <v>577</v>
      </c>
      <c r="F208" s="93">
        <v>1200301</v>
      </c>
      <c r="G208" s="32">
        <v>1.01</v>
      </c>
      <c r="H208" s="32" t="s">
        <v>890</v>
      </c>
    </row>
    <row r="209" spans="1:8" ht="15" customHeight="1">
      <c r="A209" s="92"/>
      <c r="B209" s="32"/>
      <c r="C209" s="31"/>
      <c r="D209" s="31"/>
      <c r="E209" s="31"/>
      <c r="F209" s="93"/>
      <c r="G209" s="32"/>
      <c r="H209" s="95"/>
    </row>
    <row r="210" spans="1:8" ht="15" customHeight="1">
      <c r="A210" s="92"/>
      <c r="B210" s="32"/>
      <c r="C210" s="31"/>
      <c r="D210" s="31"/>
      <c r="E210" s="31"/>
      <c r="F210" s="93"/>
      <c r="G210" s="32"/>
      <c r="H210" s="95"/>
    </row>
    <row r="211" spans="1:8" ht="15" customHeight="1">
      <c r="A211" s="92"/>
      <c r="B211" s="32"/>
      <c r="C211" s="31"/>
      <c r="D211" s="31"/>
      <c r="E211" s="31"/>
      <c r="F211" s="93"/>
      <c r="G211" s="32"/>
      <c r="H211" s="95"/>
    </row>
    <row r="212" spans="1:8" ht="15" customHeight="1">
      <c r="A212" s="92"/>
      <c r="B212" s="32"/>
      <c r="C212" s="31"/>
      <c r="D212" s="31"/>
      <c r="E212" s="31"/>
      <c r="F212" s="93"/>
      <c r="G212" s="32"/>
      <c r="H212" s="95"/>
    </row>
    <row r="213" spans="1:8" ht="15" customHeight="1">
      <c r="A213" s="92"/>
      <c r="B213" s="32"/>
      <c r="C213" s="31"/>
      <c r="D213" s="31"/>
      <c r="E213" s="31"/>
      <c r="F213" s="93"/>
      <c r="G213" s="32"/>
      <c r="H213" s="95"/>
    </row>
    <row r="214" spans="1:8" ht="15" customHeight="1">
      <c r="A214" s="92"/>
      <c r="B214" s="32"/>
      <c r="C214" s="31"/>
      <c r="D214" s="31"/>
      <c r="E214" s="31"/>
      <c r="F214" s="93"/>
      <c r="G214" s="32"/>
      <c r="H214" s="95"/>
    </row>
    <row r="215" spans="1:8" ht="15" customHeight="1">
      <c r="A215" s="92"/>
      <c r="B215" s="32"/>
      <c r="C215" s="31"/>
      <c r="D215" s="31"/>
      <c r="E215" s="31"/>
      <c r="F215" s="93"/>
      <c r="G215" s="32"/>
      <c r="H215" s="95"/>
    </row>
    <row r="216" spans="1:8" ht="15" customHeight="1">
      <c r="A216" s="92"/>
      <c r="B216" s="32"/>
      <c r="C216" s="31"/>
      <c r="D216" s="31"/>
      <c r="E216" s="31"/>
      <c r="F216" s="93"/>
      <c r="G216" s="32"/>
      <c r="H216" s="95"/>
    </row>
    <row r="217" spans="1:8" ht="15" customHeight="1">
      <c r="A217" s="92"/>
      <c r="B217" s="32"/>
      <c r="C217" s="31"/>
      <c r="D217" s="31"/>
      <c r="E217" s="31"/>
      <c r="F217" s="93"/>
      <c r="G217" s="32"/>
      <c r="H217" s="95"/>
    </row>
    <row r="218" spans="1:8" ht="15" customHeight="1">
      <c r="A218" s="92"/>
      <c r="B218" s="32"/>
      <c r="C218" s="31"/>
      <c r="D218" s="31"/>
      <c r="E218" s="31"/>
      <c r="F218" s="93"/>
      <c r="G218" s="32"/>
      <c r="H218" s="95"/>
    </row>
    <row r="219" spans="1:8" ht="15" customHeight="1">
      <c r="A219" s="92"/>
      <c r="B219" s="32"/>
      <c r="C219" s="31"/>
      <c r="D219" s="31"/>
      <c r="E219" s="31"/>
      <c r="F219" s="93"/>
      <c r="G219" s="32"/>
      <c r="H219" s="95"/>
    </row>
    <row r="220" spans="1:8" ht="15" customHeight="1">
      <c r="A220" s="92"/>
      <c r="B220" s="32"/>
      <c r="C220" s="31"/>
      <c r="D220" s="31"/>
      <c r="E220" s="31"/>
      <c r="F220" s="93"/>
      <c r="G220" s="32"/>
      <c r="H220" s="95"/>
    </row>
    <row r="221" spans="1:8" ht="15" customHeight="1">
      <c r="A221" s="92"/>
      <c r="B221" s="32"/>
      <c r="C221" s="31"/>
      <c r="D221" s="31"/>
      <c r="E221" s="31"/>
      <c r="F221" s="93"/>
      <c r="G221" s="32"/>
      <c r="H221" s="95"/>
    </row>
    <row r="222" spans="1:8" ht="15" customHeight="1">
      <c r="A222" s="92"/>
      <c r="B222" s="32"/>
      <c r="C222" s="31"/>
      <c r="D222" s="31"/>
      <c r="E222" s="31"/>
      <c r="F222" s="93"/>
      <c r="G222" s="32"/>
      <c r="H222" s="95"/>
    </row>
    <row r="223" spans="1:8" ht="15" customHeight="1">
      <c r="A223" s="92"/>
      <c r="B223" s="32"/>
      <c r="C223" s="31"/>
      <c r="D223" s="31"/>
      <c r="E223" s="31"/>
      <c r="F223" s="93"/>
      <c r="G223" s="32"/>
      <c r="H223" s="95"/>
    </row>
    <row r="224" spans="1:8" ht="15" customHeight="1">
      <c r="A224" s="92"/>
      <c r="B224" s="32"/>
      <c r="C224" s="31"/>
      <c r="D224" s="31"/>
      <c r="E224" s="31"/>
      <c r="F224" s="93"/>
      <c r="G224" s="32"/>
      <c r="H224" s="95"/>
    </row>
    <row r="225" spans="1:8" ht="15" customHeight="1">
      <c r="A225" s="92"/>
      <c r="B225" s="32"/>
      <c r="C225" s="31"/>
      <c r="D225" s="31"/>
      <c r="E225" s="31"/>
      <c r="F225" s="93"/>
      <c r="G225" s="32"/>
      <c r="H225" s="95"/>
    </row>
    <row r="226" spans="1:8" ht="15" customHeight="1">
      <c r="A226" s="92"/>
      <c r="B226" s="32"/>
      <c r="C226" s="31"/>
      <c r="D226" s="31"/>
      <c r="E226" s="31"/>
      <c r="F226" s="93"/>
      <c r="G226" s="32"/>
      <c r="H226" s="95"/>
    </row>
    <row r="227" spans="1:8" ht="15" customHeight="1">
      <c r="A227" s="92"/>
      <c r="B227" s="32"/>
      <c r="C227" s="31"/>
      <c r="D227" s="31"/>
      <c r="E227" s="31"/>
      <c r="F227" s="93"/>
      <c r="G227" s="32"/>
      <c r="H227" s="95"/>
    </row>
    <row r="228" spans="1:8" ht="15" customHeight="1">
      <c r="A228" s="92"/>
      <c r="B228" s="32"/>
      <c r="C228" s="31"/>
      <c r="D228" s="31"/>
      <c r="E228" s="31"/>
      <c r="F228" s="93"/>
      <c r="G228" s="32"/>
      <c r="H228" s="95"/>
    </row>
    <row r="229" spans="1:8" ht="15" customHeight="1">
      <c r="A229" s="92"/>
      <c r="B229" s="32"/>
      <c r="C229" s="31"/>
      <c r="D229" s="31"/>
      <c r="E229" s="31"/>
      <c r="F229" s="93"/>
      <c r="G229" s="32"/>
      <c r="H229" s="95"/>
    </row>
    <row r="230" spans="1:8" ht="15" customHeight="1">
      <c r="A230" s="92"/>
      <c r="B230" s="32"/>
      <c r="C230" s="31"/>
      <c r="D230" s="31"/>
      <c r="E230" s="31"/>
      <c r="F230" s="93"/>
      <c r="G230" s="32"/>
      <c r="H230" s="95"/>
    </row>
    <row r="231" spans="1:8" ht="15" customHeight="1">
      <c r="A231" s="92"/>
      <c r="B231" s="32"/>
      <c r="C231" s="31"/>
      <c r="D231" s="31"/>
      <c r="E231" s="31"/>
      <c r="F231" s="93"/>
      <c r="G231" s="32"/>
      <c r="H231" s="95"/>
    </row>
    <row r="232" spans="1:8" ht="15" customHeight="1">
      <c r="A232" s="92"/>
      <c r="B232" s="32"/>
      <c r="C232" s="31"/>
      <c r="D232" s="31"/>
      <c r="E232" s="31"/>
      <c r="F232" s="93"/>
      <c r="G232" s="32"/>
      <c r="H232" s="95"/>
    </row>
    <row r="233" spans="1:8" ht="15" customHeight="1">
      <c r="A233" s="92"/>
      <c r="B233" s="32"/>
      <c r="C233" s="31"/>
      <c r="D233" s="31"/>
      <c r="E233" s="31"/>
      <c r="F233" s="93"/>
      <c r="G233" s="32"/>
      <c r="H233" s="95"/>
    </row>
    <row r="234" spans="1:8" ht="15" customHeight="1">
      <c r="A234" s="92"/>
      <c r="B234" s="32"/>
      <c r="C234" s="31"/>
      <c r="D234" s="31"/>
      <c r="E234" s="31"/>
      <c r="F234" s="93"/>
      <c r="G234" s="32"/>
      <c r="H234" s="95"/>
    </row>
    <row r="235" spans="1:8" ht="15" customHeight="1">
      <c r="A235" s="92"/>
      <c r="B235" s="32"/>
      <c r="C235" s="31"/>
      <c r="D235" s="31"/>
      <c r="E235" s="31"/>
      <c r="F235" s="93"/>
      <c r="G235" s="32"/>
      <c r="H235" s="95"/>
    </row>
    <row r="236" spans="1:8" ht="15" customHeight="1">
      <c r="A236" s="92"/>
      <c r="B236" s="32"/>
      <c r="C236" s="31"/>
      <c r="D236" s="31"/>
      <c r="E236" s="31"/>
      <c r="F236" s="93"/>
      <c r="G236" s="32"/>
      <c r="H236" s="95"/>
    </row>
    <row r="237" spans="1:8" ht="15" customHeight="1">
      <c r="A237" s="92"/>
      <c r="B237" s="32"/>
      <c r="C237" s="31"/>
      <c r="D237" s="31"/>
      <c r="E237" s="31"/>
      <c r="F237" s="93"/>
      <c r="G237" s="32"/>
      <c r="H237" s="95"/>
    </row>
    <row r="238" spans="1:8" ht="15" customHeight="1">
      <c r="A238" s="92"/>
      <c r="B238" s="32"/>
      <c r="C238" s="31"/>
      <c r="D238" s="31"/>
      <c r="E238" s="31"/>
      <c r="F238" s="93"/>
      <c r="G238" s="32"/>
      <c r="H238" s="95"/>
    </row>
    <row r="239" spans="1:8" ht="15" customHeight="1">
      <c r="A239" s="92"/>
      <c r="B239" s="32"/>
      <c r="C239" s="31"/>
      <c r="D239" s="31"/>
      <c r="E239" s="31"/>
      <c r="F239" s="93"/>
      <c r="G239" s="32"/>
      <c r="H239" s="95"/>
    </row>
    <row r="240" spans="1:8" ht="15" customHeight="1">
      <c r="A240" s="92"/>
      <c r="B240" s="32"/>
      <c r="C240" s="31"/>
      <c r="D240" s="31"/>
      <c r="E240" s="31"/>
      <c r="F240" s="93"/>
      <c r="G240" s="32"/>
      <c r="H240" s="95"/>
    </row>
    <row r="241" spans="1:8" ht="15" customHeight="1">
      <c r="A241" s="92"/>
      <c r="B241" s="32"/>
      <c r="C241" s="31"/>
      <c r="D241" s="31"/>
      <c r="E241" s="31"/>
      <c r="F241" s="93"/>
      <c r="G241" s="32"/>
      <c r="H241" s="95"/>
    </row>
    <row r="242" spans="1:8" ht="15" customHeight="1">
      <c r="A242" s="92"/>
      <c r="B242" s="32"/>
      <c r="C242" s="31"/>
      <c r="D242" s="31"/>
      <c r="E242" s="31"/>
      <c r="F242" s="93"/>
      <c r="G242" s="32"/>
      <c r="H242" s="95"/>
    </row>
    <row r="243" spans="1:8" ht="15" customHeight="1">
      <c r="A243" s="92"/>
      <c r="B243" s="32"/>
      <c r="C243" s="31"/>
      <c r="D243" s="31"/>
      <c r="E243" s="31"/>
      <c r="F243" s="93"/>
      <c r="G243" s="32"/>
      <c r="H243" s="95"/>
    </row>
    <row r="244" spans="1:8" ht="15" customHeight="1">
      <c r="A244" s="92"/>
      <c r="B244" s="32"/>
      <c r="C244" s="31"/>
      <c r="D244" s="31"/>
      <c r="E244" s="31"/>
      <c r="F244" s="93"/>
      <c r="G244" s="32"/>
      <c r="H244" s="95"/>
    </row>
    <row r="245" spans="1:8" ht="15" customHeight="1">
      <c r="A245" s="92"/>
      <c r="B245" s="32"/>
      <c r="C245" s="31"/>
      <c r="D245" s="31"/>
      <c r="E245" s="31"/>
      <c r="F245" s="93"/>
      <c r="G245" s="32"/>
      <c r="H245" s="95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517"/>
  <sheetViews>
    <sheetView zoomScale="80" zoomScaleNormal="80" workbookViewId="0">
      <selection activeCell="A10" sqref="A10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3.6640625" customWidth="1"/>
    <col min="7" max="7" width="9.5546875" customWidth="1"/>
    <col min="8" max="8" width="11" customWidth="1"/>
    <col min="9" max="9" width="13.4414062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929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45163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81">
        <v>1</v>
      </c>
      <c r="B10" s="282">
        <v>45092</v>
      </c>
      <c r="C10" s="283"/>
      <c r="D10" s="284" t="s">
        <v>62</v>
      </c>
      <c r="E10" s="285" t="s">
        <v>593</v>
      </c>
      <c r="F10" s="242">
        <v>6800</v>
      </c>
      <c r="G10" s="245">
        <v>6400</v>
      </c>
      <c r="H10" s="245">
        <v>7150</v>
      </c>
      <c r="I10" s="286" t="s">
        <v>850</v>
      </c>
      <c r="J10" s="114" t="s">
        <v>917</v>
      </c>
      <c r="K10" s="114">
        <f>H10-F10</f>
        <v>350</v>
      </c>
      <c r="L10" s="115">
        <f>(F10*-0.3)/100</f>
        <v>-20.399999999999999</v>
      </c>
      <c r="M10" s="116">
        <f>(K10+L10)/F10</f>
        <v>4.8470588235294119E-2</v>
      </c>
      <c r="N10" s="261" t="s">
        <v>596</v>
      </c>
      <c r="O10" s="263">
        <v>45139</v>
      </c>
      <c r="P10" s="262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81">
        <v>2</v>
      </c>
      <c r="B11" s="282">
        <v>45111</v>
      </c>
      <c r="C11" s="283"/>
      <c r="D11" s="284" t="s">
        <v>82</v>
      </c>
      <c r="E11" s="340" t="s">
        <v>1037</v>
      </c>
      <c r="F11" s="242">
        <v>253.5</v>
      </c>
      <c r="G11" s="245">
        <v>234</v>
      </c>
      <c r="H11" s="245">
        <v>272</v>
      </c>
      <c r="I11" s="286" t="s">
        <v>873</v>
      </c>
      <c r="J11" s="114" t="s">
        <v>1026</v>
      </c>
      <c r="K11" s="114">
        <f>H11-F11</f>
        <v>18.5</v>
      </c>
      <c r="L11" s="115">
        <f>(F11*-0.3)/100</f>
        <v>-0.76049999999999995</v>
      </c>
      <c r="M11" s="116">
        <f>(K11+L11)/F11</f>
        <v>6.9978303747534512E-2</v>
      </c>
      <c r="N11" s="261" t="s">
        <v>596</v>
      </c>
      <c r="O11" s="263">
        <v>45146</v>
      </c>
      <c r="P11" s="262" t="s">
        <v>312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81">
        <v>3</v>
      </c>
      <c r="B12" s="282">
        <v>45112</v>
      </c>
      <c r="C12" s="283"/>
      <c r="D12" s="284" t="s">
        <v>388</v>
      </c>
      <c r="E12" s="285" t="s">
        <v>593</v>
      </c>
      <c r="F12" s="242">
        <v>1465</v>
      </c>
      <c r="G12" s="245">
        <v>1395</v>
      </c>
      <c r="H12" s="245">
        <v>1545</v>
      </c>
      <c r="I12" s="286" t="s">
        <v>875</v>
      </c>
      <c r="J12" s="114" t="s">
        <v>1005</v>
      </c>
      <c r="K12" s="114">
        <f>H12-F12</f>
        <v>80</v>
      </c>
      <c r="L12" s="115">
        <f>(F12*-0.3)/100</f>
        <v>-4.3949999999999996</v>
      </c>
      <c r="M12" s="116">
        <f>(K12+L12)/F12</f>
        <v>5.1607508532423213E-2</v>
      </c>
      <c r="N12" s="261" t="s">
        <v>596</v>
      </c>
      <c r="O12" s="263">
        <v>45149</v>
      </c>
      <c r="P12" s="262" t="s">
        <v>312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4">
        <v>4</v>
      </c>
      <c r="B13" s="248">
        <v>45119</v>
      </c>
      <c r="C13" s="265"/>
      <c r="D13" s="266" t="s">
        <v>129</v>
      </c>
      <c r="E13" s="267" t="s">
        <v>593</v>
      </c>
      <c r="F13" s="247" t="s">
        <v>879</v>
      </c>
      <c r="G13" s="249">
        <v>1540</v>
      </c>
      <c r="H13" s="247"/>
      <c r="I13" s="247" t="s">
        <v>878</v>
      </c>
      <c r="J13" s="249" t="s">
        <v>594</v>
      </c>
      <c r="K13" s="249"/>
      <c r="L13" s="260"/>
      <c r="M13" s="268"/>
      <c r="N13" s="249"/>
      <c r="O13" s="269"/>
      <c r="P13" s="117">
        <f>VLOOKUP(D13,'MidCap Intra'!$B$11:$C$568,2,0)</f>
        <v>1579.3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81">
        <v>5</v>
      </c>
      <c r="B14" s="282">
        <v>45120</v>
      </c>
      <c r="C14" s="283"/>
      <c r="D14" s="284" t="s">
        <v>431</v>
      </c>
      <c r="E14" s="340" t="s">
        <v>1037</v>
      </c>
      <c r="F14" s="242">
        <v>106.4</v>
      </c>
      <c r="G14" s="245">
        <v>102</v>
      </c>
      <c r="H14" s="245">
        <v>113.5</v>
      </c>
      <c r="I14" s="286" t="s">
        <v>881</v>
      </c>
      <c r="J14" s="114" t="s">
        <v>1038</v>
      </c>
      <c r="K14" s="114">
        <f>H14-F14</f>
        <v>7.0999999999999943</v>
      </c>
      <c r="L14" s="115">
        <f>(F14*-0.3)/100</f>
        <v>-0.31920000000000004</v>
      </c>
      <c r="M14" s="116">
        <f>(K14+L14)/F14</f>
        <v>6.3729323308270622E-2</v>
      </c>
      <c r="N14" s="261" t="s">
        <v>596</v>
      </c>
      <c r="O14" s="263">
        <v>45152</v>
      </c>
      <c r="P14" s="262" t="s">
        <v>312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343">
        <v>6</v>
      </c>
      <c r="B15" s="344">
        <v>45125</v>
      </c>
      <c r="C15" s="345"/>
      <c r="D15" s="346" t="s">
        <v>215</v>
      </c>
      <c r="E15" s="347" t="s">
        <v>593</v>
      </c>
      <c r="F15" s="348">
        <v>579</v>
      </c>
      <c r="G15" s="349">
        <v>548</v>
      </c>
      <c r="H15" s="348">
        <v>581</v>
      </c>
      <c r="I15" s="348" t="s">
        <v>886</v>
      </c>
      <c r="J15" s="332" t="s">
        <v>1316</v>
      </c>
      <c r="K15" s="332">
        <f>H15-F15</f>
        <v>2</v>
      </c>
      <c r="L15" s="333">
        <f>(F15*-0.3)/100</f>
        <v>-1.7369999999999999</v>
      </c>
      <c r="M15" s="334">
        <f>(K15+L15)/F15</f>
        <v>4.5423143350604512E-4</v>
      </c>
      <c r="N15" s="335" t="s">
        <v>616</v>
      </c>
      <c r="O15" s="336">
        <v>45162</v>
      </c>
      <c r="P15" s="350" t="s">
        <v>312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09">
        <v>7</v>
      </c>
      <c r="B16" s="292">
        <v>45125</v>
      </c>
      <c r="C16" s="310"/>
      <c r="D16" s="311" t="s">
        <v>500</v>
      </c>
      <c r="E16" s="312" t="s">
        <v>593</v>
      </c>
      <c r="F16" s="291">
        <v>178</v>
      </c>
      <c r="G16" s="293">
        <v>168</v>
      </c>
      <c r="H16" s="291">
        <v>170</v>
      </c>
      <c r="I16" s="291" t="s">
        <v>887</v>
      </c>
      <c r="J16" s="313" t="s">
        <v>922</v>
      </c>
      <c r="K16" s="313">
        <f t="shared" ref="K16" si="0">H16-F16</f>
        <v>-8</v>
      </c>
      <c r="L16" s="314">
        <f>(F16*-0.3)/100</f>
        <v>-0.53400000000000003</v>
      </c>
      <c r="M16" s="315">
        <f t="shared" ref="M16" si="1">(K16+L16)/F16</f>
        <v>-4.7943820224719103E-2</v>
      </c>
      <c r="N16" s="316" t="s">
        <v>607</v>
      </c>
      <c r="O16" s="317">
        <v>45140</v>
      </c>
      <c r="P16" s="318"/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1">
        <v>8</v>
      </c>
      <c r="B17" s="282">
        <v>45133</v>
      </c>
      <c r="C17" s="283"/>
      <c r="D17" s="284" t="s">
        <v>429</v>
      </c>
      <c r="E17" s="285" t="s">
        <v>593</v>
      </c>
      <c r="F17" s="242">
        <v>326</v>
      </c>
      <c r="G17" s="245">
        <v>299</v>
      </c>
      <c r="H17" s="245">
        <v>345.5</v>
      </c>
      <c r="I17" s="286" t="s">
        <v>891</v>
      </c>
      <c r="J17" s="114" t="s">
        <v>919</v>
      </c>
      <c r="K17" s="114">
        <f t="shared" ref="K17" si="2">H17-F17</f>
        <v>19.5</v>
      </c>
      <c r="L17" s="115">
        <f>(F17*-0.3)/100</f>
        <v>-0.97799999999999998</v>
      </c>
      <c r="M17" s="116">
        <f t="shared" ref="M17" si="3">(K17+L17)/F17</f>
        <v>5.6815950920245391E-2</v>
      </c>
      <c r="N17" s="261" t="s">
        <v>596</v>
      </c>
      <c r="O17" s="263">
        <v>45140</v>
      </c>
      <c r="P17" s="262"/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4">
        <v>9</v>
      </c>
      <c r="B18" s="248">
        <v>45133</v>
      </c>
      <c r="C18" s="265"/>
      <c r="D18" s="271" t="s">
        <v>74</v>
      </c>
      <c r="E18" s="267" t="s">
        <v>593</v>
      </c>
      <c r="F18" s="247" t="s">
        <v>892</v>
      </c>
      <c r="G18" s="249">
        <v>185</v>
      </c>
      <c r="H18" s="247"/>
      <c r="I18" s="247" t="s">
        <v>893</v>
      </c>
      <c r="J18" s="249" t="s">
        <v>594</v>
      </c>
      <c r="K18" s="249"/>
      <c r="L18" s="260"/>
      <c r="M18" s="268"/>
      <c r="N18" s="249"/>
      <c r="O18" s="269"/>
      <c r="P18" s="117">
        <f>VLOOKUP(D18,'MidCap Intra'!$B$11:$C$568,2,0)</f>
        <v>191.85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50">
        <v>10</v>
      </c>
      <c r="B19" s="108">
        <v>45133</v>
      </c>
      <c r="C19" s="251"/>
      <c r="D19" s="272" t="s">
        <v>492</v>
      </c>
      <c r="E19" s="267" t="s">
        <v>593</v>
      </c>
      <c r="F19" s="107" t="s">
        <v>894</v>
      </c>
      <c r="G19" s="109">
        <v>118</v>
      </c>
      <c r="H19" s="107"/>
      <c r="I19" s="107" t="s">
        <v>895</v>
      </c>
      <c r="J19" s="109" t="s">
        <v>594</v>
      </c>
      <c r="K19" s="249"/>
      <c r="L19" s="260"/>
      <c r="M19" s="268"/>
      <c r="N19" s="249"/>
      <c r="O19" s="269"/>
      <c r="P19" s="117">
        <f>VLOOKUP(D19,'MidCap Intra'!$B$11:$C$568,2,0)</f>
        <v>124.85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9">
        <v>11</v>
      </c>
      <c r="B20" s="292">
        <v>45134</v>
      </c>
      <c r="C20" s="310"/>
      <c r="D20" s="311" t="s">
        <v>151</v>
      </c>
      <c r="E20" s="312" t="s">
        <v>593</v>
      </c>
      <c r="F20" s="291">
        <v>173.5</v>
      </c>
      <c r="G20" s="293">
        <v>164</v>
      </c>
      <c r="H20" s="291">
        <v>164</v>
      </c>
      <c r="I20" s="291" t="s">
        <v>896</v>
      </c>
      <c r="J20" s="313" t="s">
        <v>1046</v>
      </c>
      <c r="K20" s="313">
        <f t="shared" ref="K20" si="4">H20-F20</f>
        <v>-9.5</v>
      </c>
      <c r="L20" s="314">
        <f>(F20*-0.3)/100</f>
        <v>-0.52049999999999996</v>
      </c>
      <c r="M20" s="315">
        <f t="shared" ref="M20" si="5">(K20+L20)/F20</f>
        <v>-5.7755043227665705E-2</v>
      </c>
      <c r="N20" s="316" t="s">
        <v>607</v>
      </c>
      <c r="O20" s="317">
        <v>45154</v>
      </c>
      <c r="P20" s="318"/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81">
        <v>12</v>
      </c>
      <c r="B21" s="282">
        <v>45135</v>
      </c>
      <c r="C21" s="283"/>
      <c r="D21" s="284" t="s">
        <v>460</v>
      </c>
      <c r="E21" s="285" t="s">
        <v>593</v>
      </c>
      <c r="F21" s="242">
        <v>2045</v>
      </c>
      <c r="G21" s="245">
        <v>1840</v>
      </c>
      <c r="H21" s="245">
        <v>2154</v>
      </c>
      <c r="I21" s="286" t="s">
        <v>877</v>
      </c>
      <c r="J21" s="114" t="s">
        <v>1040</v>
      </c>
      <c r="K21" s="114">
        <f t="shared" ref="K21" si="6">H21-F21</f>
        <v>109</v>
      </c>
      <c r="L21" s="115">
        <f>(F21*-0.3)/100</f>
        <v>-6.1349999999999998</v>
      </c>
      <c r="M21" s="116">
        <f t="shared" ref="M21" si="7">(K21+L21)/F21</f>
        <v>5.0300733496332517E-2</v>
      </c>
      <c r="N21" s="261" t="s">
        <v>596</v>
      </c>
      <c r="O21" s="263">
        <v>45152</v>
      </c>
      <c r="P21" s="262"/>
      <c r="R21" s="41" t="s">
        <v>595</v>
      </c>
    </row>
    <row r="22" spans="1:38" ht="15" customHeight="1">
      <c r="A22" s="309">
        <v>13</v>
      </c>
      <c r="B22" s="292">
        <v>45139</v>
      </c>
      <c r="C22" s="310"/>
      <c r="D22" s="311" t="s">
        <v>302</v>
      </c>
      <c r="E22" s="312" t="s">
        <v>593</v>
      </c>
      <c r="F22" s="291">
        <v>3035</v>
      </c>
      <c r="G22" s="293">
        <v>2880</v>
      </c>
      <c r="H22" s="291">
        <v>2865</v>
      </c>
      <c r="I22" s="291" t="s">
        <v>911</v>
      </c>
      <c r="J22" s="313" t="s">
        <v>1016</v>
      </c>
      <c r="K22" s="313">
        <f t="shared" ref="K22" si="8">H22-F22</f>
        <v>-170</v>
      </c>
      <c r="L22" s="314">
        <f>(F22*-0.3)/100</f>
        <v>-9.1050000000000004</v>
      </c>
      <c r="M22" s="315">
        <f t="shared" ref="M22" si="9">(K22+L22)/F22</f>
        <v>-5.9013179571663917E-2</v>
      </c>
      <c r="N22" s="316" t="s">
        <v>607</v>
      </c>
      <c r="O22" s="317">
        <v>45149</v>
      </c>
      <c r="P22" s="318"/>
    </row>
    <row r="23" spans="1:38" ht="15" customHeight="1">
      <c r="A23" s="264">
        <v>14</v>
      </c>
      <c r="B23" s="248">
        <v>45142</v>
      </c>
      <c r="C23" s="265"/>
      <c r="D23" s="266" t="s">
        <v>557</v>
      </c>
      <c r="E23" s="267" t="s">
        <v>593</v>
      </c>
      <c r="F23" s="247" t="s">
        <v>957</v>
      </c>
      <c r="G23" s="249">
        <v>1745</v>
      </c>
      <c r="H23" s="247"/>
      <c r="I23" s="247" t="s">
        <v>958</v>
      </c>
      <c r="J23" s="249" t="s">
        <v>594</v>
      </c>
      <c r="K23" s="249"/>
      <c r="L23" s="260"/>
      <c r="M23" s="268"/>
      <c r="N23" s="249"/>
      <c r="O23" s="269"/>
      <c r="P23" s="117">
        <f>VLOOKUP(D23,'MidCap Intra'!$B$11:$C$568,2,0)</f>
        <v>1805.25</v>
      </c>
    </row>
    <row r="24" spans="1:38" ht="15" customHeight="1">
      <c r="A24" s="264">
        <v>15</v>
      </c>
      <c r="B24" s="248">
        <v>45145</v>
      </c>
      <c r="C24" s="265"/>
      <c r="D24" s="266" t="s">
        <v>536</v>
      </c>
      <c r="E24" s="267" t="s">
        <v>593</v>
      </c>
      <c r="F24" s="247" t="s">
        <v>961</v>
      </c>
      <c r="G24" s="249">
        <v>365</v>
      </c>
      <c r="H24" s="247"/>
      <c r="I24" s="247" t="s">
        <v>962</v>
      </c>
      <c r="J24" s="249" t="s">
        <v>594</v>
      </c>
      <c r="K24" s="249"/>
      <c r="L24" s="260"/>
      <c r="M24" s="268"/>
      <c r="N24" s="249"/>
      <c r="O24" s="269"/>
      <c r="P24" s="117">
        <f>VLOOKUP(D24,'MidCap Intra'!$B$11:$C$568,2,0)</f>
        <v>402.95</v>
      </c>
    </row>
    <row r="25" spans="1:38" ht="15" customHeight="1">
      <c r="A25" s="264">
        <v>16</v>
      </c>
      <c r="B25" s="248">
        <v>45146</v>
      </c>
      <c r="C25" s="265"/>
      <c r="D25" s="271" t="s">
        <v>223</v>
      </c>
      <c r="E25" s="267" t="s">
        <v>593</v>
      </c>
      <c r="F25" s="247" t="s">
        <v>968</v>
      </c>
      <c r="G25" s="249">
        <v>965</v>
      </c>
      <c r="H25" s="247"/>
      <c r="I25" s="247" t="s">
        <v>969</v>
      </c>
      <c r="J25" s="249" t="s">
        <v>594</v>
      </c>
      <c r="K25" s="249"/>
      <c r="L25" s="260"/>
      <c r="M25" s="268"/>
      <c r="N25" s="249"/>
      <c r="O25" s="269"/>
      <c r="P25" s="117">
        <f>VLOOKUP(D25,'MidCap Intra'!$B$11:$C$568,2,0)</f>
        <v>1015.65</v>
      </c>
    </row>
    <row r="26" spans="1:38" ht="15" customHeight="1">
      <c r="A26" s="281">
        <v>17</v>
      </c>
      <c r="B26" s="282">
        <v>45147</v>
      </c>
      <c r="C26" s="283"/>
      <c r="D26" s="284" t="s">
        <v>304</v>
      </c>
      <c r="E26" s="340" t="s">
        <v>1037</v>
      </c>
      <c r="F26" s="242">
        <v>816.25</v>
      </c>
      <c r="G26" s="245">
        <v>750</v>
      </c>
      <c r="H26" s="245">
        <v>865</v>
      </c>
      <c r="I26" s="286" t="s">
        <v>986</v>
      </c>
      <c r="J26" s="114" t="s">
        <v>1036</v>
      </c>
      <c r="K26" s="114">
        <f t="shared" ref="K26:K27" si="10">H26-F26</f>
        <v>48.75</v>
      </c>
      <c r="L26" s="115">
        <f>(F26*-0.3)/100</f>
        <v>-2.44875</v>
      </c>
      <c r="M26" s="116">
        <f t="shared" ref="M26:M27" si="11">(K26+L26)/F26</f>
        <v>5.6724349157733542E-2</v>
      </c>
      <c r="N26" s="261" t="s">
        <v>596</v>
      </c>
      <c r="O26" s="263">
        <v>45152</v>
      </c>
      <c r="P26" s="338"/>
    </row>
    <row r="27" spans="1:38" ht="15" customHeight="1">
      <c r="A27" s="309">
        <v>18</v>
      </c>
      <c r="B27" s="292">
        <v>45149</v>
      </c>
      <c r="C27" s="310"/>
      <c r="D27" s="311" t="s">
        <v>137</v>
      </c>
      <c r="E27" s="312" t="s">
        <v>593</v>
      </c>
      <c r="F27" s="291">
        <v>160</v>
      </c>
      <c r="G27" s="293">
        <v>150</v>
      </c>
      <c r="H27" s="291">
        <v>150</v>
      </c>
      <c r="I27" s="291" t="s">
        <v>1007</v>
      </c>
      <c r="J27" s="313" t="s">
        <v>985</v>
      </c>
      <c r="K27" s="313">
        <f t="shared" si="10"/>
        <v>-10</v>
      </c>
      <c r="L27" s="314">
        <f>(F27*-0.3)/100</f>
        <v>-0.48</v>
      </c>
      <c r="M27" s="315">
        <f t="shared" si="11"/>
        <v>-6.5500000000000003E-2</v>
      </c>
      <c r="N27" s="316" t="s">
        <v>607</v>
      </c>
      <c r="O27" s="317">
        <v>45154</v>
      </c>
      <c r="P27" s="318"/>
    </row>
    <row r="28" spans="1:38" ht="15" customHeight="1">
      <c r="A28" s="281">
        <v>19</v>
      </c>
      <c r="B28" s="282">
        <v>45152</v>
      </c>
      <c r="C28" s="283"/>
      <c r="D28" s="284" t="s">
        <v>114</v>
      </c>
      <c r="E28" s="340" t="s">
        <v>593</v>
      </c>
      <c r="F28" s="242">
        <v>132</v>
      </c>
      <c r="G28" s="245">
        <v>120</v>
      </c>
      <c r="H28" s="245">
        <v>139</v>
      </c>
      <c r="I28" s="286" t="s">
        <v>895</v>
      </c>
      <c r="J28" s="114" t="s">
        <v>999</v>
      </c>
      <c r="K28" s="114">
        <f t="shared" ref="K28" si="12">H28-F28</f>
        <v>7</v>
      </c>
      <c r="L28" s="115">
        <f>(F28*-0.3)/100</f>
        <v>-0.39600000000000002</v>
      </c>
      <c r="M28" s="116">
        <f t="shared" ref="M28" si="13">(K28+L28)/F28</f>
        <v>5.0030303030303029E-2</v>
      </c>
      <c r="N28" s="261" t="s">
        <v>596</v>
      </c>
      <c r="O28" s="263">
        <v>45161</v>
      </c>
      <c r="P28" s="338"/>
    </row>
    <row r="29" spans="1:38" ht="15" customHeight="1">
      <c r="A29" s="281">
        <v>20</v>
      </c>
      <c r="B29" s="282">
        <v>45154</v>
      </c>
      <c r="C29" s="283"/>
      <c r="D29" s="284" t="s">
        <v>355</v>
      </c>
      <c r="E29" s="340" t="s">
        <v>593</v>
      </c>
      <c r="F29" s="242">
        <v>1030</v>
      </c>
      <c r="G29" s="245">
        <v>930</v>
      </c>
      <c r="H29" s="245">
        <v>1082</v>
      </c>
      <c r="I29" s="286" t="s">
        <v>1047</v>
      </c>
      <c r="J29" s="114" t="s">
        <v>1048</v>
      </c>
      <c r="K29" s="114">
        <f t="shared" ref="K29:K30" si="14">H29-F29</f>
        <v>52</v>
      </c>
      <c r="L29" s="115">
        <f>(F29*-0.02)/100</f>
        <v>-0.20600000000000002</v>
      </c>
      <c r="M29" s="116">
        <f t="shared" ref="M29:M30" si="15">(K29+L29)/F29</f>
        <v>5.0285436893203882E-2</v>
      </c>
      <c r="N29" s="261" t="s">
        <v>596</v>
      </c>
      <c r="O29" s="263">
        <v>45154</v>
      </c>
      <c r="P29" s="338"/>
    </row>
    <row r="30" spans="1:38" ht="15" customHeight="1">
      <c r="A30" s="281">
        <v>21</v>
      </c>
      <c r="B30" s="282">
        <v>45155</v>
      </c>
      <c r="C30" s="283"/>
      <c r="D30" s="284" t="s">
        <v>355</v>
      </c>
      <c r="E30" s="340" t="s">
        <v>593</v>
      </c>
      <c r="F30" s="242">
        <v>1085</v>
      </c>
      <c r="G30" s="245">
        <v>995</v>
      </c>
      <c r="H30" s="245">
        <v>1142.5</v>
      </c>
      <c r="I30" s="286" t="s">
        <v>1057</v>
      </c>
      <c r="J30" s="114" t="s">
        <v>1095</v>
      </c>
      <c r="K30" s="114">
        <f t="shared" si="14"/>
        <v>57.5</v>
      </c>
      <c r="L30" s="115">
        <f>(F30*-0.3)/100</f>
        <v>-3.2549999999999999</v>
      </c>
      <c r="M30" s="116">
        <f t="shared" si="15"/>
        <v>4.9995391705069121E-2</v>
      </c>
      <c r="N30" s="261" t="s">
        <v>596</v>
      </c>
      <c r="O30" s="263">
        <v>45159</v>
      </c>
      <c r="P30" s="338"/>
    </row>
    <row r="31" spans="1:38" ht="15" customHeight="1">
      <c r="A31" s="264">
        <v>22</v>
      </c>
      <c r="B31" s="248">
        <v>45160</v>
      </c>
      <c r="C31" s="265"/>
      <c r="D31" s="271" t="s">
        <v>62</v>
      </c>
      <c r="E31" s="267" t="s">
        <v>593</v>
      </c>
      <c r="F31" s="247" t="s">
        <v>1109</v>
      </c>
      <c r="G31" s="249">
        <v>6400</v>
      </c>
      <c r="H31" s="247"/>
      <c r="I31" s="247" t="s">
        <v>1100</v>
      </c>
      <c r="J31" s="249" t="s">
        <v>594</v>
      </c>
      <c r="K31" s="249"/>
      <c r="L31" s="260"/>
      <c r="M31" s="268"/>
      <c r="N31" s="249"/>
      <c r="O31" s="269"/>
      <c r="P31" s="117">
        <f>VLOOKUP(D31,'MidCap Intra'!$B$11:$C$568,2,0)</f>
        <v>6892.2</v>
      </c>
    </row>
    <row r="32" spans="1:38" ht="15" customHeight="1">
      <c r="A32" s="264">
        <v>23</v>
      </c>
      <c r="B32" s="248">
        <v>45160</v>
      </c>
      <c r="C32" s="265"/>
      <c r="D32" s="271" t="s">
        <v>477</v>
      </c>
      <c r="E32" s="267" t="s">
        <v>593</v>
      </c>
      <c r="F32" s="247" t="s">
        <v>1107</v>
      </c>
      <c r="G32" s="249">
        <v>142</v>
      </c>
      <c r="H32" s="247"/>
      <c r="I32" s="247" t="s">
        <v>1108</v>
      </c>
      <c r="J32" s="249" t="s">
        <v>594</v>
      </c>
      <c r="K32" s="249"/>
      <c r="L32" s="260"/>
      <c r="M32" s="268"/>
      <c r="N32" s="249"/>
      <c r="O32" s="269"/>
      <c r="P32" s="117">
        <f>VLOOKUP(D32,'MidCap Intra'!$B$11:$C$568,2,0)</f>
        <v>158</v>
      </c>
    </row>
    <row r="33" spans="1:38" ht="15" customHeight="1">
      <c r="A33" s="264"/>
      <c r="B33" s="248"/>
      <c r="C33" s="265"/>
      <c r="D33" s="271"/>
      <c r="E33" s="267"/>
      <c r="F33" s="247"/>
      <c r="G33" s="249"/>
      <c r="H33" s="247"/>
      <c r="I33" s="247"/>
      <c r="J33" s="249"/>
      <c r="K33" s="249"/>
      <c r="L33" s="260"/>
      <c r="M33" s="268"/>
      <c r="N33" s="249"/>
      <c r="O33" s="269"/>
      <c r="P33" s="260"/>
    </row>
    <row r="34" spans="1:38" ht="15" customHeight="1">
      <c r="A34" s="264"/>
      <c r="B34" s="248"/>
      <c r="C34" s="265"/>
      <c r="D34" s="266"/>
      <c r="E34" s="267"/>
      <c r="F34" s="247"/>
      <c r="G34" s="249"/>
      <c r="H34" s="247"/>
      <c r="I34" s="247"/>
      <c r="J34" s="249"/>
      <c r="K34" s="249"/>
      <c r="L34" s="260"/>
      <c r="M34" s="268"/>
      <c r="N34" s="249"/>
      <c r="O34" s="269"/>
      <c r="P34" s="260"/>
    </row>
    <row r="39" spans="1:38" ht="14.25" customHeight="1">
      <c r="A39" s="118"/>
      <c r="B39" s="119"/>
      <c r="C39" s="120"/>
      <c r="D39" s="121"/>
      <c r="E39" s="122"/>
      <c r="F39" s="122"/>
      <c r="G39" s="118"/>
      <c r="H39" s="122"/>
      <c r="I39" s="123"/>
      <c r="J39" s="124"/>
      <c r="K39" s="124"/>
      <c r="L39" s="125"/>
      <c r="M39" s="126"/>
      <c r="N39" s="127"/>
      <c r="O39" s="128"/>
      <c r="P39" s="129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" customHeight="1">
      <c r="A40" s="130" t="s">
        <v>597</v>
      </c>
      <c r="B40" s="131"/>
      <c r="C40" s="132"/>
      <c r="E40" s="133"/>
      <c r="F40" s="133"/>
      <c r="G40" s="133"/>
      <c r="H40" s="133"/>
      <c r="I40" s="133"/>
      <c r="J40" s="134"/>
      <c r="K40" s="133"/>
      <c r="L40" s="135"/>
      <c r="M40" s="62"/>
      <c r="N40" s="134"/>
      <c r="O40" s="132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" customHeight="1">
      <c r="A41" s="136" t="s">
        <v>598</v>
      </c>
      <c r="B41" s="130"/>
      <c r="C41" s="130"/>
      <c r="D41" s="130"/>
      <c r="E41" s="41"/>
      <c r="F41" s="137" t="s">
        <v>599</v>
      </c>
      <c r="G41" s="6"/>
      <c r="H41" s="6"/>
      <c r="I41" s="6"/>
      <c r="J41" s="138"/>
      <c r="K41" s="139"/>
      <c r="L41" s="139"/>
      <c r="M41" s="140"/>
      <c r="N41" s="1"/>
      <c r="O41" s="1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" customHeight="1">
      <c r="A42" s="130" t="s">
        <v>600</v>
      </c>
      <c r="B42" s="130"/>
      <c r="C42" s="130"/>
      <c r="D42" s="130" t="s">
        <v>601</v>
      </c>
      <c r="E42" s="6"/>
      <c r="F42" s="137" t="s">
        <v>602</v>
      </c>
      <c r="G42" s="6"/>
      <c r="H42" s="6"/>
      <c r="I42" s="6"/>
      <c r="J42" s="138"/>
      <c r="K42" s="139"/>
      <c r="L42" s="139"/>
      <c r="M42" s="140"/>
      <c r="N42" s="1"/>
      <c r="O42" s="1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" customHeight="1">
      <c r="A43" s="130"/>
      <c r="B43" s="130"/>
      <c r="C43" s="130"/>
      <c r="D43" s="130"/>
      <c r="E43" s="6"/>
      <c r="F43" s="6"/>
      <c r="G43" s="6"/>
      <c r="H43" s="6"/>
      <c r="I43" s="6"/>
      <c r="J43" s="142"/>
      <c r="K43" s="139"/>
      <c r="L43" s="139"/>
      <c r="M43" s="6"/>
      <c r="N43" s="143"/>
      <c r="O43" s="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2.75" customHeight="1">
      <c r="A44" s="1"/>
      <c r="B44" s="144" t="s">
        <v>603</v>
      </c>
      <c r="C44" s="144"/>
      <c r="D44" s="144"/>
      <c r="E44" s="144"/>
      <c r="F44" s="145"/>
      <c r="G44" s="6"/>
      <c r="H44" s="6"/>
      <c r="I44" s="146"/>
      <c r="J44" s="147"/>
      <c r="K44" s="148"/>
      <c r="L44" s="147"/>
      <c r="M44" s="6"/>
      <c r="N44" s="1"/>
      <c r="O44" s="1"/>
      <c r="P44" s="41"/>
      <c r="R44" s="62"/>
      <c r="S44" s="1"/>
      <c r="T44" s="1"/>
      <c r="U44" s="1"/>
      <c r="V44" s="1"/>
      <c r="W44" s="1"/>
      <c r="X44" s="1"/>
      <c r="Y44" s="1"/>
      <c r="Z44" s="1"/>
    </row>
    <row r="45" spans="1:38" ht="38.25" customHeight="1">
      <c r="A45" s="149" t="s">
        <v>16</v>
      </c>
      <c r="B45" s="149" t="s">
        <v>568</v>
      </c>
      <c r="C45" s="149"/>
      <c r="D45" s="91" t="s">
        <v>580</v>
      </c>
      <c r="E45" s="149" t="s">
        <v>581</v>
      </c>
      <c r="F45" s="149" t="s">
        <v>582</v>
      </c>
      <c r="G45" s="149" t="s">
        <v>604</v>
      </c>
      <c r="H45" s="149" t="s">
        <v>584</v>
      </c>
      <c r="I45" s="149" t="s">
        <v>585</v>
      </c>
      <c r="J45" s="106" t="s">
        <v>586</v>
      </c>
      <c r="K45" s="104" t="s">
        <v>605</v>
      </c>
      <c r="L45" s="150" t="s">
        <v>588</v>
      </c>
      <c r="M45" s="106" t="s">
        <v>589</v>
      </c>
      <c r="N45" s="103" t="s">
        <v>590</v>
      </c>
      <c r="O45" s="91" t="s">
        <v>591</v>
      </c>
      <c r="P45" s="41"/>
      <c r="Q45" s="1"/>
      <c r="R45" s="62"/>
      <c r="S45" s="62"/>
      <c r="T45" s="62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3.5" customHeight="1">
      <c r="A46" s="326">
        <v>1</v>
      </c>
      <c r="B46" s="327">
        <v>45128</v>
      </c>
      <c r="C46" s="328"/>
      <c r="D46" s="329" t="s">
        <v>114</v>
      </c>
      <c r="E46" s="330" t="s">
        <v>606</v>
      </c>
      <c r="F46" s="325">
        <v>134</v>
      </c>
      <c r="G46" s="331">
        <v>129.9</v>
      </c>
      <c r="H46" s="325">
        <v>134.75</v>
      </c>
      <c r="I46" s="325" t="s">
        <v>888</v>
      </c>
      <c r="J46" s="332" t="s">
        <v>913</v>
      </c>
      <c r="K46" s="332">
        <f t="shared" ref="K46:K47" si="16">H46-F46</f>
        <v>0.75</v>
      </c>
      <c r="L46" s="333">
        <f>(F46*-0.3)/100</f>
        <v>-0.40199999999999997</v>
      </c>
      <c r="M46" s="334">
        <f t="shared" ref="M46:M47" si="17">(K46+L46)/F46</f>
        <v>2.5970149253731344E-3</v>
      </c>
      <c r="N46" s="335" t="s">
        <v>616</v>
      </c>
      <c r="O46" s="336">
        <v>45142</v>
      </c>
      <c r="P46" s="41"/>
      <c r="Q46" s="259"/>
      <c r="R46" s="41" t="s">
        <v>595</v>
      </c>
      <c r="S46" s="41"/>
      <c r="T46" s="270"/>
      <c r="U46" s="270"/>
      <c r="V46" s="270"/>
      <c r="W46" s="270"/>
      <c r="X46" s="270"/>
      <c r="Y46" s="270"/>
      <c r="Z46" s="270"/>
      <c r="AA46" s="270"/>
      <c r="AB46" s="270"/>
      <c r="AC46" s="270"/>
      <c r="AD46" s="270"/>
      <c r="AE46" s="270"/>
      <c r="AF46" s="270"/>
      <c r="AG46" s="270"/>
      <c r="AH46" s="270"/>
      <c r="AI46" s="270"/>
      <c r="AJ46" s="270"/>
      <c r="AK46" s="270"/>
      <c r="AL46" s="270"/>
    </row>
    <row r="47" spans="1:38" ht="13.5" customHeight="1">
      <c r="A47" s="309">
        <v>2</v>
      </c>
      <c r="B47" s="292">
        <v>45135</v>
      </c>
      <c r="C47" s="310"/>
      <c r="D47" s="337" t="s">
        <v>897</v>
      </c>
      <c r="E47" s="312" t="s">
        <v>949</v>
      </c>
      <c r="F47" s="291">
        <v>9585</v>
      </c>
      <c r="G47" s="293">
        <v>9390</v>
      </c>
      <c r="H47" s="291">
        <v>9390</v>
      </c>
      <c r="I47" s="291" t="s">
        <v>898</v>
      </c>
      <c r="J47" s="313" t="s">
        <v>1039</v>
      </c>
      <c r="K47" s="313">
        <f t="shared" si="16"/>
        <v>-195</v>
      </c>
      <c r="L47" s="314">
        <f>(F47*-0.3)/100</f>
        <v>-28.754999999999999</v>
      </c>
      <c r="M47" s="315">
        <f t="shared" si="17"/>
        <v>-2.3344287949921751E-2</v>
      </c>
      <c r="N47" s="316" t="s">
        <v>607</v>
      </c>
      <c r="O47" s="317">
        <v>45148</v>
      </c>
      <c r="P47" s="41"/>
      <c r="Q47" s="259"/>
      <c r="R47" s="41" t="s">
        <v>595</v>
      </c>
      <c r="S47" s="41"/>
      <c r="T47" s="270"/>
      <c r="U47" s="270"/>
      <c r="V47" s="270"/>
      <c r="W47" s="270"/>
      <c r="X47" s="270"/>
      <c r="Y47" s="270"/>
      <c r="Z47" s="270"/>
      <c r="AA47" s="270"/>
      <c r="AB47" s="270"/>
      <c r="AC47" s="270"/>
      <c r="AD47" s="270"/>
      <c r="AE47" s="270"/>
      <c r="AF47" s="270"/>
      <c r="AG47" s="270"/>
      <c r="AH47" s="270"/>
      <c r="AI47" s="270"/>
      <c r="AJ47" s="270"/>
      <c r="AK47" s="270"/>
      <c r="AL47" s="270"/>
    </row>
    <row r="48" spans="1:38" ht="13.5" customHeight="1">
      <c r="A48" s="277">
        <v>3</v>
      </c>
      <c r="B48" s="254">
        <v>45135</v>
      </c>
      <c r="C48" s="278"/>
      <c r="D48" s="279" t="s">
        <v>899</v>
      </c>
      <c r="E48" s="280" t="s">
        <v>606</v>
      </c>
      <c r="F48" s="253">
        <v>1807.5</v>
      </c>
      <c r="G48" s="241">
        <v>1750</v>
      </c>
      <c r="H48" s="253">
        <v>1882.5</v>
      </c>
      <c r="I48" s="253" t="s">
        <v>900</v>
      </c>
      <c r="J48" s="114" t="s">
        <v>889</v>
      </c>
      <c r="K48" s="114">
        <f t="shared" ref="K48" si="18">H48-F48</f>
        <v>75</v>
      </c>
      <c r="L48" s="115">
        <f>(F48*-0.3)/100</f>
        <v>-5.4225000000000003</v>
      </c>
      <c r="M48" s="116">
        <f t="shared" ref="M48" si="19">(K48+L48)/F48</f>
        <v>3.8493775933609961E-2</v>
      </c>
      <c r="N48" s="261" t="s">
        <v>596</v>
      </c>
      <c r="O48" s="263">
        <v>45139</v>
      </c>
      <c r="P48" s="41"/>
      <c r="Q48" s="259"/>
      <c r="R48" s="41" t="s">
        <v>595</v>
      </c>
      <c r="S48" s="41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</row>
    <row r="49" spans="1:38" ht="13.5" customHeight="1">
      <c r="A49" s="277">
        <v>4</v>
      </c>
      <c r="B49" s="254">
        <v>45139</v>
      </c>
      <c r="C49" s="278"/>
      <c r="D49" s="279" t="s">
        <v>54</v>
      </c>
      <c r="E49" s="280" t="s">
        <v>606</v>
      </c>
      <c r="F49" s="253">
        <v>453</v>
      </c>
      <c r="G49" s="241">
        <v>440</v>
      </c>
      <c r="H49" s="253">
        <v>462.5</v>
      </c>
      <c r="I49" s="253" t="s">
        <v>912</v>
      </c>
      <c r="J49" s="114" t="s">
        <v>884</v>
      </c>
      <c r="K49" s="114">
        <f t="shared" ref="K49" si="20">H49-F49</f>
        <v>9.5</v>
      </c>
      <c r="L49" s="115">
        <f>(F49*-0.02)/100</f>
        <v>-9.06E-2</v>
      </c>
      <c r="M49" s="116">
        <f t="shared" ref="M49" si="21">(K49+L49)/F49</f>
        <v>2.0771302428256071E-2</v>
      </c>
      <c r="N49" s="261" t="s">
        <v>596</v>
      </c>
      <c r="O49" s="263">
        <v>45139</v>
      </c>
      <c r="P49" s="41"/>
      <c r="Q49" s="259"/>
      <c r="R49" s="41"/>
      <c r="S49" s="41"/>
      <c r="T49" s="270"/>
      <c r="U49" s="270"/>
      <c r="V49" s="270"/>
      <c r="W49" s="270"/>
      <c r="X49" s="270"/>
      <c r="Y49" s="270"/>
      <c r="Z49" s="270"/>
      <c r="AA49" s="270"/>
      <c r="AB49" s="270"/>
      <c r="AC49" s="270"/>
      <c r="AD49" s="270"/>
      <c r="AE49" s="270"/>
      <c r="AF49" s="270"/>
      <c r="AG49" s="270"/>
      <c r="AH49" s="270"/>
      <c r="AI49" s="270"/>
      <c r="AJ49" s="270"/>
      <c r="AK49" s="270"/>
      <c r="AL49" s="270"/>
    </row>
    <row r="50" spans="1:38" ht="13.5" customHeight="1">
      <c r="A50" s="309">
        <v>5</v>
      </c>
      <c r="B50" s="292">
        <v>45139</v>
      </c>
      <c r="C50" s="310"/>
      <c r="D50" s="311" t="s">
        <v>237</v>
      </c>
      <c r="E50" s="312" t="s">
        <v>949</v>
      </c>
      <c r="F50" s="291">
        <v>615</v>
      </c>
      <c r="G50" s="293">
        <v>594</v>
      </c>
      <c r="H50" s="291">
        <v>601</v>
      </c>
      <c r="I50" s="291" t="s">
        <v>948</v>
      </c>
      <c r="J50" s="313" t="s">
        <v>950</v>
      </c>
      <c r="K50" s="313">
        <f t="shared" ref="K50:K51" si="22">H50-F50</f>
        <v>-14</v>
      </c>
      <c r="L50" s="314">
        <f>(F50*-0.3)/100</f>
        <v>-1.845</v>
      </c>
      <c r="M50" s="315">
        <f t="shared" ref="M50:M51" si="23">(K50+L50)/F50</f>
        <v>-2.5764227642276424E-2</v>
      </c>
      <c r="N50" s="316" t="s">
        <v>607</v>
      </c>
      <c r="O50" s="317">
        <v>45141</v>
      </c>
      <c r="P50" s="41"/>
      <c r="Q50" s="259"/>
      <c r="R50" s="41"/>
      <c r="S50" s="41"/>
      <c r="T50" s="270"/>
      <c r="U50" s="270"/>
      <c r="V50" s="270"/>
      <c r="W50" s="270"/>
      <c r="X50" s="270"/>
      <c r="Y50" s="270"/>
      <c r="Z50" s="270"/>
      <c r="AA50" s="270"/>
      <c r="AB50" s="270"/>
      <c r="AC50" s="270"/>
      <c r="AD50" s="270"/>
      <c r="AE50" s="270"/>
      <c r="AF50" s="270"/>
      <c r="AG50" s="270"/>
      <c r="AH50" s="270"/>
      <c r="AI50" s="270"/>
      <c r="AJ50" s="270"/>
      <c r="AK50" s="270"/>
      <c r="AL50" s="270"/>
    </row>
    <row r="51" spans="1:38" ht="13.5" customHeight="1">
      <c r="A51" s="242">
        <v>6</v>
      </c>
      <c r="B51" s="243">
        <v>45148</v>
      </c>
      <c r="C51" s="244"/>
      <c r="D51" s="244" t="s">
        <v>995</v>
      </c>
      <c r="E51" s="242" t="s">
        <v>606</v>
      </c>
      <c r="F51" s="242">
        <v>145</v>
      </c>
      <c r="G51" s="242">
        <v>140</v>
      </c>
      <c r="H51" s="245">
        <v>147.5</v>
      </c>
      <c r="I51" s="245" t="s">
        <v>996</v>
      </c>
      <c r="J51" s="114" t="s">
        <v>1003</v>
      </c>
      <c r="K51" s="114">
        <f t="shared" si="22"/>
        <v>2.5</v>
      </c>
      <c r="L51" s="115">
        <f>(F51*-0.02)/100</f>
        <v>-2.8999999999999998E-2</v>
      </c>
      <c r="M51" s="116">
        <f t="shared" si="23"/>
        <v>1.7041379310344829E-2</v>
      </c>
      <c r="N51" s="261" t="s">
        <v>596</v>
      </c>
      <c r="O51" s="263">
        <v>45148</v>
      </c>
      <c r="Q51" s="259"/>
      <c r="R51" s="41"/>
      <c r="S51" s="41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270"/>
      <c r="AF51" s="270"/>
      <c r="AG51" s="270"/>
      <c r="AH51" s="270"/>
      <c r="AI51" s="270"/>
      <c r="AJ51" s="270"/>
      <c r="AK51" s="270"/>
      <c r="AL51" s="270"/>
    </row>
    <row r="52" spans="1:38" ht="13.5" customHeight="1">
      <c r="A52" s="242">
        <v>7</v>
      </c>
      <c r="B52" s="243">
        <v>45149</v>
      </c>
      <c r="C52" s="244"/>
      <c r="D52" s="244" t="s">
        <v>995</v>
      </c>
      <c r="E52" s="242" t="s">
        <v>606</v>
      </c>
      <c r="F52" s="242">
        <v>144.5</v>
      </c>
      <c r="G52" s="242">
        <v>140</v>
      </c>
      <c r="H52" s="245">
        <v>149.5</v>
      </c>
      <c r="I52" s="245" t="s">
        <v>703</v>
      </c>
      <c r="J52" s="114" t="s">
        <v>1006</v>
      </c>
      <c r="K52" s="114">
        <f t="shared" ref="K52" si="24">H52-F52</f>
        <v>5</v>
      </c>
      <c r="L52" s="115">
        <f>(F52*-0.02)/100</f>
        <v>-2.8900000000000002E-2</v>
      </c>
      <c r="M52" s="116">
        <f t="shared" ref="M52" si="25">(K52+L52)/F52</f>
        <v>3.4402076124567471E-2</v>
      </c>
      <c r="N52" s="261" t="s">
        <v>596</v>
      </c>
      <c r="O52" s="263">
        <v>45149</v>
      </c>
      <c r="P52" s="41"/>
      <c r="Q52" s="259"/>
      <c r="R52" s="41"/>
      <c r="S52" s="41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</row>
    <row r="53" spans="1:38" ht="13.5" customHeight="1">
      <c r="A53" s="242">
        <v>8</v>
      </c>
      <c r="B53" s="243">
        <v>45152</v>
      </c>
      <c r="C53" s="244"/>
      <c r="D53" s="244" t="s">
        <v>1018</v>
      </c>
      <c r="E53" s="242" t="s">
        <v>606</v>
      </c>
      <c r="F53" s="242">
        <v>3630</v>
      </c>
      <c r="G53" s="242">
        <v>3540</v>
      </c>
      <c r="H53" s="245">
        <v>3681</v>
      </c>
      <c r="I53" s="245" t="s">
        <v>1019</v>
      </c>
      <c r="J53" s="114" t="s">
        <v>1120</v>
      </c>
      <c r="K53" s="114">
        <f t="shared" ref="K53" si="26">H53-F53</f>
        <v>51</v>
      </c>
      <c r="L53" s="115">
        <f>(F53*-0.3)/100</f>
        <v>-10.89</v>
      </c>
      <c r="M53" s="116">
        <f t="shared" ref="M53" si="27">(K53+L53)/F53</f>
        <v>1.1049586776859504E-2</v>
      </c>
      <c r="N53" s="261" t="s">
        <v>596</v>
      </c>
      <c r="O53" s="263">
        <v>45160</v>
      </c>
      <c r="P53" s="41"/>
      <c r="Q53" s="259"/>
      <c r="R53" s="41"/>
      <c r="S53" s="41"/>
      <c r="T53" s="270"/>
      <c r="U53" s="270"/>
      <c r="V53" s="270"/>
      <c r="W53" s="270"/>
      <c r="X53" s="270"/>
      <c r="Y53" s="270"/>
      <c r="Z53" s="270"/>
      <c r="AA53" s="270"/>
      <c r="AB53" s="270"/>
      <c r="AC53" s="270"/>
      <c r="AD53" s="270"/>
      <c r="AE53" s="270"/>
      <c r="AF53" s="270"/>
      <c r="AG53" s="270"/>
      <c r="AH53" s="270"/>
      <c r="AI53" s="270"/>
      <c r="AJ53" s="270"/>
      <c r="AK53" s="270"/>
      <c r="AL53" s="270"/>
    </row>
    <row r="54" spans="1:38" ht="13.5" customHeight="1">
      <c r="A54" s="242">
        <v>9</v>
      </c>
      <c r="B54" s="243">
        <v>45152</v>
      </c>
      <c r="C54" s="244"/>
      <c r="D54" s="244" t="s">
        <v>995</v>
      </c>
      <c r="E54" s="242" t="s">
        <v>606</v>
      </c>
      <c r="F54" s="242">
        <v>143.75</v>
      </c>
      <c r="G54" s="242">
        <v>139.5</v>
      </c>
      <c r="H54" s="245">
        <v>147.5</v>
      </c>
      <c r="I54" s="245" t="s">
        <v>703</v>
      </c>
      <c r="J54" s="114" t="s">
        <v>963</v>
      </c>
      <c r="K54" s="114">
        <f t="shared" ref="K54" si="28">H54-F54</f>
        <v>3.75</v>
      </c>
      <c r="L54" s="115">
        <f>(F54*-0.02)/100</f>
        <v>-2.8750000000000001E-2</v>
      </c>
      <c r="M54" s="116">
        <f t="shared" ref="M54" si="29">(K54+L54)/F54</f>
        <v>2.588695652173913E-2</v>
      </c>
      <c r="N54" s="261" t="s">
        <v>596</v>
      </c>
      <c r="O54" s="263">
        <v>45152</v>
      </c>
      <c r="P54" s="41"/>
      <c r="Q54" s="259"/>
      <c r="R54" s="41"/>
      <c r="S54" s="41"/>
      <c r="T54" s="270"/>
      <c r="U54" s="270"/>
      <c r="V54" s="270"/>
      <c r="W54" s="270"/>
      <c r="X54" s="270"/>
      <c r="Y54" s="270"/>
      <c r="Z54" s="270"/>
      <c r="AA54" s="270"/>
      <c r="AB54" s="270"/>
      <c r="AC54" s="270"/>
      <c r="AD54" s="270"/>
      <c r="AE54" s="270"/>
      <c r="AF54" s="270"/>
      <c r="AG54" s="270"/>
      <c r="AH54" s="270"/>
      <c r="AI54" s="270"/>
      <c r="AJ54" s="270"/>
      <c r="AK54" s="270"/>
      <c r="AL54" s="270"/>
    </row>
    <row r="55" spans="1:38" ht="13.5" customHeight="1">
      <c r="A55" s="242">
        <v>10</v>
      </c>
      <c r="B55" s="243">
        <v>45156</v>
      </c>
      <c r="C55" s="244"/>
      <c r="D55" s="244" t="s">
        <v>995</v>
      </c>
      <c r="E55" s="242" t="s">
        <v>606</v>
      </c>
      <c r="F55" s="242">
        <v>146</v>
      </c>
      <c r="G55" s="242">
        <v>141</v>
      </c>
      <c r="H55" s="245">
        <v>147.5</v>
      </c>
      <c r="I55" s="245" t="s">
        <v>1063</v>
      </c>
      <c r="J55" s="114" t="s">
        <v>945</v>
      </c>
      <c r="K55" s="114">
        <f t="shared" ref="K55" si="30">H55-F55</f>
        <v>1.5</v>
      </c>
      <c r="L55" s="115">
        <f>(F55*-0.02)/100</f>
        <v>-2.92E-2</v>
      </c>
      <c r="M55" s="116">
        <f t="shared" ref="M55" si="31">(K55+L55)/F55</f>
        <v>1.0073972602739727E-2</v>
      </c>
      <c r="N55" s="261" t="s">
        <v>596</v>
      </c>
      <c r="O55" s="263">
        <v>45156</v>
      </c>
      <c r="P55" s="41"/>
      <c r="Q55" s="259"/>
      <c r="R55" s="41"/>
      <c r="S55" s="41"/>
      <c r="T55" s="270"/>
      <c r="U55" s="270"/>
      <c r="V55" s="270"/>
      <c r="W55" s="270"/>
      <c r="X55" s="270"/>
      <c r="Y55" s="270"/>
      <c r="Z55" s="270"/>
      <c r="AA55" s="270"/>
      <c r="AB55" s="270"/>
      <c r="AC55" s="270"/>
      <c r="AD55" s="270"/>
      <c r="AE55" s="270"/>
      <c r="AF55" s="270"/>
      <c r="AG55" s="270"/>
      <c r="AH55" s="270"/>
      <c r="AI55" s="270"/>
      <c r="AJ55" s="270"/>
      <c r="AK55" s="270"/>
      <c r="AL55" s="270"/>
    </row>
    <row r="56" spans="1:38" ht="13.5" customHeight="1">
      <c r="A56" s="242">
        <v>11</v>
      </c>
      <c r="B56" s="243">
        <v>45162</v>
      </c>
      <c r="C56" s="244"/>
      <c r="D56" s="244" t="s">
        <v>995</v>
      </c>
      <c r="E56" s="242" t="s">
        <v>606</v>
      </c>
      <c r="F56" s="242">
        <v>141.5</v>
      </c>
      <c r="G56" s="242">
        <v>138</v>
      </c>
      <c r="H56" s="245">
        <v>144.5</v>
      </c>
      <c r="I56" s="245" t="s">
        <v>707</v>
      </c>
      <c r="J56" s="114" t="s">
        <v>1091</v>
      </c>
      <c r="K56" s="114">
        <f t="shared" ref="K56" si="32">H56-F56</f>
        <v>3</v>
      </c>
      <c r="L56" s="115">
        <f>(F56*-0.02)/100</f>
        <v>-2.8300000000000002E-2</v>
      </c>
      <c r="M56" s="116">
        <f t="shared" ref="M56" si="33">(K56+L56)/F56</f>
        <v>2.1001413427561837E-2</v>
      </c>
      <c r="N56" s="261" t="s">
        <v>596</v>
      </c>
      <c r="O56" s="263">
        <v>45162</v>
      </c>
      <c r="P56" s="41"/>
      <c r="Q56" s="259"/>
      <c r="R56" s="41"/>
      <c r="S56" s="41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0"/>
      <c r="AL56" s="270"/>
    </row>
    <row r="57" spans="1:38" ht="13.5" customHeight="1">
      <c r="A57" s="264"/>
      <c r="B57" s="248"/>
      <c r="C57" s="265"/>
      <c r="D57" s="266"/>
      <c r="E57" s="267"/>
      <c r="F57" s="247"/>
      <c r="G57" s="249"/>
      <c r="H57" s="247"/>
      <c r="I57" s="247"/>
      <c r="J57" s="249"/>
      <c r="K57" s="249"/>
      <c r="L57" s="260"/>
      <c r="M57" s="268"/>
      <c r="N57" s="249"/>
      <c r="O57" s="269"/>
      <c r="P57" s="41"/>
      <c r="Q57" s="259"/>
      <c r="R57" s="41"/>
      <c r="S57" s="41"/>
      <c r="T57" s="270"/>
      <c r="U57" s="270"/>
      <c r="V57" s="270"/>
      <c r="W57" s="270"/>
      <c r="X57" s="270"/>
      <c r="Y57" s="270"/>
      <c r="Z57" s="270"/>
      <c r="AA57" s="270"/>
      <c r="AB57" s="270"/>
      <c r="AC57" s="270"/>
      <c r="AD57" s="270"/>
      <c r="AE57" s="270"/>
      <c r="AF57" s="270"/>
      <c r="AG57" s="270"/>
      <c r="AH57" s="270"/>
      <c r="AI57" s="270"/>
      <c r="AJ57" s="270"/>
      <c r="AK57" s="270"/>
      <c r="AL57" s="270"/>
    </row>
    <row r="58" spans="1:38" ht="13.5" customHeight="1">
      <c r="A58" s="264"/>
      <c r="B58" s="248"/>
      <c r="C58" s="265"/>
      <c r="D58" s="266"/>
      <c r="E58" s="267"/>
      <c r="F58" s="247"/>
      <c r="G58" s="249"/>
      <c r="H58" s="247"/>
      <c r="I58" s="247"/>
      <c r="J58" s="249"/>
      <c r="K58" s="249"/>
      <c r="L58" s="260"/>
      <c r="M58" s="268"/>
      <c r="N58" s="249"/>
      <c r="O58" s="269"/>
      <c r="P58" s="41"/>
      <c r="Q58" s="259"/>
      <c r="R58" s="41"/>
      <c r="S58" s="41"/>
      <c r="T58" s="270"/>
      <c r="U58" s="270"/>
      <c r="V58" s="270"/>
      <c r="W58" s="270"/>
      <c r="X58" s="270"/>
      <c r="Y58" s="270"/>
      <c r="Z58" s="270"/>
      <c r="AA58" s="270"/>
      <c r="AB58" s="270"/>
      <c r="AC58" s="270"/>
      <c r="AD58" s="270"/>
      <c r="AE58" s="270"/>
      <c r="AF58" s="270"/>
      <c r="AG58" s="270"/>
      <c r="AH58" s="270"/>
      <c r="AI58" s="270"/>
      <c r="AJ58" s="270"/>
      <c r="AK58" s="270"/>
      <c r="AL58" s="270"/>
    </row>
    <row r="60" spans="1:38" ht="44.25" customHeight="1">
      <c r="A60" s="130" t="s">
        <v>597</v>
      </c>
      <c r="B60" s="151"/>
      <c r="C60" s="151"/>
      <c r="D60" s="1"/>
      <c r="E60" s="6"/>
      <c r="F60" s="6"/>
      <c r="G60" s="6"/>
      <c r="H60" s="6" t="s">
        <v>609</v>
      </c>
      <c r="I60" s="6"/>
      <c r="J60" s="6"/>
      <c r="K60" s="126"/>
      <c r="L60" s="152"/>
      <c r="M60" s="126"/>
      <c r="N60" s="127"/>
      <c r="O60" s="126"/>
      <c r="P60" s="41"/>
      <c r="Q60" s="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8" ht="12.75" customHeight="1">
      <c r="A61" s="136" t="s">
        <v>598</v>
      </c>
      <c r="B61" s="130"/>
      <c r="C61" s="130"/>
      <c r="D61" s="130"/>
      <c r="E61" s="41"/>
      <c r="F61" s="137" t="s">
        <v>599</v>
      </c>
      <c r="G61" s="62"/>
      <c r="H61" s="41"/>
      <c r="I61" s="62"/>
      <c r="J61" s="6"/>
      <c r="K61" s="153"/>
      <c r="L61" s="154"/>
      <c r="M61" s="6"/>
      <c r="N61" s="120"/>
      <c r="O61" s="155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136"/>
      <c r="B62" s="130"/>
      <c r="C62" s="130"/>
      <c r="D62" s="130"/>
      <c r="E62" s="6"/>
      <c r="F62" s="137" t="s">
        <v>602</v>
      </c>
      <c r="G62" s="62"/>
      <c r="H62" s="41"/>
      <c r="I62" s="62"/>
      <c r="J62" s="6"/>
      <c r="K62" s="153"/>
      <c r="L62" s="154"/>
      <c r="M62" s="6"/>
      <c r="N62" s="120"/>
      <c r="O62" s="155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4.25" customHeight="1">
      <c r="A63" s="130"/>
      <c r="B63" s="130"/>
      <c r="C63" s="130"/>
      <c r="D63" s="130"/>
      <c r="E63" s="6"/>
      <c r="F63" s="6"/>
      <c r="G63" s="6"/>
      <c r="H63" s="6"/>
      <c r="I63" s="6"/>
      <c r="J63" s="142"/>
      <c r="K63" s="139"/>
      <c r="L63" s="140"/>
      <c r="M63" s="6"/>
      <c r="N63" s="143"/>
      <c r="O63" s="1"/>
      <c r="P63" s="41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12.75" customHeight="1">
      <c r="A64" s="156" t="s">
        <v>610</v>
      </c>
      <c r="B64" s="156"/>
      <c r="C64" s="156"/>
      <c r="D64" s="156"/>
      <c r="E64" s="6"/>
      <c r="F64" s="6"/>
      <c r="G64" s="6"/>
      <c r="H64" s="6"/>
      <c r="I64" s="6"/>
      <c r="J64" s="6"/>
      <c r="K64" s="6"/>
      <c r="L64" s="6"/>
      <c r="M64" s="6"/>
      <c r="N64" s="6"/>
      <c r="O64" s="24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38.25" customHeight="1">
      <c r="A65" s="104" t="s">
        <v>16</v>
      </c>
      <c r="B65" s="104" t="s">
        <v>568</v>
      </c>
      <c r="C65" s="104"/>
      <c r="D65" s="105" t="s">
        <v>580</v>
      </c>
      <c r="E65" s="104" t="s">
        <v>581</v>
      </c>
      <c r="F65" s="104" t="s">
        <v>582</v>
      </c>
      <c r="G65" s="104" t="s">
        <v>604</v>
      </c>
      <c r="H65" s="104" t="s">
        <v>584</v>
      </c>
      <c r="I65" s="287" t="s">
        <v>585</v>
      </c>
      <c r="J65" s="290" t="s">
        <v>586</v>
      </c>
      <c r="K65" s="288" t="s">
        <v>611</v>
      </c>
      <c r="L65" s="106" t="s">
        <v>588</v>
      </c>
      <c r="M65" s="157" t="s">
        <v>612</v>
      </c>
      <c r="N65" s="104" t="s">
        <v>613</v>
      </c>
      <c r="O65" s="103" t="s">
        <v>590</v>
      </c>
      <c r="P65" s="105" t="s">
        <v>591</v>
      </c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2.75" customHeight="1">
      <c r="A66" s="297">
        <v>1</v>
      </c>
      <c r="B66" s="302">
        <v>45138</v>
      </c>
      <c r="C66" s="303"/>
      <c r="D66" s="303" t="s">
        <v>901</v>
      </c>
      <c r="E66" s="297" t="s">
        <v>606</v>
      </c>
      <c r="F66" s="297">
        <v>2015.5</v>
      </c>
      <c r="G66" s="297">
        <v>1990</v>
      </c>
      <c r="H66" s="304">
        <v>1990</v>
      </c>
      <c r="I66" s="305" t="s">
        <v>902</v>
      </c>
      <c r="J66" s="306" t="s">
        <v>920</v>
      </c>
      <c r="K66" s="297">
        <f t="shared" ref="K66" si="34">H66-F66</f>
        <v>-25.5</v>
      </c>
      <c r="L66" s="307">
        <f t="shared" ref="L66:L74" si="35">(H66*N66)*0.03%</f>
        <v>298.5</v>
      </c>
      <c r="M66" s="299">
        <f t="shared" ref="M66" si="36">(K66*N66)-L66</f>
        <v>-13048.5</v>
      </c>
      <c r="N66" s="297">
        <v>500</v>
      </c>
      <c r="O66" s="304" t="s">
        <v>607</v>
      </c>
      <c r="P66" s="308">
        <v>45140</v>
      </c>
      <c r="Q66" s="159"/>
      <c r="R66" s="62" t="s">
        <v>608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60"/>
      <c r="AG66" s="161"/>
      <c r="AH66" s="159"/>
      <c r="AI66" s="159"/>
      <c r="AJ66" s="160"/>
      <c r="AK66" s="160"/>
      <c r="AL66" s="160"/>
    </row>
    <row r="67" spans="1:38" ht="12.75" customHeight="1">
      <c r="A67" s="242">
        <v>2</v>
      </c>
      <c r="B67" s="243">
        <v>45138</v>
      </c>
      <c r="C67" s="244"/>
      <c r="D67" s="244" t="s">
        <v>903</v>
      </c>
      <c r="E67" s="242" t="s">
        <v>606</v>
      </c>
      <c r="F67" s="242">
        <v>174.5</v>
      </c>
      <c r="G67" s="242">
        <v>171</v>
      </c>
      <c r="H67" s="245">
        <v>175.25</v>
      </c>
      <c r="I67" s="245" t="s">
        <v>904</v>
      </c>
      <c r="J67" s="289" t="s">
        <v>913</v>
      </c>
      <c r="K67" s="112">
        <f t="shared" ref="K67:K68" si="37">H67-F67</f>
        <v>0.75</v>
      </c>
      <c r="L67" s="115">
        <f t="shared" si="35"/>
        <v>178.755</v>
      </c>
      <c r="M67" s="158">
        <f t="shared" ref="M67:M68" si="38">(K67*N67)-L67</f>
        <v>2371.2449999999999</v>
      </c>
      <c r="N67" s="112">
        <v>3400</v>
      </c>
      <c r="O67" s="114" t="s">
        <v>596</v>
      </c>
      <c r="P67" s="113">
        <v>45139</v>
      </c>
      <c r="Q67" s="159"/>
      <c r="R67" s="62" t="s">
        <v>595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60"/>
      <c r="AG67" s="161"/>
      <c r="AH67" s="159"/>
      <c r="AI67" s="159"/>
      <c r="AJ67" s="160"/>
      <c r="AK67" s="160"/>
      <c r="AL67" s="160"/>
    </row>
    <row r="68" spans="1:38" ht="12.75" customHeight="1">
      <c r="A68" s="297">
        <v>3</v>
      </c>
      <c r="B68" s="302">
        <v>45138</v>
      </c>
      <c r="C68" s="303"/>
      <c r="D68" s="303" t="s">
        <v>905</v>
      </c>
      <c r="E68" s="297" t="s">
        <v>606</v>
      </c>
      <c r="F68" s="297">
        <v>2545</v>
      </c>
      <c r="G68" s="297">
        <v>2495</v>
      </c>
      <c r="H68" s="304">
        <v>2495</v>
      </c>
      <c r="I68" s="305" t="s">
        <v>906</v>
      </c>
      <c r="J68" s="306" t="s">
        <v>921</v>
      </c>
      <c r="K68" s="297">
        <f t="shared" si="37"/>
        <v>-50</v>
      </c>
      <c r="L68" s="307">
        <f t="shared" si="35"/>
        <v>187.12499999999997</v>
      </c>
      <c r="M68" s="299">
        <f t="shared" si="38"/>
        <v>-12687.125</v>
      </c>
      <c r="N68" s="297">
        <v>250</v>
      </c>
      <c r="O68" s="304" t="s">
        <v>607</v>
      </c>
      <c r="P68" s="308">
        <v>45140</v>
      </c>
      <c r="Q68" s="159"/>
      <c r="R68" s="62" t="s">
        <v>608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60"/>
      <c r="AG68" s="161"/>
      <c r="AH68" s="159"/>
      <c r="AI68" s="159"/>
      <c r="AJ68" s="160"/>
      <c r="AK68" s="160"/>
      <c r="AL68" s="160"/>
    </row>
    <row r="69" spans="1:38" ht="12.75" customHeight="1">
      <c r="A69" s="242">
        <v>4</v>
      </c>
      <c r="B69" s="243">
        <v>45141</v>
      </c>
      <c r="C69" s="244"/>
      <c r="D69" s="244" t="s">
        <v>935</v>
      </c>
      <c r="E69" s="242" t="s">
        <v>606</v>
      </c>
      <c r="F69" s="242">
        <v>319</v>
      </c>
      <c r="G69" s="242">
        <v>313</v>
      </c>
      <c r="H69" s="245">
        <v>320.5</v>
      </c>
      <c r="I69" s="245" t="s">
        <v>938</v>
      </c>
      <c r="J69" s="289" t="s">
        <v>945</v>
      </c>
      <c r="K69" s="112">
        <f t="shared" ref="K69:K70" si="39">H69-F69</f>
        <v>1.5</v>
      </c>
      <c r="L69" s="115">
        <f t="shared" si="35"/>
        <v>192.29999999999998</v>
      </c>
      <c r="M69" s="158">
        <f t="shared" ref="M69:M70" si="40">(K69*N69)-L69</f>
        <v>2807.7</v>
      </c>
      <c r="N69" s="112">
        <v>2000</v>
      </c>
      <c r="O69" s="114" t="s">
        <v>596</v>
      </c>
      <c r="P69" s="113">
        <v>45141</v>
      </c>
      <c r="Q69" s="159"/>
      <c r="R69" s="62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60"/>
      <c r="AG69" s="161"/>
      <c r="AH69" s="159"/>
      <c r="AI69" s="159"/>
      <c r="AJ69" s="160"/>
      <c r="AK69" s="160"/>
      <c r="AL69" s="160"/>
    </row>
    <row r="70" spans="1:38" ht="12.75" customHeight="1">
      <c r="A70" s="297">
        <v>5</v>
      </c>
      <c r="B70" s="302">
        <v>45142</v>
      </c>
      <c r="C70" s="303"/>
      <c r="D70" s="303" t="s">
        <v>951</v>
      </c>
      <c r="E70" s="297" t="s">
        <v>606</v>
      </c>
      <c r="F70" s="297">
        <v>2027.5</v>
      </c>
      <c r="G70" s="297">
        <v>1990</v>
      </c>
      <c r="H70" s="304">
        <v>1990</v>
      </c>
      <c r="I70" s="305" t="s">
        <v>952</v>
      </c>
      <c r="J70" s="306" t="s">
        <v>981</v>
      </c>
      <c r="K70" s="297">
        <f t="shared" si="39"/>
        <v>-37.5</v>
      </c>
      <c r="L70" s="307">
        <f t="shared" si="35"/>
        <v>208.95</v>
      </c>
      <c r="M70" s="299">
        <f t="shared" si="40"/>
        <v>-13333.95</v>
      </c>
      <c r="N70" s="297">
        <v>350</v>
      </c>
      <c r="O70" s="304" t="s">
        <v>607</v>
      </c>
      <c r="P70" s="308">
        <v>45146</v>
      </c>
      <c r="Q70" s="159"/>
      <c r="R70" s="62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60"/>
      <c r="AG70" s="161"/>
      <c r="AH70" s="159"/>
      <c r="AI70" s="159"/>
      <c r="AJ70" s="160"/>
      <c r="AK70" s="160"/>
      <c r="AL70" s="160"/>
    </row>
    <row r="71" spans="1:38" ht="12.75" customHeight="1">
      <c r="A71" s="242">
        <v>6</v>
      </c>
      <c r="B71" s="243">
        <v>45142</v>
      </c>
      <c r="C71" s="244"/>
      <c r="D71" s="244" t="s">
        <v>953</v>
      </c>
      <c r="E71" s="242" t="s">
        <v>606</v>
      </c>
      <c r="F71" s="242">
        <v>474</v>
      </c>
      <c r="G71" s="242">
        <v>468</v>
      </c>
      <c r="H71" s="245">
        <v>478.5</v>
      </c>
      <c r="I71" s="245" t="s">
        <v>954</v>
      </c>
      <c r="J71" s="289" t="s">
        <v>955</v>
      </c>
      <c r="K71" s="112">
        <f t="shared" ref="K71:K72" si="41">H71-F71</f>
        <v>4.5</v>
      </c>
      <c r="L71" s="115">
        <f t="shared" si="35"/>
        <v>258.39</v>
      </c>
      <c r="M71" s="158">
        <f t="shared" ref="M71:M72" si="42">(K71*N71)-L71</f>
        <v>7841.61</v>
      </c>
      <c r="N71" s="112">
        <v>1800</v>
      </c>
      <c r="O71" s="114" t="s">
        <v>596</v>
      </c>
      <c r="P71" s="113">
        <v>45142</v>
      </c>
      <c r="Q71" s="159"/>
      <c r="R71" s="62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60"/>
      <c r="AG71" s="161"/>
      <c r="AH71" s="159"/>
      <c r="AI71" s="159"/>
      <c r="AJ71" s="160"/>
      <c r="AK71" s="160"/>
      <c r="AL71" s="160"/>
    </row>
    <row r="72" spans="1:38" ht="12.75" customHeight="1">
      <c r="A72" s="242">
        <v>7</v>
      </c>
      <c r="B72" s="243">
        <v>45142</v>
      </c>
      <c r="C72" s="244"/>
      <c r="D72" s="244" t="s">
        <v>935</v>
      </c>
      <c r="E72" s="242" t="s">
        <v>606</v>
      </c>
      <c r="F72" s="242">
        <v>320.5</v>
      </c>
      <c r="G72" s="242">
        <v>313</v>
      </c>
      <c r="H72" s="245">
        <v>324.25</v>
      </c>
      <c r="I72" s="245" t="s">
        <v>956</v>
      </c>
      <c r="J72" s="289" t="s">
        <v>963</v>
      </c>
      <c r="K72" s="112">
        <f t="shared" si="41"/>
        <v>3.75</v>
      </c>
      <c r="L72" s="115">
        <f t="shared" si="35"/>
        <v>194.54999999999998</v>
      </c>
      <c r="M72" s="158">
        <f t="shared" si="42"/>
        <v>7305.45</v>
      </c>
      <c r="N72" s="112">
        <v>2000</v>
      </c>
      <c r="O72" s="114" t="s">
        <v>596</v>
      </c>
      <c r="P72" s="113">
        <v>45145</v>
      </c>
      <c r="Q72" s="159"/>
      <c r="R72" s="62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60"/>
      <c r="AG72" s="161"/>
      <c r="AH72" s="159"/>
      <c r="AI72" s="159"/>
      <c r="AJ72" s="160"/>
      <c r="AK72" s="160"/>
      <c r="AL72" s="160"/>
    </row>
    <row r="73" spans="1:38" ht="12.75" customHeight="1">
      <c r="A73" s="242">
        <v>8</v>
      </c>
      <c r="B73" s="243">
        <v>45145</v>
      </c>
      <c r="C73" s="244"/>
      <c r="D73" s="244" t="s">
        <v>953</v>
      </c>
      <c r="E73" s="242" t="s">
        <v>606</v>
      </c>
      <c r="F73" s="242">
        <v>472.5</v>
      </c>
      <c r="G73" s="242">
        <v>467</v>
      </c>
      <c r="H73" s="245">
        <v>478</v>
      </c>
      <c r="I73" s="245" t="s">
        <v>954</v>
      </c>
      <c r="J73" s="289" t="s">
        <v>964</v>
      </c>
      <c r="K73" s="112">
        <f t="shared" ref="K73" si="43">H73-F73</f>
        <v>5.5</v>
      </c>
      <c r="L73" s="115">
        <f t="shared" si="35"/>
        <v>258.12</v>
      </c>
      <c r="M73" s="158">
        <f t="shared" ref="M73" si="44">(K73*N73)-L73</f>
        <v>9641.8799999999992</v>
      </c>
      <c r="N73" s="112">
        <v>1800</v>
      </c>
      <c r="O73" s="114" t="s">
        <v>596</v>
      </c>
      <c r="P73" s="113">
        <v>45145</v>
      </c>
      <c r="Q73" s="159"/>
      <c r="R73" s="62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60"/>
      <c r="AG73" s="161"/>
      <c r="AH73" s="159"/>
      <c r="AI73" s="159"/>
      <c r="AJ73" s="160"/>
      <c r="AK73" s="160"/>
      <c r="AL73" s="160"/>
    </row>
    <row r="74" spans="1:38" ht="12.75" customHeight="1">
      <c r="A74" s="242">
        <v>9</v>
      </c>
      <c r="B74" s="243">
        <v>45145</v>
      </c>
      <c r="C74" s="244"/>
      <c r="D74" s="244" t="s">
        <v>965</v>
      </c>
      <c r="E74" s="242" t="s">
        <v>606</v>
      </c>
      <c r="F74" s="242">
        <v>689</v>
      </c>
      <c r="G74" s="242">
        <v>677</v>
      </c>
      <c r="H74" s="245">
        <v>697</v>
      </c>
      <c r="I74" s="245" t="s">
        <v>966</v>
      </c>
      <c r="J74" s="289" t="s">
        <v>967</v>
      </c>
      <c r="K74" s="112">
        <f t="shared" ref="K74:K76" si="45">H74-F74</f>
        <v>8</v>
      </c>
      <c r="L74" s="115">
        <f t="shared" si="35"/>
        <v>209.1</v>
      </c>
      <c r="M74" s="158">
        <f t="shared" ref="M74:M76" si="46">(K74*N74)-L74</f>
        <v>7790.9</v>
      </c>
      <c r="N74" s="112">
        <v>1000</v>
      </c>
      <c r="O74" s="114" t="s">
        <v>596</v>
      </c>
      <c r="P74" s="113">
        <v>45145</v>
      </c>
      <c r="Q74" s="159"/>
      <c r="R74" s="62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60"/>
      <c r="AG74" s="161"/>
      <c r="AH74" s="159"/>
      <c r="AI74" s="159"/>
      <c r="AJ74" s="160"/>
      <c r="AK74" s="160"/>
      <c r="AL74" s="160"/>
    </row>
    <row r="75" spans="1:38" ht="15" customHeight="1">
      <c r="A75" s="297">
        <v>10</v>
      </c>
      <c r="B75" s="302">
        <v>45146</v>
      </c>
      <c r="C75" s="303"/>
      <c r="D75" s="303" t="s">
        <v>970</v>
      </c>
      <c r="E75" s="297" t="s">
        <v>606</v>
      </c>
      <c r="F75" s="297" t="s">
        <v>984</v>
      </c>
      <c r="G75" s="297">
        <v>497</v>
      </c>
      <c r="H75" s="304">
        <v>497</v>
      </c>
      <c r="I75" s="305" t="s">
        <v>971</v>
      </c>
      <c r="J75" s="306" t="s">
        <v>985</v>
      </c>
      <c r="K75" s="297">
        <f t="shared" si="45"/>
        <v>-10</v>
      </c>
      <c r="L75" s="307">
        <f t="shared" ref="L75:L76" si="47">(H75*N75)*0.03%</f>
        <v>186.37499999999997</v>
      </c>
      <c r="M75" s="299">
        <f t="shared" si="46"/>
        <v>-12686.375</v>
      </c>
      <c r="N75" s="297">
        <v>1250</v>
      </c>
      <c r="O75" s="304" t="s">
        <v>607</v>
      </c>
      <c r="P75" s="308">
        <v>45147</v>
      </c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</row>
    <row r="76" spans="1:38" ht="12.75" customHeight="1">
      <c r="A76" s="242">
        <v>11</v>
      </c>
      <c r="B76" s="243">
        <v>45146</v>
      </c>
      <c r="C76" s="244"/>
      <c r="D76" s="244" t="s">
        <v>978</v>
      </c>
      <c r="E76" s="242" t="s">
        <v>606</v>
      </c>
      <c r="F76" s="242">
        <v>4287</v>
      </c>
      <c r="G76" s="242">
        <v>4225</v>
      </c>
      <c r="H76" s="245">
        <v>4327.5</v>
      </c>
      <c r="I76" s="245" t="s">
        <v>979</v>
      </c>
      <c r="J76" s="289" t="s">
        <v>994</v>
      </c>
      <c r="K76" s="112">
        <f t="shared" si="45"/>
        <v>40.5</v>
      </c>
      <c r="L76" s="115">
        <f t="shared" si="47"/>
        <v>259.64999999999998</v>
      </c>
      <c r="M76" s="158">
        <f t="shared" si="46"/>
        <v>7840.35</v>
      </c>
      <c r="N76" s="112">
        <v>200</v>
      </c>
      <c r="O76" s="114" t="s">
        <v>596</v>
      </c>
      <c r="P76" s="113">
        <v>45148</v>
      </c>
      <c r="Q76" s="159"/>
      <c r="R76" s="62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60"/>
      <c r="AG76" s="161"/>
      <c r="AH76" s="159"/>
      <c r="AI76" s="159"/>
      <c r="AJ76" s="160"/>
      <c r="AK76" s="160"/>
      <c r="AL76" s="160"/>
    </row>
    <row r="77" spans="1:38" ht="12.75" customHeight="1">
      <c r="A77" s="242">
        <v>12</v>
      </c>
      <c r="B77" s="243">
        <v>45147</v>
      </c>
      <c r="C77" s="244"/>
      <c r="D77" s="244" t="s">
        <v>989</v>
      </c>
      <c r="E77" s="242" t="s">
        <v>606</v>
      </c>
      <c r="F77" s="242">
        <v>4530</v>
      </c>
      <c r="G77" s="242">
        <v>4480</v>
      </c>
      <c r="H77" s="245">
        <v>4567.5</v>
      </c>
      <c r="I77" s="245" t="s">
        <v>990</v>
      </c>
      <c r="J77" s="289" t="s">
        <v>993</v>
      </c>
      <c r="K77" s="112">
        <f t="shared" ref="K77" si="48">H77-F77</f>
        <v>37.5</v>
      </c>
      <c r="L77" s="115">
        <f t="shared" ref="L77" si="49">(H77*N77)*0.03%</f>
        <v>342.56249999999994</v>
      </c>
      <c r="M77" s="158">
        <f t="shared" ref="M77" si="50">(K77*N77)-L77</f>
        <v>9032.4375</v>
      </c>
      <c r="N77" s="112">
        <v>250</v>
      </c>
      <c r="O77" s="114" t="s">
        <v>596</v>
      </c>
      <c r="P77" s="113">
        <v>45148</v>
      </c>
      <c r="Q77" s="159"/>
      <c r="R77" s="62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60"/>
      <c r="AG77" s="161"/>
      <c r="AH77" s="159"/>
      <c r="AI77" s="159"/>
      <c r="AJ77" s="160"/>
      <c r="AK77" s="160"/>
      <c r="AL77" s="160"/>
    </row>
    <row r="78" spans="1:38" ht="12.75" customHeight="1">
      <c r="A78" s="242">
        <v>13</v>
      </c>
      <c r="B78" s="243">
        <v>45148</v>
      </c>
      <c r="C78" s="244"/>
      <c r="D78" s="244" t="s">
        <v>1000</v>
      </c>
      <c r="E78" s="242" t="s">
        <v>606</v>
      </c>
      <c r="F78" s="242">
        <v>24015</v>
      </c>
      <c r="G78" s="242">
        <v>23700</v>
      </c>
      <c r="H78" s="245">
        <v>24220</v>
      </c>
      <c r="I78" s="245" t="s">
        <v>1001</v>
      </c>
      <c r="J78" s="289" t="s">
        <v>1012</v>
      </c>
      <c r="K78" s="112">
        <f t="shared" ref="K78" si="51">H78-F78</f>
        <v>205</v>
      </c>
      <c r="L78" s="115">
        <f t="shared" ref="L78" si="52">(H78*N78)*0.03%</f>
        <v>290.64</v>
      </c>
      <c r="M78" s="158">
        <f t="shared" ref="M78" si="53">(K78*N78)-L78</f>
        <v>7909.36</v>
      </c>
      <c r="N78" s="112">
        <v>40</v>
      </c>
      <c r="O78" s="114" t="s">
        <v>596</v>
      </c>
      <c r="P78" s="113">
        <v>45149</v>
      </c>
      <c r="Q78" s="159"/>
      <c r="R78" s="62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60"/>
      <c r="AG78" s="161"/>
      <c r="AH78" s="159"/>
      <c r="AI78" s="159"/>
      <c r="AJ78" s="160"/>
      <c r="AK78" s="160"/>
      <c r="AL78" s="160"/>
    </row>
    <row r="79" spans="1:38" ht="12.75" customHeight="1">
      <c r="A79" s="242">
        <v>14</v>
      </c>
      <c r="B79" s="243">
        <v>45148</v>
      </c>
      <c r="C79" s="244"/>
      <c r="D79" s="244" t="s">
        <v>978</v>
      </c>
      <c r="E79" s="242" t="s">
        <v>606</v>
      </c>
      <c r="F79" s="242">
        <v>4255</v>
      </c>
      <c r="G79" s="242">
        <v>4195</v>
      </c>
      <c r="H79" s="245">
        <v>4295</v>
      </c>
      <c r="I79" s="245" t="s">
        <v>1002</v>
      </c>
      <c r="J79" s="289" t="s">
        <v>643</v>
      </c>
      <c r="K79" s="112">
        <f t="shared" ref="K79" si="54">H79-F79</f>
        <v>40</v>
      </c>
      <c r="L79" s="115">
        <f t="shared" ref="L79" si="55">(H79*N79)*0.03%</f>
        <v>257.7</v>
      </c>
      <c r="M79" s="158">
        <f t="shared" ref="M79" si="56">(K79*N79)-L79</f>
        <v>7742.3</v>
      </c>
      <c r="N79" s="112">
        <v>200</v>
      </c>
      <c r="O79" s="114" t="s">
        <v>596</v>
      </c>
      <c r="P79" s="113">
        <v>45149</v>
      </c>
      <c r="Q79" s="159"/>
      <c r="R79" s="62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60"/>
      <c r="AG79" s="161"/>
      <c r="AH79" s="159"/>
      <c r="AI79" s="159"/>
      <c r="AJ79" s="160"/>
      <c r="AK79" s="160"/>
      <c r="AL79" s="160"/>
    </row>
    <row r="80" spans="1:38" ht="12.75" customHeight="1">
      <c r="A80" s="242">
        <v>15</v>
      </c>
      <c r="B80" s="243">
        <v>45152</v>
      </c>
      <c r="C80" s="244"/>
      <c r="D80" s="244" t="s">
        <v>978</v>
      </c>
      <c r="E80" s="242" t="s">
        <v>606</v>
      </c>
      <c r="F80" s="242">
        <v>4175</v>
      </c>
      <c r="G80" s="242">
        <v>4105</v>
      </c>
      <c r="H80" s="245">
        <v>4222.5</v>
      </c>
      <c r="I80" s="245" t="s">
        <v>1020</v>
      </c>
      <c r="J80" s="289" t="s">
        <v>618</v>
      </c>
      <c r="K80" s="112">
        <f t="shared" ref="K80" si="57">H80-F80</f>
        <v>47.5</v>
      </c>
      <c r="L80" s="115">
        <f t="shared" ref="L80" si="58">(H80*N80)*0.03%</f>
        <v>253.34999999999997</v>
      </c>
      <c r="M80" s="158">
        <f t="shared" ref="M80" si="59">(K80*N80)-L80</f>
        <v>9246.65</v>
      </c>
      <c r="N80" s="112">
        <v>200</v>
      </c>
      <c r="O80" s="114" t="s">
        <v>596</v>
      </c>
      <c r="P80" s="113">
        <v>45152</v>
      </c>
      <c r="Q80" s="159"/>
      <c r="R80" s="62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60"/>
      <c r="AG80" s="161"/>
      <c r="AH80" s="159"/>
      <c r="AI80" s="159"/>
      <c r="AJ80" s="160"/>
      <c r="AK80" s="160"/>
      <c r="AL80" s="160"/>
    </row>
    <row r="81" spans="1:38" ht="12.75" customHeight="1">
      <c r="A81" s="242">
        <v>16</v>
      </c>
      <c r="B81" s="243">
        <v>45152</v>
      </c>
      <c r="C81" s="244"/>
      <c r="D81" s="244" t="s">
        <v>1032</v>
      </c>
      <c r="E81" s="242" t="s">
        <v>606</v>
      </c>
      <c r="F81" s="242">
        <v>451.5</v>
      </c>
      <c r="G81" s="242">
        <v>440</v>
      </c>
      <c r="H81" s="245">
        <v>459</v>
      </c>
      <c r="I81" s="245" t="s">
        <v>1033</v>
      </c>
      <c r="J81" s="289" t="s">
        <v>1074</v>
      </c>
      <c r="K81" s="112">
        <f t="shared" ref="K81" si="60">H81-F81</f>
        <v>7.5</v>
      </c>
      <c r="L81" s="115">
        <f t="shared" ref="L81" si="61">(H81*N81)*0.03%</f>
        <v>172.12499999999997</v>
      </c>
      <c r="M81" s="158">
        <f t="shared" ref="M81" si="62">(K81*N81)-L81</f>
        <v>9202.875</v>
      </c>
      <c r="N81" s="112">
        <v>1250</v>
      </c>
      <c r="O81" s="114" t="s">
        <v>596</v>
      </c>
      <c r="P81" s="113">
        <v>45159</v>
      </c>
      <c r="Q81" s="159"/>
      <c r="R81" s="62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60"/>
      <c r="AG81" s="161"/>
      <c r="AH81" s="159"/>
      <c r="AI81" s="159"/>
      <c r="AJ81" s="160"/>
      <c r="AK81" s="160"/>
      <c r="AL81" s="160"/>
    </row>
    <row r="82" spans="1:38" ht="12.75" customHeight="1">
      <c r="A82" s="242">
        <v>17</v>
      </c>
      <c r="B82" s="243">
        <v>45160</v>
      </c>
      <c r="C82" s="244"/>
      <c r="D82" s="244" t="s">
        <v>1101</v>
      </c>
      <c r="E82" s="242" t="s">
        <v>606</v>
      </c>
      <c r="F82" s="242">
        <v>1526</v>
      </c>
      <c r="G82" s="242">
        <v>1495</v>
      </c>
      <c r="H82" s="245">
        <v>1545</v>
      </c>
      <c r="I82" s="245" t="s">
        <v>1102</v>
      </c>
      <c r="J82" s="289" t="s">
        <v>1011</v>
      </c>
      <c r="K82" s="112">
        <f t="shared" ref="K82:K83" si="63">H82-F82</f>
        <v>19</v>
      </c>
      <c r="L82" s="115">
        <f t="shared" ref="L82:L83" si="64">(H82*N82)*0.03%</f>
        <v>185.39999999999998</v>
      </c>
      <c r="M82" s="158">
        <f t="shared" ref="M82:M83" si="65">(K82*N82)-L82</f>
        <v>7414.6</v>
      </c>
      <c r="N82" s="112">
        <v>400</v>
      </c>
      <c r="O82" s="114" t="s">
        <v>596</v>
      </c>
      <c r="P82" s="113">
        <v>45161</v>
      </c>
      <c r="Q82" s="159"/>
      <c r="R82" s="62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60"/>
      <c r="AG82" s="161"/>
      <c r="AH82" s="159"/>
      <c r="AI82" s="159"/>
      <c r="AJ82" s="160"/>
      <c r="AK82" s="160"/>
      <c r="AL82" s="160"/>
    </row>
    <row r="83" spans="1:38" ht="12.75" customHeight="1">
      <c r="A83" s="297">
        <v>18</v>
      </c>
      <c r="B83" s="302">
        <v>45160</v>
      </c>
      <c r="C83" s="303"/>
      <c r="D83" s="303" t="s">
        <v>1105</v>
      </c>
      <c r="E83" s="297" t="s">
        <v>606</v>
      </c>
      <c r="F83" s="297">
        <v>1805.5</v>
      </c>
      <c r="G83" s="297">
        <v>1782</v>
      </c>
      <c r="H83" s="304">
        <v>1782</v>
      </c>
      <c r="I83" s="305" t="s">
        <v>1106</v>
      </c>
      <c r="J83" s="306" t="s">
        <v>1153</v>
      </c>
      <c r="K83" s="297">
        <f t="shared" si="63"/>
        <v>-23.5</v>
      </c>
      <c r="L83" s="307">
        <f t="shared" si="64"/>
        <v>253.93499999999997</v>
      </c>
      <c r="M83" s="299">
        <f t="shared" si="65"/>
        <v>-11416.434999999999</v>
      </c>
      <c r="N83" s="297">
        <v>475</v>
      </c>
      <c r="O83" s="304" t="s">
        <v>607</v>
      </c>
      <c r="P83" s="308">
        <v>45162</v>
      </c>
      <c r="Q83" s="159"/>
      <c r="R83" s="62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60"/>
      <c r="AG83" s="161"/>
      <c r="AH83" s="159"/>
      <c r="AI83" s="159"/>
      <c r="AJ83" s="160"/>
      <c r="AK83" s="160"/>
      <c r="AL83" s="160"/>
    </row>
    <row r="84" spans="1:38" ht="12.75" customHeight="1">
      <c r="A84" s="297">
        <v>19</v>
      </c>
      <c r="B84" s="302">
        <v>45161</v>
      </c>
      <c r="C84" s="303"/>
      <c r="D84" s="303" t="s">
        <v>1122</v>
      </c>
      <c r="E84" s="297" t="s">
        <v>606</v>
      </c>
      <c r="F84" s="297">
        <v>268.5</v>
      </c>
      <c r="G84" s="297">
        <v>265</v>
      </c>
      <c r="H84" s="304">
        <v>265</v>
      </c>
      <c r="I84" s="305" t="s">
        <v>1123</v>
      </c>
      <c r="J84" s="306" t="s">
        <v>1154</v>
      </c>
      <c r="K84" s="297">
        <f t="shared" ref="K84" si="66">H84-F84</f>
        <v>-3.5</v>
      </c>
      <c r="L84" s="307">
        <f t="shared" ref="L84" si="67">(H84*N84)*0.03%</f>
        <v>286.2</v>
      </c>
      <c r="M84" s="299">
        <f t="shared" ref="M84" si="68">(K84*N84)-L84</f>
        <v>-12886.2</v>
      </c>
      <c r="N84" s="297">
        <v>3600</v>
      </c>
      <c r="O84" s="304" t="s">
        <v>607</v>
      </c>
      <c r="P84" s="308">
        <v>45162</v>
      </c>
      <c r="Q84" s="159"/>
      <c r="R84" s="62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60"/>
      <c r="AG84" s="161"/>
      <c r="AH84" s="159"/>
      <c r="AI84" s="159"/>
      <c r="AJ84" s="160"/>
      <c r="AK84" s="160"/>
      <c r="AL84" s="160"/>
    </row>
    <row r="85" spans="1:38" ht="12.75" customHeight="1">
      <c r="A85" s="107">
        <v>20</v>
      </c>
      <c r="B85" s="162">
        <v>45162</v>
      </c>
      <c r="C85" s="163"/>
      <c r="D85" s="163" t="s">
        <v>1150</v>
      </c>
      <c r="E85" s="107" t="s">
        <v>606</v>
      </c>
      <c r="F85" s="107" t="s">
        <v>1151</v>
      </c>
      <c r="G85" s="107">
        <v>3925</v>
      </c>
      <c r="H85" s="109"/>
      <c r="I85" s="109" t="s">
        <v>1152</v>
      </c>
      <c r="J85" s="246" t="s">
        <v>594</v>
      </c>
      <c r="K85" s="107"/>
      <c r="L85" s="110"/>
      <c r="M85" s="164"/>
      <c r="N85" s="107"/>
      <c r="O85" s="109"/>
      <c r="P85" s="108"/>
      <c r="Q85" s="159"/>
      <c r="R85" s="62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160"/>
      <c r="AG85" s="161"/>
      <c r="AH85" s="159"/>
      <c r="AI85" s="159"/>
      <c r="AJ85" s="160"/>
      <c r="AK85" s="160"/>
      <c r="AL85" s="160"/>
    </row>
    <row r="86" spans="1:38" ht="12.75" customHeight="1">
      <c r="A86" s="107"/>
      <c r="B86" s="162"/>
      <c r="C86" s="163"/>
      <c r="D86" s="163"/>
      <c r="E86" s="107"/>
      <c r="F86" s="107"/>
      <c r="G86" s="107"/>
      <c r="H86" s="109"/>
      <c r="I86" s="109"/>
      <c r="J86" s="246"/>
      <c r="K86" s="107"/>
      <c r="L86" s="110"/>
      <c r="M86" s="164"/>
      <c r="N86" s="107"/>
      <c r="O86" s="109"/>
      <c r="P86" s="108"/>
      <c r="Q86" s="159"/>
      <c r="R86" s="62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160"/>
      <c r="AG86" s="161"/>
      <c r="AH86" s="159"/>
      <c r="AI86" s="159"/>
      <c r="AJ86" s="160"/>
      <c r="AK86" s="160"/>
      <c r="AL86" s="160"/>
    </row>
    <row r="87" spans="1:38" ht="12.75" customHeight="1">
      <c r="A87" s="107"/>
      <c r="B87" s="162"/>
      <c r="C87" s="163"/>
      <c r="D87" s="163"/>
      <c r="E87" s="107"/>
      <c r="F87" s="107"/>
      <c r="G87" s="107"/>
      <c r="H87" s="109"/>
      <c r="I87" s="109"/>
      <c r="J87" s="246"/>
      <c r="K87" s="107"/>
      <c r="L87" s="110"/>
      <c r="M87" s="164"/>
      <c r="N87" s="107"/>
      <c r="O87" s="109"/>
      <c r="P87" s="108"/>
      <c r="Q87" s="159"/>
      <c r="R87" s="62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160"/>
      <c r="AG87" s="161"/>
      <c r="AH87" s="159"/>
      <c r="AI87" s="159"/>
      <c r="AJ87" s="160"/>
      <c r="AK87" s="160"/>
      <c r="AL87" s="160"/>
    </row>
    <row r="89" spans="1:38" ht="12.75" customHeight="1">
      <c r="A89" s="160"/>
      <c r="B89" s="165"/>
      <c r="C89" s="159"/>
      <c r="D89" s="159"/>
      <c r="E89" s="160"/>
      <c r="F89" s="160"/>
      <c r="G89" s="160"/>
      <c r="H89" s="166"/>
      <c r="I89" s="166"/>
      <c r="J89" s="166"/>
      <c r="K89" s="159"/>
      <c r="L89" s="160"/>
      <c r="M89" s="160"/>
      <c r="N89" s="160"/>
      <c r="O89" s="166"/>
      <c r="P89" s="166"/>
      <c r="Q89" s="159"/>
      <c r="R89" s="62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160"/>
      <c r="AG89" s="161"/>
      <c r="AH89" s="159"/>
      <c r="AI89" s="159"/>
      <c r="AJ89" s="160"/>
      <c r="AK89" s="160"/>
      <c r="AL89" s="160"/>
    </row>
    <row r="90" spans="1:38" ht="13.8">
      <c r="A90" s="167" t="s">
        <v>614</v>
      </c>
      <c r="B90" s="167"/>
      <c r="C90" s="167"/>
      <c r="D90" s="167"/>
      <c r="E90" s="168"/>
      <c r="F90" s="123"/>
      <c r="G90" s="123"/>
      <c r="H90" s="123"/>
      <c r="I90" s="123"/>
      <c r="J90" s="1"/>
      <c r="K90" s="6"/>
      <c r="L90" s="6"/>
      <c r="M90" s="6"/>
      <c r="N90" s="1"/>
      <c r="O90" s="1"/>
      <c r="P90" s="41"/>
      <c r="Q90" s="4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41"/>
      <c r="AH90" s="41"/>
      <c r="AI90" s="41"/>
      <c r="AJ90" s="41"/>
      <c r="AK90" s="41"/>
      <c r="AL90" s="41"/>
    </row>
    <row r="91" spans="1:38" ht="39.6">
      <c r="A91" s="104" t="s">
        <v>16</v>
      </c>
      <c r="B91" s="104" t="s">
        <v>568</v>
      </c>
      <c r="C91" s="104"/>
      <c r="D91" s="105" t="s">
        <v>580</v>
      </c>
      <c r="E91" s="104" t="s">
        <v>581</v>
      </c>
      <c r="F91" s="104" t="s">
        <v>582</v>
      </c>
      <c r="G91" s="104" t="s">
        <v>604</v>
      </c>
      <c r="H91" s="104" t="s">
        <v>584</v>
      </c>
      <c r="I91" s="104" t="s">
        <v>585</v>
      </c>
      <c r="J91" s="103" t="s">
        <v>586</v>
      </c>
      <c r="K91" s="103" t="s">
        <v>615</v>
      </c>
      <c r="L91" s="106" t="s">
        <v>588</v>
      </c>
      <c r="M91" s="157" t="s">
        <v>612</v>
      </c>
      <c r="N91" s="104" t="s">
        <v>613</v>
      </c>
      <c r="O91" s="104" t="s">
        <v>590</v>
      </c>
      <c r="P91" s="105" t="s">
        <v>591</v>
      </c>
      <c r="Q91" s="4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41"/>
      <c r="AH91" s="41"/>
      <c r="AI91" s="41"/>
      <c r="AJ91" s="41"/>
      <c r="AK91" s="41"/>
      <c r="AL91" s="41"/>
    </row>
    <row r="92" spans="1:38" ht="15" customHeight="1">
      <c r="A92" s="291">
        <v>1</v>
      </c>
      <c r="B92" s="292">
        <v>45139</v>
      </c>
      <c r="C92" s="293"/>
      <c r="D92" s="294" t="s">
        <v>908</v>
      </c>
      <c r="E92" s="293" t="s">
        <v>606</v>
      </c>
      <c r="F92" s="295" t="s">
        <v>943</v>
      </c>
      <c r="G92" s="293">
        <v>8</v>
      </c>
      <c r="H92" s="293">
        <v>10</v>
      </c>
      <c r="I92" s="293" t="s">
        <v>876</v>
      </c>
      <c r="J92" s="296" t="s">
        <v>944</v>
      </c>
      <c r="K92" s="297">
        <f t="shared" ref="K92" si="69">H92-F92</f>
        <v>-7</v>
      </c>
      <c r="L92" s="298">
        <v>50</v>
      </c>
      <c r="M92" s="299">
        <f>(K92*N92)-50</f>
        <v>-3900</v>
      </c>
      <c r="N92" s="297">
        <v>550</v>
      </c>
      <c r="O92" s="300" t="s">
        <v>607</v>
      </c>
      <c r="P92" s="301">
        <v>45141</v>
      </c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</row>
    <row r="93" spans="1:38" ht="15" customHeight="1">
      <c r="A93" s="291">
        <v>2</v>
      </c>
      <c r="B93" s="292">
        <v>45139</v>
      </c>
      <c r="C93" s="293"/>
      <c r="D93" s="294" t="s">
        <v>909</v>
      </c>
      <c r="E93" s="293" t="s">
        <v>606</v>
      </c>
      <c r="F93" s="295" t="s">
        <v>885</v>
      </c>
      <c r="G93" s="293">
        <v>0</v>
      </c>
      <c r="H93" s="293">
        <v>6</v>
      </c>
      <c r="I93" s="293" t="s">
        <v>910</v>
      </c>
      <c r="J93" s="296" t="s">
        <v>918</v>
      </c>
      <c r="K93" s="297">
        <f t="shared" ref="K93" si="70">H93-F93</f>
        <v>-23</v>
      </c>
      <c r="L93" s="298">
        <v>50</v>
      </c>
      <c r="M93" s="299">
        <f t="shared" ref="M93:M95" si="71">(K93*N93)-50</f>
        <v>-970</v>
      </c>
      <c r="N93" s="297">
        <v>40</v>
      </c>
      <c r="O93" s="300" t="s">
        <v>607</v>
      </c>
      <c r="P93" s="301">
        <v>45139</v>
      </c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</row>
    <row r="94" spans="1:38" ht="15" customHeight="1">
      <c r="A94" s="291">
        <v>3</v>
      </c>
      <c r="B94" s="292">
        <v>45139</v>
      </c>
      <c r="C94" s="293"/>
      <c r="D94" s="294" t="s">
        <v>914</v>
      </c>
      <c r="E94" s="293" t="s">
        <v>606</v>
      </c>
      <c r="F94" s="295" t="s">
        <v>926</v>
      </c>
      <c r="G94" s="293">
        <v>2.8</v>
      </c>
      <c r="H94" s="293">
        <v>2.8</v>
      </c>
      <c r="I94" s="293" t="s">
        <v>916</v>
      </c>
      <c r="J94" s="296" t="s">
        <v>927</v>
      </c>
      <c r="K94" s="297">
        <f t="shared" ref="K94:K95" si="72">H94-F94</f>
        <v>-2.0499999999999998</v>
      </c>
      <c r="L94" s="298">
        <v>50</v>
      </c>
      <c r="M94" s="299">
        <f t="shared" si="71"/>
        <v>-3124.9999999999995</v>
      </c>
      <c r="N94" s="297">
        <v>1500</v>
      </c>
      <c r="O94" s="300" t="s">
        <v>607</v>
      </c>
      <c r="P94" s="301">
        <v>45140</v>
      </c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</row>
    <row r="95" spans="1:38" ht="15" customHeight="1">
      <c r="A95" s="291">
        <v>4</v>
      </c>
      <c r="B95" s="292">
        <v>45139</v>
      </c>
      <c r="C95" s="293"/>
      <c r="D95" s="294" t="s">
        <v>915</v>
      </c>
      <c r="E95" s="293" t="s">
        <v>606</v>
      </c>
      <c r="F95" s="295" t="s">
        <v>941</v>
      </c>
      <c r="G95" s="293">
        <v>27</v>
      </c>
      <c r="H95" s="293">
        <v>29</v>
      </c>
      <c r="I95" s="293" t="s">
        <v>874</v>
      </c>
      <c r="J95" s="296" t="s">
        <v>942</v>
      </c>
      <c r="K95" s="297">
        <f t="shared" si="72"/>
        <v>-19</v>
      </c>
      <c r="L95" s="298">
        <v>50</v>
      </c>
      <c r="M95" s="299">
        <f t="shared" si="71"/>
        <v>-4800</v>
      </c>
      <c r="N95" s="297">
        <v>250</v>
      </c>
      <c r="O95" s="300" t="s">
        <v>607</v>
      </c>
      <c r="P95" s="301">
        <v>45141</v>
      </c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</row>
    <row r="96" spans="1:38" ht="15" customHeight="1">
      <c r="A96" s="253">
        <v>5</v>
      </c>
      <c r="B96" s="254">
        <v>45140</v>
      </c>
      <c r="C96" s="241"/>
      <c r="D96" s="319" t="s">
        <v>923</v>
      </c>
      <c r="E96" s="241" t="s">
        <v>606</v>
      </c>
      <c r="F96" s="320" t="s">
        <v>925</v>
      </c>
      <c r="G96" s="241">
        <v>18</v>
      </c>
      <c r="H96" s="241">
        <v>59</v>
      </c>
      <c r="I96" s="241" t="s">
        <v>924</v>
      </c>
      <c r="J96" s="321" t="s">
        <v>815</v>
      </c>
      <c r="K96" s="242">
        <f t="shared" ref="K96" si="73">H96-F96</f>
        <v>9</v>
      </c>
      <c r="L96" s="242">
        <v>50</v>
      </c>
      <c r="M96" s="322">
        <f t="shared" ref="M96:M101" si="74">(K96*N96)-50</f>
        <v>400</v>
      </c>
      <c r="N96" s="242">
        <v>50</v>
      </c>
      <c r="O96" s="323" t="s">
        <v>596</v>
      </c>
      <c r="P96" s="324">
        <v>45140</v>
      </c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</row>
    <row r="97" spans="1:38" ht="15" customHeight="1">
      <c r="A97" s="253">
        <v>6</v>
      </c>
      <c r="B97" s="254">
        <v>45141</v>
      </c>
      <c r="C97" s="241"/>
      <c r="D97" s="319" t="s">
        <v>930</v>
      </c>
      <c r="E97" s="241" t="s">
        <v>606</v>
      </c>
      <c r="F97" s="320" t="s">
        <v>932</v>
      </c>
      <c r="G97" s="241">
        <v>70</v>
      </c>
      <c r="H97" s="241">
        <v>137.5</v>
      </c>
      <c r="I97" s="241" t="s">
        <v>931</v>
      </c>
      <c r="J97" s="321" t="s">
        <v>933</v>
      </c>
      <c r="K97" s="242">
        <f t="shared" ref="K97:K98" si="75">H97-F97</f>
        <v>20</v>
      </c>
      <c r="L97" s="242">
        <v>50</v>
      </c>
      <c r="M97" s="322">
        <f t="shared" si="74"/>
        <v>750</v>
      </c>
      <c r="N97" s="242">
        <v>40</v>
      </c>
      <c r="O97" s="323" t="s">
        <v>596</v>
      </c>
      <c r="P97" s="324">
        <v>45141</v>
      </c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</row>
    <row r="98" spans="1:38" ht="15" customHeight="1">
      <c r="A98" s="291">
        <v>7</v>
      </c>
      <c r="B98" s="292">
        <v>45141</v>
      </c>
      <c r="C98" s="293"/>
      <c r="D98" s="294" t="s">
        <v>930</v>
      </c>
      <c r="E98" s="293" t="s">
        <v>606</v>
      </c>
      <c r="F98" s="295" t="s">
        <v>939</v>
      </c>
      <c r="G98" s="293">
        <v>55</v>
      </c>
      <c r="H98" s="293">
        <v>55</v>
      </c>
      <c r="I98" s="293" t="s">
        <v>936</v>
      </c>
      <c r="J98" s="296" t="s">
        <v>940</v>
      </c>
      <c r="K98" s="297">
        <f t="shared" si="75"/>
        <v>-47.5</v>
      </c>
      <c r="L98" s="298">
        <v>50</v>
      </c>
      <c r="M98" s="299">
        <f t="shared" si="74"/>
        <v>-1950</v>
      </c>
      <c r="N98" s="297">
        <v>40</v>
      </c>
      <c r="O98" s="300" t="s">
        <v>607</v>
      </c>
      <c r="P98" s="301">
        <v>45141</v>
      </c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</row>
    <row r="99" spans="1:38" ht="15" customHeight="1">
      <c r="A99" s="291">
        <v>8</v>
      </c>
      <c r="B99" s="292">
        <v>45141</v>
      </c>
      <c r="C99" s="293"/>
      <c r="D99" s="294" t="s">
        <v>934</v>
      </c>
      <c r="E99" s="293" t="s">
        <v>606</v>
      </c>
      <c r="F99" s="295" t="s">
        <v>946</v>
      </c>
      <c r="G99" s="293">
        <v>0</v>
      </c>
      <c r="H99" s="293">
        <v>0</v>
      </c>
      <c r="I99" s="293" t="s">
        <v>937</v>
      </c>
      <c r="J99" s="296" t="s">
        <v>947</v>
      </c>
      <c r="K99" s="297">
        <f t="shared" ref="K99:K100" si="76">H99-F99</f>
        <v>-31</v>
      </c>
      <c r="L99" s="298">
        <v>50</v>
      </c>
      <c r="M99" s="299">
        <f t="shared" si="74"/>
        <v>-1600</v>
      </c>
      <c r="N99" s="297">
        <v>50</v>
      </c>
      <c r="O99" s="300" t="s">
        <v>607</v>
      </c>
      <c r="P99" s="301">
        <v>45141</v>
      </c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</row>
    <row r="100" spans="1:38" ht="15" customHeight="1">
      <c r="A100" s="253">
        <v>10</v>
      </c>
      <c r="B100" s="254">
        <v>45146</v>
      </c>
      <c r="C100" s="241"/>
      <c r="D100" s="319" t="s">
        <v>972</v>
      </c>
      <c r="E100" s="241" t="s">
        <v>606</v>
      </c>
      <c r="F100" s="320" t="s">
        <v>982</v>
      </c>
      <c r="G100" s="241">
        <v>65</v>
      </c>
      <c r="H100" s="241">
        <v>130</v>
      </c>
      <c r="I100" s="241" t="s">
        <v>973</v>
      </c>
      <c r="J100" s="321" t="s">
        <v>983</v>
      </c>
      <c r="K100" s="242">
        <f t="shared" si="76"/>
        <v>23.5</v>
      </c>
      <c r="L100" s="242">
        <v>50</v>
      </c>
      <c r="M100" s="322">
        <f t="shared" si="74"/>
        <v>2887.5</v>
      </c>
      <c r="N100" s="242">
        <v>125</v>
      </c>
      <c r="O100" s="323" t="s">
        <v>596</v>
      </c>
      <c r="P100" s="324">
        <v>45147</v>
      </c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</row>
    <row r="101" spans="1:38" ht="15" customHeight="1">
      <c r="A101" s="253">
        <v>11</v>
      </c>
      <c r="B101" s="254">
        <v>45146</v>
      </c>
      <c r="C101" s="241"/>
      <c r="D101" s="319" t="s">
        <v>974</v>
      </c>
      <c r="E101" s="241" t="s">
        <v>606</v>
      </c>
      <c r="F101" s="320" t="s">
        <v>976</v>
      </c>
      <c r="G101" s="241">
        <v>0</v>
      </c>
      <c r="H101" s="241">
        <v>22.5</v>
      </c>
      <c r="I101" s="241" t="s">
        <v>975</v>
      </c>
      <c r="J101" s="321" t="s">
        <v>977</v>
      </c>
      <c r="K101" s="242">
        <f t="shared" ref="K101:K102" si="77">H101-F101</f>
        <v>10.5</v>
      </c>
      <c r="L101" s="242">
        <v>50</v>
      </c>
      <c r="M101" s="322">
        <f t="shared" si="74"/>
        <v>370</v>
      </c>
      <c r="N101" s="242">
        <v>40</v>
      </c>
      <c r="O101" s="323" t="s">
        <v>596</v>
      </c>
      <c r="P101" s="324">
        <v>45146</v>
      </c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</row>
    <row r="102" spans="1:38" ht="15" customHeight="1">
      <c r="A102" s="291">
        <v>12</v>
      </c>
      <c r="B102" s="292">
        <v>45147</v>
      </c>
      <c r="C102" s="293"/>
      <c r="D102" s="294" t="s">
        <v>987</v>
      </c>
      <c r="E102" s="293" t="s">
        <v>606</v>
      </c>
      <c r="F102" s="295" t="s">
        <v>997</v>
      </c>
      <c r="G102" s="293">
        <v>99</v>
      </c>
      <c r="H102" s="293">
        <v>118</v>
      </c>
      <c r="I102" s="293" t="s">
        <v>988</v>
      </c>
      <c r="J102" s="296" t="s">
        <v>1004</v>
      </c>
      <c r="K102" s="297">
        <f t="shared" si="77"/>
        <v>-28</v>
      </c>
      <c r="L102" s="298">
        <v>50</v>
      </c>
      <c r="M102" s="299">
        <f t="shared" ref="M102:M103" si="78">(K102*N102)-50</f>
        <v>-2850</v>
      </c>
      <c r="N102" s="297">
        <v>100</v>
      </c>
      <c r="O102" s="300" t="s">
        <v>607</v>
      </c>
      <c r="P102" s="301">
        <v>45148</v>
      </c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</row>
    <row r="103" spans="1:38" ht="15" customHeight="1">
      <c r="A103" s="253">
        <v>13</v>
      </c>
      <c r="B103" s="254">
        <v>45147</v>
      </c>
      <c r="C103" s="241"/>
      <c r="D103" s="319" t="s">
        <v>991</v>
      </c>
      <c r="E103" s="241" t="s">
        <v>606</v>
      </c>
      <c r="F103" s="320" t="s">
        <v>998</v>
      </c>
      <c r="G103" s="241">
        <v>25</v>
      </c>
      <c r="H103" s="241">
        <v>51</v>
      </c>
      <c r="I103" s="241" t="s">
        <v>992</v>
      </c>
      <c r="J103" s="321" t="s">
        <v>999</v>
      </c>
      <c r="K103" s="242">
        <f t="shared" ref="K103" si="79">H103-F103</f>
        <v>7</v>
      </c>
      <c r="L103" s="242">
        <v>50</v>
      </c>
      <c r="M103" s="322">
        <f t="shared" si="78"/>
        <v>1700</v>
      </c>
      <c r="N103" s="242">
        <v>250</v>
      </c>
      <c r="O103" s="323" t="s">
        <v>596</v>
      </c>
      <c r="P103" s="324">
        <v>45148</v>
      </c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</row>
    <row r="104" spans="1:38" ht="15" customHeight="1">
      <c r="A104" s="253">
        <v>14</v>
      </c>
      <c r="B104" s="254">
        <v>45149</v>
      </c>
      <c r="C104" s="241"/>
      <c r="D104" s="319" t="s">
        <v>1008</v>
      </c>
      <c r="E104" s="241" t="s">
        <v>606</v>
      </c>
      <c r="F104" s="320" t="s">
        <v>1010</v>
      </c>
      <c r="G104" s="241">
        <v>78</v>
      </c>
      <c r="H104" s="241">
        <v>125</v>
      </c>
      <c r="I104" s="241" t="s">
        <v>1009</v>
      </c>
      <c r="J104" s="321" t="s">
        <v>1011</v>
      </c>
      <c r="K104" s="242">
        <f t="shared" ref="K104" si="80">H104-F104</f>
        <v>19</v>
      </c>
      <c r="L104" s="242">
        <v>50</v>
      </c>
      <c r="M104" s="322">
        <f t="shared" ref="M104" si="81">(K104*N104)-50</f>
        <v>3275</v>
      </c>
      <c r="N104" s="242">
        <v>175</v>
      </c>
      <c r="O104" s="323" t="s">
        <v>596</v>
      </c>
      <c r="P104" s="324">
        <v>45149</v>
      </c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</row>
    <row r="105" spans="1:38" ht="15" customHeight="1">
      <c r="A105" s="253">
        <v>15</v>
      </c>
      <c r="B105" s="254">
        <v>45149</v>
      </c>
      <c r="C105" s="241"/>
      <c r="D105" s="319" t="s">
        <v>1013</v>
      </c>
      <c r="E105" s="241" t="s">
        <v>606</v>
      </c>
      <c r="F105" s="320" t="s">
        <v>1014</v>
      </c>
      <c r="G105" s="241">
        <v>19</v>
      </c>
      <c r="H105" s="241">
        <v>80</v>
      </c>
      <c r="I105" s="241" t="s">
        <v>1015</v>
      </c>
      <c r="J105" s="321" t="s">
        <v>617</v>
      </c>
      <c r="K105" s="242">
        <f t="shared" ref="K105" si="82">H105-F105</f>
        <v>21</v>
      </c>
      <c r="L105" s="242">
        <v>50</v>
      </c>
      <c r="M105" s="322">
        <f t="shared" ref="M105" si="83">(K105*N105)-50</f>
        <v>790</v>
      </c>
      <c r="N105" s="242">
        <v>40</v>
      </c>
      <c r="O105" s="323" t="s">
        <v>596</v>
      </c>
      <c r="P105" s="324">
        <v>45149</v>
      </c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</row>
    <row r="106" spans="1:38" ht="15" customHeight="1">
      <c r="A106" s="253">
        <v>16</v>
      </c>
      <c r="B106" s="254">
        <v>45152</v>
      </c>
      <c r="C106" s="241"/>
      <c r="D106" s="319" t="s">
        <v>1022</v>
      </c>
      <c r="E106" s="241" t="s">
        <v>606</v>
      </c>
      <c r="F106" s="320" t="s">
        <v>1043</v>
      </c>
      <c r="G106" s="241">
        <v>65</v>
      </c>
      <c r="H106" s="241">
        <v>114</v>
      </c>
      <c r="I106" s="241" t="s">
        <v>1009</v>
      </c>
      <c r="J106" s="321" t="s">
        <v>1044</v>
      </c>
      <c r="K106" s="242">
        <f t="shared" ref="K106" si="84">H106-F106</f>
        <v>17.5</v>
      </c>
      <c r="L106" s="242">
        <v>50</v>
      </c>
      <c r="M106" s="322">
        <f t="shared" ref="M106" si="85">(K106*N106)-50</f>
        <v>2575</v>
      </c>
      <c r="N106" s="242">
        <v>150</v>
      </c>
      <c r="O106" s="323" t="s">
        <v>596</v>
      </c>
      <c r="P106" s="324">
        <v>45154</v>
      </c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</row>
    <row r="107" spans="1:38" ht="15" customHeight="1">
      <c r="A107" s="253">
        <v>17</v>
      </c>
      <c r="B107" s="254">
        <v>45152</v>
      </c>
      <c r="C107" s="241"/>
      <c r="D107" s="319" t="s">
        <v>1023</v>
      </c>
      <c r="E107" s="241" t="s">
        <v>606</v>
      </c>
      <c r="F107" s="320" t="s">
        <v>1025</v>
      </c>
      <c r="G107" s="241">
        <v>0</v>
      </c>
      <c r="H107" s="241">
        <v>41</v>
      </c>
      <c r="I107" s="241" t="s">
        <v>1024</v>
      </c>
      <c r="J107" s="321" t="s">
        <v>1026</v>
      </c>
      <c r="K107" s="242">
        <f t="shared" ref="K107:K109" si="86">H107-F107</f>
        <v>18.5</v>
      </c>
      <c r="L107" s="242">
        <v>50</v>
      </c>
      <c r="M107" s="322">
        <f t="shared" ref="M107:M109" si="87">(K107*N107)-50</f>
        <v>690</v>
      </c>
      <c r="N107" s="242">
        <v>40</v>
      </c>
      <c r="O107" s="323" t="s">
        <v>596</v>
      </c>
      <c r="P107" s="324">
        <v>45152</v>
      </c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</row>
    <row r="108" spans="1:38" ht="15" customHeight="1">
      <c r="A108" s="374">
        <v>18</v>
      </c>
      <c r="B108" s="372">
        <v>45152</v>
      </c>
      <c r="C108" s="293"/>
      <c r="D108" s="294" t="s">
        <v>1027</v>
      </c>
      <c r="E108" s="293" t="s">
        <v>606</v>
      </c>
      <c r="F108" s="295" t="s">
        <v>1029</v>
      </c>
      <c r="G108" s="293">
        <v>0</v>
      </c>
      <c r="H108" s="293">
        <v>0</v>
      </c>
      <c r="I108" s="370" t="s">
        <v>910</v>
      </c>
      <c r="J108" s="370" t="s">
        <v>1030</v>
      </c>
      <c r="K108" s="291">
        <f t="shared" si="86"/>
        <v>-6</v>
      </c>
      <c r="L108" s="298">
        <v>50</v>
      </c>
      <c r="M108" s="339">
        <f t="shared" si="87"/>
        <v>-290</v>
      </c>
      <c r="N108" s="291">
        <v>40</v>
      </c>
      <c r="O108" s="300" t="s">
        <v>607</v>
      </c>
      <c r="P108" s="301">
        <v>45152</v>
      </c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</row>
    <row r="109" spans="1:38" ht="15" customHeight="1">
      <c r="A109" s="375"/>
      <c r="B109" s="373"/>
      <c r="C109" s="293"/>
      <c r="D109" s="294" t="s">
        <v>1028</v>
      </c>
      <c r="E109" s="293" t="s">
        <v>606</v>
      </c>
      <c r="F109" s="295" t="s">
        <v>943</v>
      </c>
      <c r="G109" s="293">
        <v>0</v>
      </c>
      <c r="H109" s="293">
        <v>3.5</v>
      </c>
      <c r="I109" s="371"/>
      <c r="J109" s="371"/>
      <c r="K109" s="291">
        <f t="shared" si="86"/>
        <v>-13.5</v>
      </c>
      <c r="L109" s="298">
        <v>50</v>
      </c>
      <c r="M109" s="339">
        <f t="shared" si="87"/>
        <v>-590</v>
      </c>
      <c r="N109" s="291">
        <v>40</v>
      </c>
      <c r="O109" s="300" t="s">
        <v>607</v>
      </c>
      <c r="P109" s="301">
        <v>45152</v>
      </c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</row>
    <row r="110" spans="1:38" ht="15" customHeight="1">
      <c r="A110" s="253">
        <v>19</v>
      </c>
      <c r="B110" s="254">
        <v>45152</v>
      </c>
      <c r="C110" s="241"/>
      <c r="D110" s="319" t="s">
        <v>1031</v>
      </c>
      <c r="E110" s="241" t="s">
        <v>606</v>
      </c>
      <c r="F110" s="320" t="s">
        <v>1042</v>
      </c>
      <c r="G110" s="241">
        <v>2.5</v>
      </c>
      <c r="H110" s="241">
        <v>5.75</v>
      </c>
      <c r="I110" s="241" t="s">
        <v>1041</v>
      </c>
      <c r="J110" s="321" t="s">
        <v>816</v>
      </c>
      <c r="K110" s="242">
        <f t="shared" ref="K110:K111" si="88">H110-F110</f>
        <v>1</v>
      </c>
      <c r="L110" s="242">
        <v>50</v>
      </c>
      <c r="M110" s="322">
        <f t="shared" ref="M110:M111" si="89">(K110*N110)-50</f>
        <v>1750</v>
      </c>
      <c r="N110" s="242">
        <v>1800</v>
      </c>
      <c r="O110" s="323" t="s">
        <v>596</v>
      </c>
      <c r="P110" s="324">
        <v>45154</v>
      </c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</row>
    <row r="111" spans="1:38" ht="15" customHeight="1">
      <c r="A111" s="291">
        <v>20</v>
      </c>
      <c r="B111" s="292">
        <v>45154</v>
      </c>
      <c r="C111" s="293"/>
      <c r="D111" s="294" t="s">
        <v>1045</v>
      </c>
      <c r="E111" s="293" t="s">
        <v>606</v>
      </c>
      <c r="F111" s="295" t="s">
        <v>1061</v>
      </c>
      <c r="G111" s="293">
        <v>30</v>
      </c>
      <c r="H111" s="293">
        <v>30</v>
      </c>
      <c r="I111" s="293" t="s">
        <v>992</v>
      </c>
      <c r="J111" s="296" t="s">
        <v>1062</v>
      </c>
      <c r="K111" s="297">
        <f t="shared" si="88"/>
        <v>-17</v>
      </c>
      <c r="L111" s="298">
        <v>50</v>
      </c>
      <c r="M111" s="299">
        <f t="shared" si="89"/>
        <v>-4725</v>
      </c>
      <c r="N111" s="297">
        <v>275</v>
      </c>
      <c r="O111" s="300" t="s">
        <v>607</v>
      </c>
      <c r="P111" s="301">
        <v>45155</v>
      </c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</row>
    <row r="112" spans="1:38" ht="15" customHeight="1">
      <c r="A112" s="253">
        <v>21</v>
      </c>
      <c r="B112" s="254">
        <v>45154</v>
      </c>
      <c r="C112" s="241"/>
      <c r="D112" s="319" t="s">
        <v>1049</v>
      </c>
      <c r="E112" s="241" t="s">
        <v>606</v>
      </c>
      <c r="F112" s="320" t="s">
        <v>1050</v>
      </c>
      <c r="G112" s="241">
        <v>49</v>
      </c>
      <c r="H112" s="241">
        <v>112</v>
      </c>
      <c r="I112" s="241" t="s">
        <v>936</v>
      </c>
      <c r="J112" s="321" t="s">
        <v>1051</v>
      </c>
      <c r="K112" s="242">
        <f t="shared" ref="K112" si="90">H112-F112</f>
        <v>16.5</v>
      </c>
      <c r="L112" s="242">
        <v>50</v>
      </c>
      <c r="M112" s="322">
        <f t="shared" ref="M112" si="91">(K112*N112)-50</f>
        <v>2012.5</v>
      </c>
      <c r="N112" s="242">
        <v>125</v>
      </c>
      <c r="O112" s="323" t="s">
        <v>596</v>
      </c>
      <c r="P112" s="324">
        <v>45154</v>
      </c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</row>
    <row r="113" spans="1:38" ht="15" customHeight="1">
      <c r="A113" s="253">
        <v>22</v>
      </c>
      <c r="B113" s="254">
        <v>45155</v>
      </c>
      <c r="C113" s="241"/>
      <c r="D113" s="319" t="s">
        <v>1055</v>
      </c>
      <c r="E113" s="241" t="s">
        <v>606</v>
      </c>
      <c r="F113" s="320" t="s">
        <v>998</v>
      </c>
      <c r="G113" s="241">
        <v>24</v>
      </c>
      <c r="H113" s="241">
        <v>49.5</v>
      </c>
      <c r="I113" s="241" t="s">
        <v>1056</v>
      </c>
      <c r="J113" s="321" t="s">
        <v>964</v>
      </c>
      <c r="K113" s="242">
        <f t="shared" ref="K113:K116" si="92">H113-F113</f>
        <v>5.5</v>
      </c>
      <c r="L113" s="242">
        <v>50</v>
      </c>
      <c r="M113" s="322">
        <f t="shared" ref="M113:M116" si="93">(K113*N113)-50</f>
        <v>1050</v>
      </c>
      <c r="N113" s="242">
        <v>200</v>
      </c>
      <c r="O113" s="323" t="s">
        <v>596</v>
      </c>
      <c r="P113" s="324">
        <v>45156</v>
      </c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</row>
    <row r="114" spans="1:38" ht="15" customHeight="1">
      <c r="A114" s="291">
        <v>23</v>
      </c>
      <c r="B114" s="292">
        <v>45155</v>
      </c>
      <c r="C114" s="293"/>
      <c r="D114" s="294" t="s">
        <v>1031</v>
      </c>
      <c r="E114" s="293" t="s">
        <v>606</v>
      </c>
      <c r="F114" s="295" t="s">
        <v>1076</v>
      </c>
      <c r="G114" s="293">
        <v>2</v>
      </c>
      <c r="H114" s="293">
        <v>2</v>
      </c>
      <c r="I114" s="293" t="s">
        <v>1058</v>
      </c>
      <c r="J114" s="296" t="s">
        <v>1077</v>
      </c>
      <c r="K114" s="297">
        <f t="shared" si="92"/>
        <v>-2.2000000000000002</v>
      </c>
      <c r="L114" s="298">
        <v>50</v>
      </c>
      <c r="M114" s="299">
        <f t="shared" si="93"/>
        <v>-4010.0000000000005</v>
      </c>
      <c r="N114" s="297">
        <v>1800</v>
      </c>
      <c r="O114" s="300" t="s">
        <v>607</v>
      </c>
      <c r="P114" s="301">
        <v>45159</v>
      </c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</row>
    <row r="115" spans="1:38" ht="15" customHeight="1">
      <c r="A115" s="291">
        <v>24</v>
      </c>
      <c r="B115" s="292">
        <v>45155</v>
      </c>
      <c r="C115" s="293"/>
      <c r="D115" s="294" t="s">
        <v>1059</v>
      </c>
      <c r="E115" s="293" t="s">
        <v>606</v>
      </c>
      <c r="F115" s="295" t="s">
        <v>1075</v>
      </c>
      <c r="G115" s="293">
        <v>20</v>
      </c>
      <c r="H115" s="293">
        <v>20</v>
      </c>
      <c r="I115" s="293" t="s">
        <v>1060</v>
      </c>
      <c r="J115" s="296" t="s">
        <v>1078</v>
      </c>
      <c r="K115" s="297">
        <f t="shared" si="92"/>
        <v>-15</v>
      </c>
      <c r="L115" s="298">
        <v>50</v>
      </c>
      <c r="M115" s="299">
        <f t="shared" si="93"/>
        <v>-4550</v>
      </c>
      <c r="N115" s="297">
        <v>300</v>
      </c>
      <c r="O115" s="300" t="s">
        <v>607</v>
      </c>
      <c r="P115" s="301">
        <v>45159</v>
      </c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</row>
    <row r="116" spans="1:38" ht="15" customHeight="1">
      <c r="A116" s="253">
        <v>25</v>
      </c>
      <c r="B116" s="254">
        <v>45156</v>
      </c>
      <c r="C116" s="241"/>
      <c r="D116" s="319" t="s">
        <v>1049</v>
      </c>
      <c r="E116" s="241" t="s">
        <v>606</v>
      </c>
      <c r="F116" s="320" t="s">
        <v>1124</v>
      </c>
      <c r="G116" s="241">
        <v>68</v>
      </c>
      <c r="H116" s="241">
        <v>120</v>
      </c>
      <c r="I116" s="241" t="s">
        <v>1064</v>
      </c>
      <c r="J116" s="321" t="s">
        <v>1125</v>
      </c>
      <c r="K116" s="242">
        <f t="shared" si="92"/>
        <v>8.5</v>
      </c>
      <c r="L116" s="242">
        <v>50</v>
      </c>
      <c r="M116" s="322">
        <f t="shared" si="93"/>
        <v>1012.5</v>
      </c>
      <c r="N116" s="242">
        <v>125</v>
      </c>
      <c r="O116" s="323" t="s">
        <v>596</v>
      </c>
      <c r="P116" s="324">
        <v>45161</v>
      </c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</row>
    <row r="117" spans="1:38" ht="15" customHeight="1">
      <c r="A117" s="253">
        <v>26</v>
      </c>
      <c r="B117" s="254">
        <v>45159</v>
      </c>
      <c r="C117" s="241"/>
      <c r="D117" s="319" t="s">
        <v>1079</v>
      </c>
      <c r="E117" s="241" t="s">
        <v>606</v>
      </c>
      <c r="F117" s="320" t="s">
        <v>1081</v>
      </c>
      <c r="G117" s="241">
        <v>9</v>
      </c>
      <c r="H117" s="241">
        <v>30.5</v>
      </c>
      <c r="I117" s="241" t="s">
        <v>1080</v>
      </c>
      <c r="J117" s="321" t="s">
        <v>1082</v>
      </c>
      <c r="K117" s="242">
        <f t="shared" ref="K117" si="94">H117-F117</f>
        <v>6.5</v>
      </c>
      <c r="L117" s="242">
        <v>50</v>
      </c>
      <c r="M117" s="322">
        <f t="shared" ref="M117" si="95">(K117*N117)-50</f>
        <v>1900</v>
      </c>
      <c r="N117" s="242">
        <v>300</v>
      </c>
      <c r="O117" s="323" t="s">
        <v>596</v>
      </c>
      <c r="P117" s="324">
        <v>45159</v>
      </c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</row>
    <row r="118" spans="1:38" ht="15" customHeight="1">
      <c r="A118" s="253">
        <v>27</v>
      </c>
      <c r="B118" s="254">
        <v>45159</v>
      </c>
      <c r="C118" s="241"/>
      <c r="D118" s="319" t="s">
        <v>1055</v>
      </c>
      <c r="E118" s="241" t="s">
        <v>606</v>
      </c>
      <c r="F118" s="320" t="s">
        <v>1083</v>
      </c>
      <c r="G118" s="241">
        <v>14</v>
      </c>
      <c r="H118" s="241">
        <v>42</v>
      </c>
      <c r="I118" s="241" t="s">
        <v>1084</v>
      </c>
      <c r="J118" s="321" t="s">
        <v>1085</v>
      </c>
      <c r="K118" s="242">
        <f t="shared" ref="K118:K119" si="96">H118-F118</f>
        <v>10</v>
      </c>
      <c r="L118" s="242">
        <v>50</v>
      </c>
      <c r="M118" s="322">
        <f t="shared" ref="M118:M119" si="97">(K118*N118)-50</f>
        <v>1950</v>
      </c>
      <c r="N118" s="242">
        <v>200</v>
      </c>
      <c r="O118" s="323" t="s">
        <v>596</v>
      </c>
      <c r="P118" s="324">
        <v>45159</v>
      </c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</row>
    <row r="119" spans="1:38" ht="15" customHeight="1">
      <c r="A119" s="376">
        <v>28</v>
      </c>
      <c r="B119" s="378">
        <v>45159</v>
      </c>
      <c r="C119" s="241"/>
      <c r="D119" s="319" t="s">
        <v>1086</v>
      </c>
      <c r="E119" s="241" t="s">
        <v>606</v>
      </c>
      <c r="F119" s="320" t="s">
        <v>1089</v>
      </c>
      <c r="G119" s="241"/>
      <c r="H119" s="241">
        <v>20.5</v>
      </c>
      <c r="I119" s="320"/>
      <c r="J119" s="380" t="s">
        <v>1091</v>
      </c>
      <c r="K119" s="242">
        <f t="shared" si="96"/>
        <v>6</v>
      </c>
      <c r="L119" s="242">
        <v>50</v>
      </c>
      <c r="M119" s="322">
        <f t="shared" si="97"/>
        <v>5950</v>
      </c>
      <c r="N119" s="368">
        <v>1000</v>
      </c>
      <c r="O119" s="364" t="s">
        <v>596</v>
      </c>
      <c r="P119" s="366">
        <v>45159</v>
      </c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</row>
    <row r="120" spans="1:38" ht="15" customHeight="1">
      <c r="A120" s="377"/>
      <c r="B120" s="379"/>
      <c r="C120" s="241"/>
      <c r="D120" s="319" t="s">
        <v>1087</v>
      </c>
      <c r="E120" s="241" t="s">
        <v>1088</v>
      </c>
      <c r="F120" s="320" t="s">
        <v>1090</v>
      </c>
      <c r="G120" s="241"/>
      <c r="H120" s="241">
        <v>12</v>
      </c>
      <c r="I120" s="320"/>
      <c r="J120" s="381"/>
      <c r="K120" s="341">
        <f>F120-H120</f>
        <v>-3</v>
      </c>
      <c r="L120" s="242">
        <v>50</v>
      </c>
      <c r="M120" s="322">
        <f>(K120*N119)-50</f>
        <v>-3050</v>
      </c>
      <c r="N120" s="369"/>
      <c r="O120" s="365"/>
      <c r="P120" s="367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</row>
    <row r="121" spans="1:38" ht="15" customHeight="1">
      <c r="A121" s="253">
        <v>29</v>
      </c>
      <c r="B121" s="254">
        <v>45159</v>
      </c>
      <c r="C121" s="241"/>
      <c r="D121" s="319" t="s">
        <v>1092</v>
      </c>
      <c r="E121" s="241" t="s">
        <v>606</v>
      </c>
      <c r="F121" s="320" t="s">
        <v>1098</v>
      </c>
      <c r="G121" s="241">
        <v>45</v>
      </c>
      <c r="H121" s="241">
        <v>105</v>
      </c>
      <c r="I121" s="241" t="s">
        <v>1094</v>
      </c>
      <c r="J121" s="321" t="s">
        <v>1099</v>
      </c>
      <c r="K121" s="242">
        <f t="shared" ref="K121" si="98">H121-F121</f>
        <v>28.5</v>
      </c>
      <c r="L121" s="242">
        <v>50</v>
      </c>
      <c r="M121" s="322">
        <f t="shared" ref="M121" si="99">(K121*N121)-50</f>
        <v>4225</v>
      </c>
      <c r="N121" s="242">
        <v>150</v>
      </c>
      <c r="O121" s="323" t="s">
        <v>596</v>
      </c>
      <c r="P121" s="324">
        <v>45160</v>
      </c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</row>
    <row r="122" spans="1:38" ht="15" customHeight="1">
      <c r="A122" s="253">
        <v>30</v>
      </c>
      <c r="B122" s="254">
        <v>45159</v>
      </c>
      <c r="C122" s="241"/>
      <c r="D122" s="319" t="s">
        <v>1093</v>
      </c>
      <c r="E122" s="241" t="s">
        <v>606</v>
      </c>
      <c r="F122" s="320" t="s">
        <v>885</v>
      </c>
      <c r="G122" s="241">
        <v>15</v>
      </c>
      <c r="H122" s="241">
        <v>36</v>
      </c>
      <c r="I122" s="241" t="s">
        <v>1080</v>
      </c>
      <c r="J122" s="321" t="s">
        <v>999</v>
      </c>
      <c r="K122" s="242">
        <f t="shared" ref="K122:K123" si="100">H122-F122</f>
        <v>7</v>
      </c>
      <c r="L122" s="242">
        <v>50</v>
      </c>
      <c r="M122" s="322">
        <f t="shared" ref="M122:M123" si="101">(K122*N122)-50</f>
        <v>2050</v>
      </c>
      <c r="N122" s="242">
        <v>300</v>
      </c>
      <c r="O122" s="323" t="s">
        <v>596</v>
      </c>
      <c r="P122" s="324">
        <v>45160</v>
      </c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</row>
    <row r="123" spans="1:38" ht="15" customHeight="1">
      <c r="A123" s="291">
        <v>31</v>
      </c>
      <c r="B123" s="292">
        <v>45160</v>
      </c>
      <c r="C123" s="293"/>
      <c r="D123" s="294" t="s">
        <v>1103</v>
      </c>
      <c r="E123" s="293" t="s">
        <v>606</v>
      </c>
      <c r="F123" s="295" t="s">
        <v>1121</v>
      </c>
      <c r="G123" s="293">
        <v>7</v>
      </c>
      <c r="H123" s="293">
        <v>8</v>
      </c>
      <c r="I123" s="293" t="s">
        <v>1104</v>
      </c>
      <c r="J123" s="296" t="s">
        <v>922</v>
      </c>
      <c r="K123" s="297">
        <f t="shared" si="100"/>
        <v>-8</v>
      </c>
      <c r="L123" s="298">
        <v>50</v>
      </c>
      <c r="M123" s="299">
        <f t="shared" si="101"/>
        <v>-4050</v>
      </c>
      <c r="N123" s="297">
        <v>500</v>
      </c>
      <c r="O123" s="300" t="s">
        <v>607</v>
      </c>
      <c r="P123" s="301">
        <v>45161</v>
      </c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60"/>
    </row>
    <row r="124" spans="1:38" ht="15" customHeight="1">
      <c r="A124" s="247"/>
      <c r="B124" s="248"/>
      <c r="C124" s="249"/>
      <c r="D124" s="273"/>
      <c r="E124" s="249"/>
      <c r="F124" s="274"/>
      <c r="G124" s="249"/>
      <c r="H124" s="249"/>
      <c r="I124" s="274"/>
      <c r="J124" s="249"/>
      <c r="K124" s="247"/>
      <c r="L124" s="275"/>
      <c r="M124" s="276"/>
      <c r="N124" s="247"/>
      <c r="O124" s="249"/>
      <c r="P124" s="248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0"/>
      <c r="AL124" s="160"/>
    </row>
    <row r="125" spans="1:38" ht="15" customHeight="1">
      <c r="A125" s="247"/>
      <c r="B125" s="248"/>
      <c r="C125" s="249"/>
      <c r="D125" s="273"/>
      <c r="E125" s="249"/>
      <c r="F125" s="274"/>
      <c r="G125" s="249"/>
      <c r="H125" s="249"/>
      <c r="I125" s="274"/>
      <c r="J125" s="249"/>
      <c r="K125" s="247"/>
      <c r="L125" s="275"/>
      <c r="M125" s="276"/>
      <c r="N125" s="247"/>
      <c r="O125" s="249"/>
      <c r="P125" s="248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60"/>
    </row>
    <row r="126" spans="1:38" ht="15" customHeight="1">
      <c r="A126" s="247"/>
      <c r="B126" s="248"/>
      <c r="C126" s="249"/>
      <c r="D126" s="273"/>
      <c r="E126" s="249"/>
      <c r="F126" s="274"/>
      <c r="G126" s="249"/>
      <c r="H126" s="249"/>
      <c r="I126" s="274"/>
      <c r="J126" s="249"/>
      <c r="K126" s="247"/>
      <c r="L126" s="275"/>
      <c r="M126" s="276"/>
      <c r="N126" s="247"/>
      <c r="O126" s="249"/>
      <c r="P126" s="248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0"/>
      <c r="AJ126" s="160"/>
      <c r="AK126" s="160"/>
      <c r="AL126" s="160"/>
    </row>
    <row r="127" spans="1:38" ht="38.25" customHeight="1">
      <c r="A127" s="102" t="s">
        <v>620</v>
      </c>
      <c r="B127" s="169"/>
      <c r="C127" s="169"/>
      <c r="D127" s="170"/>
      <c r="E127" s="145"/>
      <c r="F127" s="6"/>
      <c r="G127" s="6"/>
      <c r="H127" s="146"/>
      <c r="I127" s="171"/>
      <c r="J127" s="1"/>
      <c r="K127" s="6"/>
      <c r="L127" s="6"/>
      <c r="M127" s="6"/>
      <c r="N127" s="1"/>
      <c r="O127" s="1"/>
      <c r="Q127" s="1"/>
      <c r="R127" s="6"/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</row>
    <row r="128" spans="1:38" ht="39.6">
      <c r="A128" s="103" t="s">
        <v>16</v>
      </c>
      <c r="B128" s="104" t="s">
        <v>568</v>
      </c>
      <c r="C128" s="104"/>
      <c r="D128" s="105" t="s">
        <v>580</v>
      </c>
      <c r="E128" s="104" t="s">
        <v>581</v>
      </c>
      <c r="F128" s="104" t="s">
        <v>582</v>
      </c>
      <c r="G128" s="104" t="s">
        <v>583</v>
      </c>
      <c r="H128" s="104" t="s">
        <v>584</v>
      </c>
      <c r="I128" s="104" t="s">
        <v>585</v>
      </c>
      <c r="J128" s="103" t="s">
        <v>586</v>
      </c>
      <c r="K128" s="149" t="s">
        <v>605</v>
      </c>
      <c r="L128" s="150" t="s">
        <v>588</v>
      </c>
      <c r="M128" s="106" t="s">
        <v>589</v>
      </c>
      <c r="N128" s="104" t="s">
        <v>590</v>
      </c>
      <c r="O128" s="105" t="s">
        <v>591</v>
      </c>
      <c r="P128" s="104" t="s">
        <v>592</v>
      </c>
      <c r="Q128" s="41"/>
      <c r="R128" s="6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</row>
    <row r="129" spans="1:38" ht="14.25" customHeight="1">
      <c r="A129" s="107">
        <v>1</v>
      </c>
      <c r="B129" s="108">
        <v>44840</v>
      </c>
      <c r="C129" s="163"/>
      <c r="D129" s="163" t="s">
        <v>621</v>
      </c>
      <c r="E129" s="107" t="s">
        <v>606</v>
      </c>
      <c r="F129" s="107" t="s">
        <v>622</v>
      </c>
      <c r="G129" s="107">
        <v>1220</v>
      </c>
      <c r="H129" s="107"/>
      <c r="I129" s="107" t="s">
        <v>623</v>
      </c>
      <c r="J129" s="109" t="s">
        <v>594</v>
      </c>
      <c r="K129" s="109"/>
      <c r="L129" s="110"/>
      <c r="M129" s="172"/>
      <c r="N129" s="109"/>
      <c r="O129" s="109"/>
      <c r="P129" s="110"/>
      <c r="Q129" s="41"/>
      <c r="R129" s="41" t="s">
        <v>595</v>
      </c>
      <c r="S129" s="41"/>
      <c r="T129" s="1"/>
      <c r="U129" s="1"/>
      <c r="V129" s="1"/>
      <c r="W129" s="1"/>
      <c r="X129" s="1"/>
      <c r="Y129" s="1"/>
      <c r="Z129" s="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</row>
    <row r="130" spans="1:38" ht="14.25" customHeight="1">
      <c r="A130" s="326">
        <v>2</v>
      </c>
      <c r="B130" s="327">
        <v>45071</v>
      </c>
      <c r="C130" s="328"/>
      <c r="D130" s="329" t="s">
        <v>279</v>
      </c>
      <c r="E130" s="330" t="s">
        <v>606</v>
      </c>
      <c r="F130" s="325">
        <v>286</v>
      </c>
      <c r="G130" s="331">
        <v>267</v>
      </c>
      <c r="H130" s="325">
        <v>287</v>
      </c>
      <c r="I130" s="325" t="s">
        <v>625</v>
      </c>
      <c r="J130" s="332" t="s">
        <v>816</v>
      </c>
      <c r="K130" s="332">
        <f t="shared" ref="K130" si="102">H130-F130</f>
        <v>1</v>
      </c>
      <c r="L130" s="333">
        <f>(F130*-0.3)/100</f>
        <v>-0.85799999999999998</v>
      </c>
      <c r="M130" s="334">
        <f t="shared" ref="M130" si="103">(K130+L130)/F130</f>
        <v>4.9650349650349655E-4</v>
      </c>
      <c r="N130" s="335" t="s">
        <v>616</v>
      </c>
      <c r="O130" s="336">
        <v>45146</v>
      </c>
      <c r="P130" s="108"/>
      <c r="Q130" s="41"/>
      <c r="R130" s="41" t="s">
        <v>595</v>
      </c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</row>
    <row r="131" spans="1:38" ht="14.25" customHeight="1">
      <c r="A131" s="242">
        <v>3</v>
      </c>
      <c r="B131" s="342">
        <v>45152</v>
      </c>
      <c r="C131" s="244"/>
      <c r="D131" s="244" t="s">
        <v>1021</v>
      </c>
      <c r="E131" s="242" t="s">
        <v>606</v>
      </c>
      <c r="F131" s="242">
        <v>230</v>
      </c>
      <c r="G131" s="242">
        <v>209</v>
      </c>
      <c r="H131" s="242">
        <v>251</v>
      </c>
      <c r="I131" s="242" t="s">
        <v>1052</v>
      </c>
      <c r="J131" s="114" t="s">
        <v>617</v>
      </c>
      <c r="K131" s="114">
        <f t="shared" ref="K131" si="104">H131-F131</f>
        <v>21</v>
      </c>
      <c r="L131" s="115">
        <f>(F131*-0.3)/100</f>
        <v>-0.69</v>
      </c>
      <c r="M131" s="116">
        <f t="shared" ref="M131" si="105">(K131+L131)/F131</f>
        <v>8.8304347826086954E-2</v>
      </c>
      <c r="N131" s="261" t="s">
        <v>596</v>
      </c>
      <c r="O131" s="263">
        <v>45162</v>
      </c>
      <c r="P131" s="342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</row>
    <row r="132" spans="1:38" ht="14.25" customHeight="1">
      <c r="A132" s="107"/>
      <c r="B132" s="108"/>
      <c r="C132" s="163"/>
      <c r="D132" s="163"/>
      <c r="E132" s="107"/>
      <c r="F132" s="107"/>
      <c r="G132" s="107"/>
      <c r="H132" s="107"/>
      <c r="I132" s="107"/>
      <c r="J132" s="109"/>
      <c r="K132" s="109"/>
      <c r="L132" s="110"/>
      <c r="M132" s="111"/>
      <c r="N132" s="246"/>
      <c r="O132" s="252"/>
      <c r="P132" s="108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</row>
    <row r="133" spans="1:38" ht="12.75" customHeight="1">
      <c r="A133" s="107"/>
      <c r="B133" s="108"/>
      <c r="C133" s="163"/>
      <c r="D133" s="163"/>
      <c r="E133" s="107"/>
      <c r="F133" s="107"/>
      <c r="G133" s="107"/>
      <c r="H133" s="107"/>
      <c r="I133" s="107"/>
      <c r="J133" s="109"/>
      <c r="K133" s="109"/>
      <c r="L133" s="110"/>
      <c r="M133" s="172"/>
      <c r="N133" s="109"/>
      <c r="O133" s="109"/>
      <c r="P133" s="108"/>
      <c r="R133" s="6"/>
      <c r="S133" s="1"/>
      <c r="T133" s="1"/>
      <c r="U133" s="1"/>
      <c r="V133" s="1"/>
      <c r="W133" s="1"/>
      <c r="X133" s="1"/>
      <c r="Y133" s="1"/>
    </row>
    <row r="134" spans="1:38" ht="12.75" customHeight="1">
      <c r="A134" s="130" t="s">
        <v>597</v>
      </c>
      <c r="B134" s="130"/>
      <c r="C134" s="130"/>
      <c r="D134" s="130"/>
      <c r="E134" s="41"/>
      <c r="F134" s="137" t="s">
        <v>599</v>
      </c>
      <c r="G134" s="62"/>
      <c r="H134" s="62"/>
      <c r="I134" s="62"/>
      <c r="J134" s="6"/>
      <c r="K134" s="153"/>
      <c r="L134" s="154"/>
      <c r="M134" s="6"/>
      <c r="N134" s="120"/>
      <c r="O134" s="173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36" t="s">
        <v>598</v>
      </c>
      <c r="B135" s="130"/>
      <c r="C135" s="130"/>
      <c r="D135" s="130"/>
      <c r="E135" s="6"/>
      <c r="F135" s="137" t="s">
        <v>602</v>
      </c>
      <c r="G135" s="6"/>
      <c r="H135" s="6" t="s">
        <v>626</v>
      </c>
      <c r="I135" s="6"/>
      <c r="J135" s="1"/>
      <c r="K135" s="6"/>
      <c r="L135" s="6"/>
      <c r="M135" s="6"/>
      <c r="N135" s="1"/>
      <c r="O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36"/>
      <c r="B136" s="130"/>
      <c r="C136" s="130"/>
      <c r="D136" s="130"/>
      <c r="E136" s="6"/>
      <c r="F136" s="137"/>
      <c r="G136" s="6"/>
      <c r="H136" s="6"/>
      <c r="I136" s="6"/>
      <c r="J136" s="1"/>
      <c r="K136" s="6"/>
      <c r="L136" s="6"/>
      <c r="M136" s="6"/>
      <c r="N136" s="1"/>
      <c r="O136" s="1"/>
      <c r="Q136" s="1"/>
      <c r="R136" s="62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36"/>
      <c r="B137" s="130"/>
      <c r="C137" s="130"/>
      <c r="D137" s="130"/>
      <c r="E137" s="6"/>
      <c r="F137" s="137"/>
      <c r="G137" s="62"/>
      <c r="H137" s="41"/>
      <c r="I137" s="62"/>
      <c r="J137" s="6"/>
      <c r="K137" s="153"/>
      <c r="L137" s="154"/>
      <c r="M137" s="6"/>
      <c r="N137" s="120"/>
      <c r="O137" s="155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36"/>
      <c r="B138" s="130"/>
      <c r="C138" s="130"/>
      <c r="D138" s="130"/>
      <c r="E138" s="6"/>
      <c r="F138" s="137"/>
      <c r="G138" s="62"/>
      <c r="H138" s="41"/>
      <c r="I138" s="62"/>
      <c r="J138" s="6"/>
      <c r="K138" s="153"/>
      <c r="L138" s="154"/>
      <c r="M138" s="6"/>
      <c r="N138" s="120"/>
      <c r="O138" s="155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36"/>
      <c r="B139" s="130"/>
      <c r="C139" s="130"/>
      <c r="D139" s="130"/>
      <c r="E139" s="6"/>
      <c r="F139" s="137"/>
      <c r="G139" s="62"/>
      <c r="H139" s="41"/>
      <c r="I139" s="62"/>
      <c r="J139" s="6"/>
      <c r="K139" s="153"/>
      <c r="L139" s="154"/>
      <c r="M139" s="6"/>
      <c r="N139" s="120"/>
      <c r="O139" s="155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136"/>
      <c r="B140" s="130"/>
      <c r="C140" s="130"/>
      <c r="D140" s="130"/>
      <c r="E140" s="6"/>
      <c r="F140" s="137"/>
      <c r="G140" s="62"/>
      <c r="H140" s="41"/>
      <c r="I140" s="62"/>
      <c r="J140" s="6"/>
      <c r="K140" s="153"/>
      <c r="L140" s="154"/>
      <c r="M140" s="6"/>
      <c r="N140" s="120"/>
      <c r="O140" s="155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36"/>
      <c r="B141" s="130"/>
      <c r="C141" s="130"/>
      <c r="D141" s="130"/>
      <c r="E141" s="6"/>
      <c r="F141" s="137"/>
      <c r="G141" s="62"/>
      <c r="H141" s="41"/>
      <c r="I141" s="62"/>
      <c r="J141" s="6"/>
      <c r="K141" s="153"/>
      <c r="L141" s="154"/>
      <c r="M141" s="6"/>
      <c r="N141" s="120"/>
      <c r="O141" s="155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36"/>
      <c r="B142" s="130"/>
      <c r="C142" s="130"/>
      <c r="D142" s="130"/>
      <c r="E142" s="6"/>
      <c r="F142" s="137"/>
      <c r="G142" s="62"/>
      <c r="H142" s="41"/>
      <c r="I142" s="62"/>
      <c r="J142" s="6"/>
      <c r="K142" s="153"/>
      <c r="L142" s="154"/>
      <c r="M142" s="6"/>
      <c r="N142" s="120"/>
      <c r="O142" s="155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62"/>
      <c r="B143" s="119"/>
      <c r="C143" s="119"/>
      <c r="D143" s="41"/>
      <c r="E143" s="62"/>
      <c r="F143" s="62"/>
      <c r="G143" s="62"/>
      <c r="H143" s="41"/>
      <c r="I143" s="62"/>
      <c r="J143" s="6"/>
      <c r="K143" s="153"/>
      <c r="L143" s="154"/>
      <c r="M143" s="6"/>
      <c r="N143" s="120"/>
      <c r="O143" s="155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38.25" customHeight="1">
      <c r="A144" s="41"/>
      <c r="B144" s="174" t="s">
        <v>627</v>
      </c>
      <c r="C144" s="174"/>
      <c r="D144" s="174"/>
      <c r="E144" s="174"/>
      <c r="F144" s="6"/>
      <c r="G144" s="6"/>
      <c r="H144" s="147"/>
      <c r="I144" s="6"/>
      <c r="J144" s="147"/>
      <c r="K144" s="148"/>
      <c r="L144" s="6"/>
      <c r="M144" s="6"/>
      <c r="N144" s="1"/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03" t="s">
        <v>16</v>
      </c>
      <c r="B145" s="104" t="s">
        <v>568</v>
      </c>
      <c r="C145" s="104"/>
      <c r="D145" s="105" t="s">
        <v>580</v>
      </c>
      <c r="E145" s="104" t="s">
        <v>581</v>
      </c>
      <c r="F145" s="104" t="s">
        <v>582</v>
      </c>
      <c r="G145" s="104" t="s">
        <v>628</v>
      </c>
      <c r="H145" s="104" t="s">
        <v>629</v>
      </c>
      <c r="I145" s="104" t="s">
        <v>585</v>
      </c>
      <c r="J145" s="175" t="s">
        <v>586</v>
      </c>
      <c r="K145" s="104" t="s">
        <v>587</v>
      </c>
      <c r="L145" s="104" t="s">
        <v>630</v>
      </c>
      <c r="M145" s="104" t="s">
        <v>590</v>
      </c>
      <c r="N145" s="105" t="s">
        <v>591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6">
        <v>1</v>
      </c>
      <c r="B146" s="177">
        <v>41579</v>
      </c>
      <c r="C146" s="177"/>
      <c r="D146" s="178" t="s">
        <v>631</v>
      </c>
      <c r="E146" s="179" t="s">
        <v>593</v>
      </c>
      <c r="F146" s="180">
        <v>82</v>
      </c>
      <c r="G146" s="179" t="s">
        <v>632</v>
      </c>
      <c r="H146" s="179">
        <v>100</v>
      </c>
      <c r="I146" s="181">
        <v>100</v>
      </c>
      <c r="J146" s="182" t="s">
        <v>633</v>
      </c>
      <c r="K146" s="183">
        <f t="shared" ref="K146:K198" si="106">H146-F146</f>
        <v>18</v>
      </c>
      <c r="L146" s="184">
        <f t="shared" ref="L146:L198" si="107">K146/F146</f>
        <v>0.21951219512195122</v>
      </c>
      <c r="M146" s="179" t="s">
        <v>596</v>
      </c>
      <c r="N146" s="185">
        <v>42657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6">
        <v>2</v>
      </c>
      <c r="B147" s="177">
        <v>41794</v>
      </c>
      <c r="C147" s="177"/>
      <c r="D147" s="178" t="s">
        <v>634</v>
      </c>
      <c r="E147" s="179" t="s">
        <v>606</v>
      </c>
      <c r="F147" s="180">
        <v>257</v>
      </c>
      <c r="G147" s="179" t="s">
        <v>632</v>
      </c>
      <c r="H147" s="179">
        <v>300</v>
      </c>
      <c r="I147" s="181">
        <v>300</v>
      </c>
      <c r="J147" s="182" t="s">
        <v>633</v>
      </c>
      <c r="K147" s="183">
        <f t="shared" si="106"/>
        <v>43</v>
      </c>
      <c r="L147" s="184">
        <f t="shared" si="107"/>
        <v>0.16731517509727625</v>
      </c>
      <c r="M147" s="179" t="s">
        <v>596</v>
      </c>
      <c r="N147" s="185">
        <v>41822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6">
        <v>3</v>
      </c>
      <c r="B148" s="177">
        <v>41828</v>
      </c>
      <c r="C148" s="177"/>
      <c r="D148" s="178" t="s">
        <v>635</v>
      </c>
      <c r="E148" s="179" t="s">
        <v>606</v>
      </c>
      <c r="F148" s="180">
        <v>393</v>
      </c>
      <c r="G148" s="179" t="s">
        <v>632</v>
      </c>
      <c r="H148" s="179">
        <v>468</v>
      </c>
      <c r="I148" s="181">
        <v>468</v>
      </c>
      <c r="J148" s="182" t="s">
        <v>633</v>
      </c>
      <c r="K148" s="183">
        <f t="shared" si="106"/>
        <v>75</v>
      </c>
      <c r="L148" s="184">
        <f t="shared" si="107"/>
        <v>0.19083969465648856</v>
      </c>
      <c r="M148" s="179" t="s">
        <v>596</v>
      </c>
      <c r="N148" s="185">
        <v>41863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6">
        <v>4</v>
      </c>
      <c r="B149" s="177">
        <v>41857</v>
      </c>
      <c r="C149" s="177"/>
      <c r="D149" s="178" t="s">
        <v>636</v>
      </c>
      <c r="E149" s="179" t="s">
        <v>606</v>
      </c>
      <c r="F149" s="180">
        <v>205</v>
      </c>
      <c r="G149" s="179" t="s">
        <v>632</v>
      </c>
      <c r="H149" s="179">
        <v>275</v>
      </c>
      <c r="I149" s="181">
        <v>250</v>
      </c>
      <c r="J149" s="182" t="s">
        <v>633</v>
      </c>
      <c r="K149" s="183">
        <f t="shared" si="106"/>
        <v>70</v>
      </c>
      <c r="L149" s="184">
        <f t="shared" si="107"/>
        <v>0.34146341463414637</v>
      </c>
      <c r="M149" s="179" t="s">
        <v>596</v>
      </c>
      <c r="N149" s="185">
        <v>41962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6">
        <v>5</v>
      </c>
      <c r="B150" s="177">
        <v>41886</v>
      </c>
      <c r="C150" s="177"/>
      <c r="D150" s="178" t="s">
        <v>637</v>
      </c>
      <c r="E150" s="179" t="s">
        <v>606</v>
      </c>
      <c r="F150" s="180">
        <v>162</v>
      </c>
      <c r="G150" s="179" t="s">
        <v>632</v>
      </c>
      <c r="H150" s="179">
        <v>190</v>
      </c>
      <c r="I150" s="181">
        <v>190</v>
      </c>
      <c r="J150" s="182" t="s">
        <v>633</v>
      </c>
      <c r="K150" s="183">
        <f t="shared" si="106"/>
        <v>28</v>
      </c>
      <c r="L150" s="184">
        <f t="shared" si="107"/>
        <v>0.1728395061728395</v>
      </c>
      <c r="M150" s="179" t="s">
        <v>596</v>
      </c>
      <c r="N150" s="185">
        <v>42006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6">
        <v>6</v>
      </c>
      <c r="B151" s="177">
        <v>41886</v>
      </c>
      <c r="C151" s="177"/>
      <c r="D151" s="178" t="s">
        <v>638</v>
      </c>
      <c r="E151" s="179" t="s">
        <v>606</v>
      </c>
      <c r="F151" s="180">
        <v>75</v>
      </c>
      <c r="G151" s="179" t="s">
        <v>632</v>
      </c>
      <c r="H151" s="179">
        <v>91.5</v>
      </c>
      <c r="I151" s="181" t="s">
        <v>624</v>
      </c>
      <c r="J151" s="182" t="s">
        <v>639</v>
      </c>
      <c r="K151" s="183">
        <f t="shared" si="106"/>
        <v>16.5</v>
      </c>
      <c r="L151" s="184">
        <f t="shared" si="107"/>
        <v>0.22</v>
      </c>
      <c r="M151" s="179" t="s">
        <v>596</v>
      </c>
      <c r="N151" s="185">
        <v>41954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6">
        <v>7</v>
      </c>
      <c r="B152" s="177">
        <v>41913</v>
      </c>
      <c r="C152" s="177"/>
      <c r="D152" s="178" t="s">
        <v>640</v>
      </c>
      <c r="E152" s="179" t="s">
        <v>606</v>
      </c>
      <c r="F152" s="180">
        <v>850</v>
      </c>
      <c r="G152" s="179" t="s">
        <v>632</v>
      </c>
      <c r="H152" s="179">
        <v>982.5</v>
      </c>
      <c r="I152" s="181">
        <v>1050</v>
      </c>
      <c r="J152" s="182" t="s">
        <v>641</v>
      </c>
      <c r="K152" s="183">
        <f t="shared" si="106"/>
        <v>132.5</v>
      </c>
      <c r="L152" s="184">
        <f t="shared" si="107"/>
        <v>0.15588235294117647</v>
      </c>
      <c r="M152" s="179" t="s">
        <v>596</v>
      </c>
      <c r="N152" s="185">
        <v>42039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6">
        <v>8</v>
      </c>
      <c r="B153" s="177">
        <v>41913</v>
      </c>
      <c r="C153" s="177"/>
      <c r="D153" s="178" t="s">
        <v>642</v>
      </c>
      <c r="E153" s="179" t="s">
        <v>606</v>
      </c>
      <c r="F153" s="180">
        <v>475</v>
      </c>
      <c r="G153" s="179" t="s">
        <v>632</v>
      </c>
      <c r="H153" s="179">
        <v>515</v>
      </c>
      <c r="I153" s="181">
        <v>600</v>
      </c>
      <c r="J153" s="182" t="s">
        <v>643</v>
      </c>
      <c r="K153" s="183">
        <f t="shared" si="106"/>
        <v>40</v>
      </c>
      <c r="L153" s="184">
        <f t="shared" si="107"/>
        <v>8.4210526315789472E-2</v>
      </c>
      <c r="M153" s="179" t="s">
        <v>596</v>
      </c>
      <c r="N153" s="185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6">
        <v>9</v>
      </c>
      <c r="B154" s="177">
        <v>41913</v>
      </c>
      <c r="C154" s="177"/>
      <c r="D154" s="178" t="s">
        <v>644</v>
      </c>
      <c r="E154" s="179" t="s">
        <v>606</v>
      </c>
      <c r="F154" s="180">
        <v>86</v>
      </c>
      <c r="G154" s="179" t="s">
        <v>632</v>
      </c>
      <c r="H154" s="179">
        <v>99</v>
      </c>
      <c r="I154" s="181">
        <v>140</v>
      </c>
      <c r="J154" s="182" t="s">
        <v>645</v>
      </c>
      <c r="K154" s="183">
        <f t="shared" si="106"/>
        <v>13</v>
      </c>
      <c r="L154" s="184">
        <f t="shared" si="107"/>
        <v>0.15116279069767441</v>
      </c>
      <c r="M154" s="179" t="s">
        <v>596</v>
      </c>
      <c r="N154" s="185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6">
        <v>10</v>
      </c>
      <c r="B155" s="177">
        <v>41926</v>
      </c>
      <c r="C155" s="177"/>
      <c r="D155" s="178" t="s">
        <v>646</v>
      </c>
      <c r="E155" s="179" t="s">
        <v>606</v>
      </c>
      <c r="F155" s="180">
        <v>496.6</v>
      </c>
      <c r="G155" s="179" t="s">
        <v>632</v>
      </c>
      <c r="H155" s="179">
        <v>621</v>
      </c>
      <c r="I155" s="181">
        <v>580</v>
      </c>
      <c r="J155" s="182" t="s">
        <v>633</v>
      </c>
      <c r="K155" s="183">
        <f t="shared" si="106"/>
        <v>124.39999999999998</v>
      </c>
      <c r="L155" s="184">
        <f t="shared" si="107"/>
        <v>0.25050342327829234</v>
      </c>
      <c r="M155" s="179" t="s">
        <v>596</v>
      </c>
      <c r="N155" s="185">
        <v>42605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6">
        <v>11</v>
      </c>
      <c r="B156" s="177">
        <v>41926</v>
      </c>
      <c r="C156" s="177"/>
      <c r="D156" s="178" t="s">
        <v>647</v>
      </c>
      <c r="E156" s="179" t="s">
        <v>606</v>
      </c>
      <c r="F156" s="180">
        <v>2481.9</v>
      </c>
      <c r="G156" s="179" t="s">
        <v>632</v>
      </c>
      <c r="H156" s="179">
        <v>2840</v>
      </c>
      <c r="I156" s="181">
        <v>2870</v>
      </c>
      <c r="J156" s="182" t="s">
        <v>648</v>
      </c>
      <c r="K156" s="183">
        <f t="shared" si="106"/>
        <v>358.09999999999991</v>
      </c>
      <c r="L156" s="184">
        <f t="shared" si="107"/>
        <v>0.14428462065353154</v>
      </c>
      <c r="M156" s="179" t="s">
        <v>596</v>
      </c>
      <c r="N156" s="185">
        <v>42017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6">
        <v>12</v>
      </c>
      <c r="B157" s="177">
        <v>41928</v>
      </c>
      <c r="C157" s="177"/>
      <c r="D157" s="178" t="s">
        <v>649</v>
      </c>
      <c r="E157" s="179" t="s">
        <v>606</v>
      </c>
      <c r="F157" s="180">
        <v>84.5</v>
      </c>
      <c r="G157" s="179" t="s">
        <v>632</v>
      </c>
      <c r="H157" s="179">
        <v>93</v>
      </c>
      <c r="I157" s="181">
        <v>110</v>
      </c>
      <c r="J157" s="182" t="s">
        <v>650</v>
      </c>
      <c r="K157" s="183">
        <f t="shared" si="106"/>
        <v>8.5</v>
      </c>
      <c r="L157" s="184">
        <f t="shared" si="107"/>
        <v>0.10059171597633136</v>
      </c>
      <c r="M157" s="179" t="s">
        <v>596</v>
      </c>
      <c r="N157" s="185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6">
        <v>13</v>
      </c>
      <c r="B158" s="177">
        <v>41928</v>
      </c>
      <c r="C158" s="177"/>
      <c r="D158" s="178" t="s">
        <v>651</v>
      </c>
      <c r="E158" s="179" t="s">
        <v>606</v>
      </c>
      <c r="F158" s="180">
        <v>401</v>
      </c>
      <c r="G158" s="179" t="s">
        <v>632</v>
      </c>
      <c r="H158" s="179">
        <v>428</v>
      </c>
      <c r="I158" s="181">
        <v>450</v>
      </c>
      <c r="J158" s="182" t="s">
        <v>652</v>
      </c>
      <c r="K158" s="183">
        <f t="shared" si="106"/>
        <v>27</v>
      </c>
      <c r="L158" s="184">
        <f t="shared" si="107"/>
        <v>6.7331670822942641E-2</v>
      </c>
      <c r="M158" s="179" t="s">
        <v>596</v>
      </c>
      <c r="N158" s="185">
        <v>42020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6">
        <v>14</v>
      </c>
      <c r="B159" s="177">
        <v>41928</v>
      </c>
      <c r="C159" s="177"/>
      <c r="D159" s="178" t="s">
        <v>653</v>
      </c>
      <c r="E159" s="179" t="s">
        <v>606</v>
      </c>
      <c r="F159" s="180">
        <v>101</v>
      </c>
      <c r="G159" s="179" t="s">
        <v>632</v>
      </c>
      <c r="H159" s="179">
        <v>112</v>
      </c>
      <c r="I159" s="181">
        <v>120</v>
      </c>
      <c r="J159" s="182" t="s">
        <v>654</v>
      </c>
      <c r="K159" s="183">
        <f t="shared" si="106"/>
        <v>11</v>
      </c>
      <c r="L159" s="184">
        <f t="shared" si="107"/>
        <v>0.10891089108910891</v>
      </c>
      <c r="M159" s="179" t="s">
        <v>596</v>
      </c>
      <c r="N159" s="185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6">
        <v>15</v>
      </c>
      <c r="B160" s="177">
        <v>41954</v>
      </c>
      <c r="C160" s="177"/>
      <c r="D160" s="178" t="s">
        <v>655</v>
      </c>
      <c r="E160" s="179" t="s">
        <v>606</v>
      </c>
      <c r="F160" s="180">
        <v>59</v>
      </c>
      <c r="G160" s="179" t="s">
        <v>632</v>
      </c>
      <c r="H160" s="179">
        <v>76</v>
      </c>
      <c r="I160" s="181">
        <v>76</v>
      </c>
      <c r="J160" s="182" t="s">
        <v>633</v>
      </c>
      <c r="K160" s="183">
        <f t="shared" si="106"/>
        <v>17</v>
      </c>
      <c r="L160" s="184">
        <f t="shared" si="107"/>
        <v>0.28813559322033899</v>
      </c>
      <c r="M160" s="179" t="s">
        <v>596</v>
      </c>
      <c r="N160" s="185">
        <v>43032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6">
        <v>16</v>
      </c>
      <c r="B161" s="177">
        <v>41954</v>
      </c>
      <c r="C161" s="177"/>
      <c r="D161" s="178" t="s">
        <v>644</v>
      </c>
      <c r="E161" s="179" t="s">
        <v>606</v>
      </c>
      <c r="F161" s="180">
        <v>99</v>
      </c>
      <c r="G161" s="179" t="s">
        <v>632</v>
      </c>
      <c r="H161" s="179">
        <v>120</v>
      </c>
      <c r="I161" s="181">
        <v>120</v>
      </c>
      <c r="J161" s="182" t="s">
        <v>617</v>
      </c>
      <c r="K161" s="183">
        <f t="shared" si="106"/>
        <v>21</v>
      </c>
      <c r="L161" s="184">
        <f t="shared" si="107"/>
        <v>0.21212121212121213</v>
      </c>
      <c r="M161" s="179" t="s">
        <v>596</v>
      </c>
      <c r="N161" s="185">
        <v>41960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6">
        <v>17</v>
      </c>
      <c r="B162" s="177">
        <v>41956</v>
      </c>
      <c r="C162" s="177"/>
      <c r="D162" s="178" t="s">
        <v>656</v>
      </c>
      <c r="E162" s="179" t="s">
        <v>606</v>
      </c>
      <c r="F162" s="180">
        <v>22</v>
      </c>
      <c r="G162" s="179" t="s">
        <v>632</v>
      </c>
      <c r="H162" s="179">
        <v>33.549999999999997</v>
      </c>
      <c r="I162" s="181">
        <v>32</v>
      </c>
      <c r="J162" s="182" t="s">
        <v>657</v>
      </c>
      <c r="K162" s="183">
        <f t="shared" si="106"/>
        <v>11.549999999999997</v>
      </c>
      <c r="L162" s="184">
        <f t="shared" si="107"/>
        <v>0.52499999999999991</v>
      </c>
      <c r="M162" s="179" t="s">
        <v>596</v>
      </c>
      <c r="N162" s="185">
        <v>42188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6">
        <v>18</v>
      </c>
      <c r="B163" s="177">
        <v>41976</v>
      </c>
      <c r="C163" s="177"/>
      <c r="D163" s="178" t="s">
        <v>658</v>
      </c>
      <c r="E163" s="179" t="s">
        <v>606</v>
      </c>
      <c r="F163" s="180">
        <v>440</v>
      </c>
      <c r="G163" s="179" t="s">
        <v>632</v>
      </c>
      <c r="H163" s="179">
        <v>520</v>
      </c>
      <c r="I163" s="181">
        <v>520</v>
      </c>
      <c r="J163" s="182" t="s">
        <v>659</v>
      </c>
      <c r="K163" s="183">
        <f t="shared" si="106"/>
        <v>80</v>
      </c>
      <c r="L163" s="184">
        <f t="shared" si="107"/>
        <v>0.18181818181818182</v>
      </c>
      <c r="M163" s="179" t="s">
        <v>596</v>
      </c>
      <c r="N163" s="185">
        <v>42208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6">
        <v>19</v>
      </c>
      <c r="B164" s="177">
        <v>41976</v>
      </c>
      <c r="C164" s="177"/>
      <c r="D164" s="178" t="s">
        <v>660</v>
      </c>
      <c r="E164" s="179" t="s">
        <v>606</v>
      </c>
      <c r="F164" s="180">
        <v>360</v>
      </c>
      <c r="G164" s="179" t="s">
        <v>632</v>
      </c>
      <c r="H164" s="179">
        <v>427</v>
      </c>
      <c r="I164" s="181">
        <v>425</v>
      </c>
      <c r="J164" s="182" t="s">
        <v>661</v>
      </c>
      <c r="K164" s="183">
        <f t="shared" si="106"/>
        <v>67</v>
      </c>
      <c r="L164" s="184">
        <f t="shared" si="107"/>
        <v>0.18611111111111112</v>
      </c>
      <c r="M164" s="179" t="s">
        <v>596</v>
      </c>
      <c r="N164" s="185">
        <v>42058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6">
        <v>20</v>
      </c>
      <c r="B165" s="177">
        <v>42012</v>
      </c>
      <c r="C165" s="177"/>
      <c r="D165" s="178" t="s">
        <v>662</v>
      </c>
      <c r="E165" s="179" t="s">
        <v>606</v>
      </c>
      <c r="F165" s="180">
        <v>360</v>
      </c>
      <c r="G165" s="179" t="s">
        <v>632</v>
      </c>
      <c r="H165" s="179">
        <v>455</v>
      </c>
      <c r="I165" s="181">
        <v>420</v>
      </c>
      <c r="J165" s="182" t="s">
        <v>663</v>
      </c>
      <c r="K165" s="183">
        <f t="shared" si="106"/>
        <v>95</v>
      </c>
      <c r="L165" s="184">
        <f t="shared" si="107"/>
        <v>0.2638888888888889</v>
      </c>
      <c r="M165" s="179" t="s">
        <v>596</v>
      </c>
      <c r="N165" s="185">
        <v>42024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6">
        <v>21</v>
      </c>
      <c r="B166" s="177">
        <v>42012</v>
      </c>
      <c r="C166" s="177"/>
      <c r="D166" s="178" t="s">
        <v>664</v>
      </c>
      <c r="E166" s="179" t="s">
        <v>606</v>
      </c>
      <c r="F166" s="180">
        <v>130</v>
      </c>
      <c r="G166" s="179"/>
      <c r="H166" s="179">
        <v>175.5</v>
      </c>
      <c r="I166" s="181">
        <v>165</v>
      </c>
      <c r="J166" s="182" t="s">
        <v>665</v>
      </c>
      <c r="K166" s="183">
        <f t="shared" si="106"/>
        <v>45.5</v>
      </c>
      <c r="L166" s="184">
        <f t="shared" si="107"/>
        <v>0.35</v>
      </c>
      <c r="M166" s="179" t="s">
        <v>596</v>
      </c>
      <c r="N166" s="185">
        <v>43088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22</v>
      </c>
      <c r="B167" s="177">
        <v>42040</v>
      </c>
      <c r="C167" s="177"/>
      <c r="D167" s="178" t="s">
        <v>405</v>
      </c>
      <c r="E167" s="179" t="s">
        <v>593</v>
      </c>
      <c r="F167" s="180">
        <v>98</v>
      </c>
      <c r="G167" s="179"/>
      <c r="H167" s="179">
        <v>120</v>
      </c>
      <c r="I167" s="181">
        <v>120</v>
      </c>
      <c r="J167" s="182" t="s">
        <v>633</v>
      </c>
      <c r="K167" s="183">
        <f t="shared" si="106"/>
        <v>22</v>
      </c>
      <c r="L167" s="184">
        <f t="shared" si="107"/>
        <v>0.22448979591836735</v>
      </c>
      <c r="M167" s="179" t="s">
        <v>596</v>
      </c>
      <c r="N167" s="185">
        <v>42753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23</v>
      </c>
      <c r="B168" s="177">
        <v>42040</v>
      </c>
      <c r="C168" s="177"/>
      <c r="D168" s="178" t="s">
        <v>666</v>
      </c>
      <c r="E168" s="179" t="s">
        <v>593</v>
      </c>
      <c r="F168" s="180">
        <v>196</v>
      </c>
      <c r="G168" s="179"/>
      <c r="H168" s="179">
        <v>262</v>
      </c>
      <c r="I168" s="181">
        <v>255</v>
      </c>
      <c r="J168" s="182" t="s">
        <v>633</v>
      </c>
      <c r="K168" s="183">
        <f t="shared" si="106"/>
        <v>66</v>
      </c>
      <c r="L168" s="184">
        <f t="shared" si="107"/>
        <v>0.33673469387755101</v>
      </c>
      <c r="M168" s="179" t="s">
        <v>596</v>
      </c>
      <c r="N168" s="185">
        <v>42599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6">
        <v>24</v>
      </c>
      <c r="B169" s="187">
        <v>42067</v>
      </c>
      <c r="C169" s="187"/>
      <c r="D169" s="188" t="s">
        <v>404</v>
      </c>
      <c r="E169" s="189" t="s">
        <v>593</v>
      </c>
      <c r="F169" s="190">
        <v>235</v>
      </c>
      <c r="G169" s="190"/>
      <c r="H169" s="191">
        <v>77</v>
      </c>
      <c r="I169" s="191" t="s">
        <v>667</v>
      </c>
      <c r="J169" s="192" t="s">
        <v>668</v>
      </c>
      <c r="K169" s="193">
        <f t="shared" si="106"/>
        <v>-158</v>
      </c>
      <c r="L169" s="194">
        <f t="shared" si="107"/>
        <v>-0.67234042553191486</v>
      </c>
      <c r="M169" s="190" t="s">
        <v>607</v>
      </c>
      <c r="N169" s="187">
        <v>43522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25</v>
      </c>
      <c r="B170" s="177">
        <v>42067</v>
      </c>
      <c r="C170" s="177"/>
      <c r="D170" s="178" t="s">
        <v>669</v>
      </c>
      <c r="E170" s="179" t="s">
        <v>593</v>
      </c>
      <c r="F170" s="180">
        <v>185</v>
      </c>
      <c r="G170" s="179"/>
      <c r="H170" s="179">
        <v>224</v>
      </c>
      <c r="I170" s="181" t="s">
        <v>670</v>
      </c>
      <c r="J170" s="182" t="s">
        <v>633</v>
      </c>
      <c r="K170" s="183">
        <f t="shared" si="106"/>
        <v>39</v>
      </c>
      <c r="L170" s="184">
        <f t="shared" si="107"/>
        <v>0.21081081081081082</v>
      </c>
      <c r="M170" s="179" t="s">
        <v>596</v>
      </c>
      <c r="N170" s="185">
        <v>42647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6">
        <v>26</v>
      </c>
      <c r="B171" s="187">
        <v>42090</v>
      </c>
      <c r="C171" s="187"/>
      <c r="D171" s="195" t="s">
        <v>671</v>
      </c>
      <c r="E171" s="190" t="s">
        <v>593</v>
      </c>
      <c r="F171" s="190">
        <v>49.5</v>
      </c>
      <c r="G171" s="191"/>
      <c r="H171" s="191">
        <v>15.85</v>
      </c>
      <c r="I171" s="191">
        <v>67</v>
      </c>
      <c r="J171" s="192" t="s">
        <v>672</v>
      </c>
      <c r="K171" s="191">
        <f t="shared" si="106"/>
        <v>-33.65</v>
      </c>
      <c r="L171" s="196">
        <f t="shared" si="107"/>
        <v>-0.67979797979797973</v>
      </c>
      <c r="M171" s="190" t="s">
        <v>607</v>
      </c>
      <c r="N171" s="197">
        <v>43627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27</v>
      </c>
      <c r="B172" s="177">
        <v>42093</v>
      </c>
      <c r="C172" s="177"/>
      <c r="D172" s="178" t="s">
        <v>673</v>
      </c>
      <c r="E172" s="179" t="s">
        <v>593</v>
      </c>
      <c r="F172" s="180">
        <v>183.5</v>
      </c>
      <c r="G172" s="179"/>
      <c r="H172" s="179">
        <v>219</v>
      </c>
      <c r="I172" s="181">
        <v>218</v>
      </c>
      <c r="J172" s="182" t="s">
        <v>674</v>
      </c>
      <c r="K172" s="183">
        <f t="shared" si="106"/>
        <v>35.5</v>
      </c>
      <c r="L172" s="184">
        <f t="shared" si="107"/>
        <v>0.19346049046321526</v>
      </c>
      <c r="M172" s="179" t="s">
        <v>596</v>
      </c>
      <c r="N172" s="185">
        <v>42103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28</v>
      </c>
      <c r="B173" s="177">
        <v>42114</v>
      </c>
      <c r="C173" s="177"/>
      <c r="D173" s="178" t="s">
        <v>675</v>
      </c>
      <c r="E173" s="179" t="s">
        <v>593</v>
      </c>
      <c r="F173" s="180">
        <f>(227+237)/2</f>
        <v>232</v>
      </c>
      <c r="G173" s="179"/>
      <c r="H173" s="179">
        <v>298</v>
      </c>
      <c r="I173" s="181">
        <v>298</v>
      </c>
      <c r="J173" s="182" t="s">
        <v>633</v>
      </c>
      <c r="K173" s="183">
        <f t="shared" si="106"/>
        <v>66</v>
      </c>
      <c r="L173" s="184">
        <f t="shared" si="107"/>
        <v>0.28448275862068967</v>
      </c>
      <c r="M173" s="179" t="s">
        <v>596</v>
      </c>
      <c r="N173" s="185">
        <v>42823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29</v>
      </c>
      <c r="B174" s="177">
        <v>42128</v>
      </c>
      <c r="C174" s="177"/>
      <c r="D174" s="178" t="s">
        <v>676</v>
      </c>
      <c r="E174" s="179" t="s">
        <v>606</v>
      </c>
      <c r="F174" s="180">
        <v>385</v>
      </c>
      <c r="G174" s="179"/>
      <c r="H174" s="179">
        <f>212.5+331</f>
        <v>543.5</v>
      </c>
      <c r="I174" s="181">
        <v>510</v>
      </c>
      <c r="J174" s="182" t="s">
        <v>677</v>
      </c>
      <c r="K174" s="183">
        <f t="shared" si="106"/>
        <v>158.5</v>
      </c>
      <c r="L174" s="184">
        <f t="shared" si="107"/>
        <v>0.41168831168831171</v>
      </c>
      <c r="M174" s="179" t="s">
        <v>596</v>
      </c>
      <c r="N174" s="185">
        <v>42235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30</v>
      </c>
      <c r="B175" s="177">
        <v>42128</v>
      </c>
      <c r="C175" s="177"/>
      <c r="D175" s="178" t="s">
        <v>678</v>
      </c>
      <c r="E175" s="179" t="s">
        <v>606</v>
      </c>
      <c r="F175" s="180">
        <v>115.5</v>
      </c>
      <c r="G175" s="179"/>
      <c r="H175" s="179">
        <v>146</v>
      </c>
      <c r="I175" s="181">
        <v>142</v>
      </c>
      <c r="J175" s="182" t="s">
        <v>679</v>
      </c>
      <c r="K175" s="183">
        <f t="shared" si="106"/>
        <v>30.5</v>
      </c>
      <c r="L175" s="184">
        <f t="shared" si="107"/>
        <v>0.26406926406926406</v>
      </c>
      <c r="M175" s="179" t="s">
        <v>596</v>
      </c>
      <c r="N175" s="185">
        <v>42202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6">
        <v>31</v>
      </c>
      <c r="B176" s="177">
        <v>42151</v>
      </c>
      <c r="C176" s="177"/>
      <c r="D176" s="178" t="s">
        <v>542</v>
      </c>
      <c r="E176" s="179" t="s">
        <v>606</v>
      </c>
      <c r="F176" s="180">
        <v>237.5</v>
      </c>
      <c r="G176" s="179"/>
      <c r="H176" s="179">
        <v>279.5</v>
      </c>
      <c r="I176" s="181">
        <v>278</v>
      </c>
      <c r="J176" s="182" t="s">
        <v>633</v>
      </c>
      <c r="K176" s="183">
        <f t="shared" si="106"/>
        <v>42</v>
      </c>
      <c r="L176" s="184">
        <f t="shared" si="107"/>
        <v>0.17684210526315788</v>
      </c>
      <c r="M176" s="179" t="s">
        <v>596</v>
      </c>
      <c r="N176" s="185">
        <v>42222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6">
        <v>32</v>
      </c>
      <c r="B177" s="177">
        <v>42174</v>
      </c>
      <c r="C177" s="177"/>
      <c r="D177" s="178" t="s">
        <v>651</v>
      </c>
      <c r="E177" s="179" t="s">
        <v>593</v>
      </c>
      <c r="F177" s="180">
        <v>340</v>
      </c>
      <c r="G177" s="179"/>
      <c r="H177" s="179">
        <v>448</v>
      </c>
      <c r="I177" s="181">
        <v>448</v>
      </c>
      <c r="J177" s="182" t="s">
        <v>633</v>
      </c>
      <c r="K177" s="183">
        <f t="shared" si="106"/>
        <v>108</v>
      </c>
      <c r="L177" s="184">
        <f t="shared" si="107"/>
        <v>0.31764705882352939</v>
      </c>
      <c r="M177" s="179" t="s">
        <v>596</v>
      </c>
      <c r="N177" s="185">
        <v>43018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6">
        <v>33</v>
      </c>
      <c r="B178" s="177">
        <v>42191</v>
      </c>
      <c r="C178" s="177"/>
      <c r="D178" s="178" t="s">
        <v>680</v>
      </c>
      <c r="E178" s="179" t="s">
        <v>593</v>
      </c>
      <c r="F178" s="180">
        <v>390</v>
      </c>
      <c r="G178" s="179"/>
      <c r="H178" s="179">
        <v>460</v>
      </c>
      <c r="I178" s="181">
        <v>460</v>
      </c>
      <c r="J178" s="182" t="s">
        <v>633</v>
      </c>
      <c r="K178" s="183">
        <f t="shared" si="106"/>
        <v>70</v>
      </c>
      <c r="L178" s="184">
        <f t="shared" si="107"/>
        <v>0.17948717948717949</v>
      </c>
      <c r="M178" s="179" t="s">
        <v>596</v>
      </c>
      <c r="N178" s="185">
        <v>42478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6">
        <v>34</v>
      </c>
      <c r="B179" s="187">
        <v>42195</v>
      </c>
      <c r="C179" s="187"/>
      <c r="D179" s="188" t="s">
        <v>681</v>
      </c>
      <c r="E179" s="189" t="s">
        <v>593</v>
      </c>
      <c r="F179" s="190">
        <v>122.5</v>
      </c>
      <c r="G179" s="190"/>
      <c r="H179" s="191">
        <v>61</v>
      </c>
      <c r="I179" s="191">
        <v>172</v>
      </c>
      <c r="J179" s="192" t="s">
        <v>682</v>
      </c>
      <c r="K179" s="193">
        <f t="shared" si="106"/>
        <v>-61.5</v>
      </c>
      <c r="L179" s="194">
        <f t="shared" si="107"/>
        <v>-0.50204081632653064</v>
      </c>
      <c r="M179" s="190" t="s">
        <v>607</v>
      </c>
      <c r="N179" s="187">
        <v>43333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35</v>
      </c>
      <c r="B180" s="177">
        <v>42219</v>
      </c>
      <c r="C180" s="177"/>
      <c r="D180" s="178" t="s">
        <v>683</v>
      </c>
      <c r="E180" s="179" t="s">
        <v>593</v>
      </c>
      <c r="F180" s="180">
        <v>297.5</v>
      </c>
      <c r="G180" s="179"/>
      <c r="H180" s="179">
        <v>350</v>
      </c>
      <c r="I180" s="181">
        <v>360</v>
      </c>
      <c r="J180" s="182" t="s">
        <v>684</v>
      </c>
      <c r="K180" s="183">
        <f t="shared" si="106"/>
        <v>52.5</v>
      </c>
      <c r="L180" s="184">
        <f t="shared" si="107"/>
        <v>0.17647058823529413</v>
      </c>
      <c r="M180" s="179" t="s">
        <v>596</v>
      </c>
      <c r="N180" s="185">
        <v>42232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36</v>
      </c>
      <c r="B181" s="177">
        <v>42219</v>
      </c>
      <c r="C181" s="177"/>
      <c r="D181" s="178" t="s">
        <v>685</v>
      </c>
      <c r="E181" s="179" t="s">
        <v>593</v>
      </c>
      <c r="F181" s="180">
        <v>115.5</v>
      </c>
      <c r="G181" s="179"/>
      <c r="H181" s="179">
        <v>149</v>
      </c>
      <c r="I181" s="181">
        <v>140</v>
      </c>
      <c r="J181" s="182" t="s">
        <v>686</v>
      </c>
      <c r="K181" s="183">
        <f t="shared" si="106"/>
        <v>33.5</v>
      </c>
      <c r="L181" s="184">
        <f t="shared" si="107"/>
        <v>0.29004329004329005</v>
      </c>
      <c r="M181" s="179" t="s">
        <v>596</v>
      </c>
      <c r="N181" s="185">
        <v>42740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37</v>
      </c>
      <c r="B182" s="177">
        <v>42251</v>
      </c>
      <c r="C182" s="177"/>
      <c r="D182" s="178" t="s">
        <v>542</v>
      </c>
      <c r="E182" s="179" t="s">
        <v>593</v>
      </c>
      <c r="F182" s="180">
        <v>226</v>
      </c>
      <c r="G182" s="179"/>
      <c r="H182" s="179">
        <v>292</v>
      </c>
      <c r="I182" s="181">
        <v>292</v>
      </c>
      <c r="J182" s="182" t="s">
        <v>687</v>
      </c>
      <c r="K182" s="183">
        <f t="shared" si="106"/>
        <v>66</v>
      </c>
      <c r="L182" s="184">
        <f t="shared" si="107"/>
        <v>0.29203539823008851</v>
      </c>
      <c r="M182" s="179" t="s">
        <v>596</v>
      </c>
      <c r="N182" s="185">
        <v>42286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38</v>
      </c>
      <c r="B183" s="177">
        <v>42254</v>
      </c>
      <c r="C183" s="177"/>
      <c r="D183" s="178" t="s">
        <v>675</v>
      </c>
      <c r="E183" s="179" t="s">
        <v>593</v>
      </c>
      <c r="F183" s="180">
        <v>232.5</v>
      </c>
      <c r="G183" s="179"/>
      <c r="H183" s="179">
        <v>312.5</v>
      </c>
      <c r="I183" s="181">
        <v>310</v>
      </c>
      <c r="J183" s="182" t="s">
        <v>633</v>
      </c>
      <c r="K183" s="183">
        <f t="shared" si="106"/>
        <v>80</v>
      </c>
      <c r="L183" s="184">
        <f t="shared" si="107"/>
        <v>0.34408602150537637</v>
      </c>
      <c r="M183" s="179" t="s">
        <v>596</v>
      </c>
      <c r="N183" s="185">
        <v>42823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39</v>
      </c>
      <c r="B184" s="177">
        <v>42268</v>
      </c>
      <c r="C184" s="177"/>
      <c r="D184" s="178" t="s">
        <v>688</v>
      </c>
      <c r="E184" s="179" t="s">
        <v>593</v>
      </c>
      <c r="F184" s="180">
        <v>196.5</v>
      </c>
      <c r="G184" s="179"/>
      <c r="H184" s="179">
        <v>238</v>
      </c>
      <c r="I184" s="181">
        <v>238</v>
      </c>
      <c r="J184" s="182" t="s">
        <v>687</v>
      </c>
      <c r="K184" s="183">
        <f t="shared" si="106"/>
        <v>41.5</v>
      </c>
      <c r="L184" s="184">
        <f t="shared" si="107"/>
        <v>0.21119592875318066</v>
      </c>
      <c r="M184" s="179" t="s">
        <v>596</v>
      </c>
      <c r="N184" s="185">
        <v>42291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40</v>
      </c>
      <c r="B185" s="177">
        <v>42271</v>
      </c>
      <c r="C185" s="177"/>
      <c r="D185" s="178" t="s">
        <v>631</v>
      </c>
      <c r="E185" s="179" t="s">
        <v>593</v>
      </c>
      <c r="F185" s="180">
        <v>65</v>
      </c>
      <c r="G185" s="179"/>
      <c r="H185" s="179">
        <v>82</v>
      </c>
      <c r="I185" s="181">
        <v>82</v>
      </c>
      <c r="J185" s="182" t="s">
        <v>687</v>
      </c>
      <c r="K185" s="183">
        <f t="shared" si="106"/>
        <v>17</v>
      </c>
      <c r="L185" s="184">
        <f t="shared" si="107"/>
        <v>0.26153846153846155</v>
      </c>
      <c r="M185" s="179" t="s">
        <v>596</v>
      </c>
      <c r="N185" s="185">
        <v>42578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41</v>
      </c>
      <c r="B186" s="177">
        <v>42291</v>
      </c>
      <c r="C186" s="177"/>
      <c r="D186" s="178" t="s">
        <v>689</v>
      </c>
      <c r="E186" s="179" t="s">
        <v>593</v>
      </c>
      <c r="F186" s="180">
        <v>144</v>
      </c>
      <c r="G186" s="179"/>
      <c r="H186" s="179">
        <v>182.5</v>
      </c>
      <c r="I186" s="181">
        <v>181</v>
      </c>
      <c r="J186" s="182" t="s">
        <v>687</v>
      </c>
      <c r="K186" s="183">
        <f t="shared" si="106"/>
        <v>38.5</v>
      </c>
      <c r="L186" s="184">
        <f t="shared" si="107"/>
        <v>0.2673611111111111</v>
      </c>
      <c r="M186" s="179" t="s">
        <v>596</v>
      </c>
      <c r="N186" s="185">
        <v>42817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42</v>
      </c>
      <c r="B187" s="177">
        <v>42291</v>
      </c>
      <c r="C187" s="177"/>
      <c r="D187" s="178" t="s">
        <v>690</v>
      </c>
      <c r="E187" s="179" t="s">
        <v>593</v>
      </c>
      <c r="F187" s="180">
        <v>264</v>
      </c>
      <c r="G187" s="179"/>
      <c r="H187" s="179">
        <v>311</v>
      </c>
      <c r="I187" s="181">
        <v>311</v>
      </c>
      <c r="J187" s="182" t="s">
        <v>687</v>
      </c>
      <c r="K187" s="183">
        <f t="shared" si="106"/>
        <v>47</v>
      </c>
      <c r="L187" s="184">
        <f t="shared" si="107"/>
        <v>0.17803030303030304</v>
      </c>
      <c r="M187" s="179" t="s">
        <v>596</v>
      </c>
      <c r="N187" s="185">
        <v>42604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43</v>
      </c>
      <c r="B188" s="177">
        <v>42318</v>
      </c>
      <c r="C188" s="177"/>
      <c r="D188" s="178" t="s">
        <v>691</v>
      </c>
      <c r="E188" s="179" t="s">
        <v>606</v>
      </c>
      <c r="F188" s="180">
        <v>549.5</v>
      </c>
      <c r="G188" s="179"/>
      <c r="H188" s="179">
        <v>630</v>
      </c>
      <c r="I188" s="181">
        <v>630</v>
      </c>
      <c r="J188" s="182" t="s">
        <v>687</v>
      </c>
      <c r="K188" s="183">
        <f t="shared" si="106"/>
        <v>80.5</v>
      </c>
      <c r="L188" s="184">
        <f t="shared" si="107"/>
        <v>0.1464968152866242</v>
      </c>
      <c r="M188" s="179" t="s">
        <v>596</v>
      </c>
      <c r="N188" s="185">
        <v>42419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44</v>
      </c>
      <c r="B189" s="177">
        <v>42342</v>
      </c>
      <c r="C189" s="177"/>
      <c r="D189" s="178" t="s">
        <v>692</v>
      </c>
      <c r="E189" s="179" t="s">
        <v>593</v>
      </c>
      <c r="F189" s="180">
        <v>1027.5</v>
      </c>
      <c r="G189" s="179"/>
      <c r="H189" s="179">
        <v>1315</v>
      </c>
      <c r="I189" s="181">
        <v>1250</v>
      </c>
      <c r="J189" s="182" t="s">
        <v>687</v>
      </c>
      <c r="K189" s="183">
        <f t="shared" si="106"/>
        <v>287.5</v>
      </c>
      <c r="L189" s="184">
        <f t="shared" si="107"/>
        <v>0.27980535279805352</v>
      </c>
      <c r="M189" s="179" t="s">
        <v>596</v>
      </c>
      <c r="N189" s="185">
        <v>43244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45</v>
      </c>
      <c r="B190" s="177">
        <v>42367</v>
      </c>
      <c r="C190" s="177"/>
      <c r="D190" s="178" t="s">
        <v>693</v>
      </c>
      <c r="E190" s="179" t="s">
        <v>593</v>
      </c>
      <c r="F190" s="180">
        <v>465</v>
      </c>
      <c r="G190" s="179"/>
      <c r="H190" s="179">
        <v>540</v>
      </c>
      <c r="I190" s="181">
        <v>540</v>
      </c>
      <c r="J190" s="182" t="s">
        <v>687</v>
      </c>
      <c r="K190" s="183">
        <f t="shared" si="106"/>
        <v>75</v>
      </c>
      <c r="L190" s="184">
        <f t="shared" si="107"/>
        <v>0.16129032258064516</v>
      </c>
      <c r="M190" s="179" t="s">
        <v>596</v>
      </c>
      <c r="N190" s="185">
        <v>42530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46</v>
      </c>
      <c r="B191" s="177">
        <v>42380</v>
      </c>
      <c r="C191" s="177"/>
      <c r="D191" s="178" t="s">
        <v>405</v>
      </c>
      <c r="E191" s="179" t="s">
        <v>606</v>
      </c>
      <c r="F191" s="180">
        <v>81</v>
      </c>
      <c r="G191" s="179"/>
      <c r="H191" s="179">
        <v>110</v>
      </c>
      <c r="I191" s="181">
        <v>110</v>
      </c>
      <c r="J191" s="182" t="s">
        <v>687</v>
      </c>
      <c r="K191" s="183">
        <f t="shared" si="106"/>
        <v>29</v>
      </c>
      <c r="L191" s="184">
        <f t="shared" si="107"/>
        <v>0.35802469135802467</v>
      </c>
      <c r="M191" s="179" t="s">
        <v>596</v>
      </c>
      <c r="N191" s="185">
        <v>42745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47</v>
      </c>
      <c r="B192" s="177">
        <v>42382</v>
      </c>
      <c r="C192" s="177"/>
      <c r="D192" s="178" t="s">
        <v>694</v>
      </c>
      <c r="E192" s="179" t="s">
        <v>606</v>
      </c>
      <c r="F192" s="180">
        <v>417.5</v>
      </c>
      <c r="G192" s="179"/>
      <c r="H192" s="179">
        <v>547</v>
      </c>
      <c r="I192" s="181">
        <v>535</v>
      </c>
      <c r="J192" s="182" t="s">
        <v>687</v>
      </c>
      <c r="K192" s="183">
        <f t="shared" si="106"/>
        <v>129.5</v>
      </c>
      <c r="L192" s="184">
        <f t="shared" si="107"/>
        <v>0.31017964071856285</v>
      </c>
      <c r="M192" s="179" t="s">
        <v>596</v>
      </c>
      <c r="N192" s="185">
        <v>42578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48</v>
      </c>
      <c r="B193" s="177">
        <v>42408</v>
      </c>
      <c r="C193" s="177"/>
      <c r="D193" s="178" t="s">
        <v>695</v>
      </c>
      <c r="E193" s="179" t="s">
        <v>593</v>
      </c>
      <c r="F193" s="180">
        <v>650</v>
      </c>
      <c r="G193" s="179"/>
      <c r="H193" s="179">
        <v>800</v>
      </c>
      <c r="I193" s="181">
        <v>800</v>
      </c>
      <c r="J193" s="182" t="s">
        <v>687</v>
      </c>
      <c r="K193" s="183">
        <f t="shared" si="106"/>
        <v>150</v>
      </c>
      <c r="L193" s="184">
        <f t="shared" si="107"/>
        <v>0.23076923076923078</v>
      </c>
      <c r="M193" s="179" t="s">
        <v>596</v>
      </c>
      <c r="N193" s="185">
        <v>43154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49</v>
      </c>
      <c r="B194" s="177">
        <v>42433</v>
      </c>
      <c r="C194" s="177"/>
      <c r="D194" s="178" t="s">
        <v>237</v>
      </c>
      <c r="E194" s="179" t="s">
        <v>593</v>
      </c>
      <c r="F194" s="180">
        <v>437.5</v>
      </c>
      <c r="G194" s="179"/>
      <c r="H194" s="179">
        <v>504.5</v>
      </c>
      <c r="I194" s="181">
        <v>522</v>
      </c>
      <c r="J194" s="182" t="s">
        <v>696</v>
      </c>
      <c r="K194" s="183">
        <f t="shared" si="106"/>
        <v>67</v>
      </c>
      <c r="L194" s="184">
        <f t="shared" si="107"/>
        <v>0.15314285714285714</v>
      </c>
      <c r="M194" s="179" t="s">
        <v>596</v>
      </c>
      <c r="N194" s="185">
        <v>42480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50</v>
      </c>
      <c r="B195" s="177">
        <v>42438</v>
      </c>
      <c r="C195" s="177"/>
      <c r="D195" s="178" t="s">
        <v>697</v>
      </c>
      <c r="E195" s="179" t="s">
        <v>593</v>
      </c>
      <c r="F195" s="180">
        <v>189.5</v>
      </c>
      <c r="G195" s="179"/>
      <c r="H195" s="179">
        <v>218</v>
      </c>
      <c r="I195" s="181">
        <v>218</v>
      </c>
      <c r="J195" s="182" t="s">
        <v>687</v>
      </c>
      <c r="K195" s="183">
        <f t="shared" si="106"/>
        <v>28.5</v>
      </c>
      <c r="L195" s="184">
        <f t="shared" si="107"/>
        <v>0.15039577836411611</v>
      </c>
      <c r="M195" s="179" t="s">
        <v>596</v>
      </c>
      <c r="N195" s="185">
        <v>43034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6">
        <v>51</v>
      </c>
      <c r="B196" s="187">
        <v>42471</v>
      </c>
      <c r="C196" s="187"/>
      <c r="D196" s="195" t="s">
        <v>698</v>
      </c>
      <c r="E196" s="190" t="s">
        <v>593</v>
      </c>
      <c r="F196" s="190">
        <v>36.5</v>
      </c>
      <c r="G196" s="191"/>
      <c r="H196" s="191">
        <v>15.85</v>
      </c>
      <c r="I196" s="191">
        <v>60</v>
      </c>
      <c r="J196" s="192" t="s">
        <v>699</v>
      </c>
      <c r="K196" s="193">
        <f t="shared" si="106"/>
        <v>-20.65</v>
      </c>
      <c r="L196" s="194">
        <f t="shared" si="107"/>
        <v>-0.5657534246575342</v>
      </c>
      <c r="M196" s="190" t="s">
        <v>607</v>
      </c>
      <c r="N196" s="198">
        <v>43627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52</v>
      </c>
      <c r="B197" s="177">
        <v>42472</v>
      </c>
      <c r="C197" s="177"/>
      <c r="D197" s="178" t="s">
        <v>700</v>
      </c>
      <c r="E197" s="179" t="s">
        <v>593</v>
      </c>
      <c r="F197" s="180">
        <v>93</v>
      </c>
      <c r="G197" s="179"/>
      <c r="H197" s="179">
        <v>149</v>
      </c>
      <c r="I197" s="181">
        <v>140</v>
      </c>
      <c r="J197" s="182" t="s">
        <v>701</v>
      </c>
      <c r="K197" s="183">
        <f t="shared" si="106"/>
        <v>56</v>
      </c>
      <c r="L197" s="184">
        <f t="shared" si="107"/>
        <v>0.60215053763440862</v>
      </c>
      <c r="M197" s="179" t="s">
        <v>596</v>
      </c>
      <c r="N197" s="185">
        <v>42740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53</v>
      </c>
      <c r="B198" s="177">
        <v>42472</v>
      </c>
      <c r="C198" s="177"/>
      <c r="D198" s="178" t="s">
        <v>702</v>
      </c>
      <c r="E198" s="179" t="s">
        <v>593</v>
      </c>
      <c r="F198" s="180">
        <v>130</v>
      </c>
      <c r="G198" s="179"/>
      <c r="H198" s="179">
        <v>150</v>
      </c>
      <c r="I198" s="181" t="s">
        <v>703</v>
      </c>
      <c r="J198" s="182" t="s">
        <v>687</v>
      </c>
      <c r="K198" s="183">
        <f t="shared" si="106"/>
        <v>20</v>
      </c>
      <c r="L198" s="184">
        <f t="shared" si="107"/>
        <v>0.15384615384615385</v>
      </c>
      <c r="M198" s="179" t="s">
        <v>596</v>
      </c>
      <c r="N198" s="185">
        <v>42564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54</v>
      </c>
      <c r="B199" s="177">
        <v>42473</v>
      </c>
      <c r="C199" s="177"/>
      <c r="D199" s="178" t="s">
        <v>704</v>
      </c>
      <c r="E199" s="179" t="s">
        <v>593</v>
      </c>
      <c r="F199" s="180">
        <v>196</v>
      </c>
      <c r="G199" s="179"/>
      <c r="H199" s="179">
        <v>299</v>
      </c>
      <c r="I199" s="181">
        <v>299</v>
      </c>
      <c r="J199" s="182" t="s">
        <v>687</v>
      </c>
      <c r="K199" s="183">
        <v>103</v>
      </c>
      <c r="L199" s="184">
        <v>0.52551020408163296</v>
      </c>
      <c r="M199" s="179" t="s">
        <v>596</v>
      </c>
      <c r="N199" s="185">
        <v>42620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55</v>
      </c>
      <c r="B200" s="177">
        <v>42473</v>
      </c>
      <c r="C200" s="177"/>
      <c r="D200" s="178" t="s">
        <v>705</v>
      </c>
      <c r="E200" s="179" t="s">
        <v>593</v>
      </c>
      <c r="F200" s="180">
        <v>88</v>
      </c>
      <c r="G200" s="179"/>
      <c r="H200" s="179">
        <v>103</v>
      </c>
      <c r="I200" s="181">
        <v>103</v>
      </c>
      <c r="J200" s="182" t="s">
        <v>687</v>
      </c>
      <c r="K200" s="183">
        <v>15</v>
      </c>
      <c r="L200" s="184">
        <v>0.170454545454545</v>
      </c>
      <c r="M200" s="179" t="s">
        <v>596</v>
      </c>
      <c r="N200" s="185">
        <v>42530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56</v>
      </c>
      <c r="B201" s="177">
        <v>42492</v>
      </c>
      <c r="C201" s="177"/>
      <c r="D201" s="178" t="s">
        <v>706</v>
      </c>
      <c r="E201" s="179" t="s">
        <v>593</v>
      </c>
      <c r="F201" s="180">
        <v>127.5</v>
      </c>
      <c r="G201" s="179"/>
      <c r="H201" s="179">
        <v>148</v>
      </c>
      <c r="I201" s="181" t="s">
        <v>707</v>
      </c>
      <c r="J201" s="182" t="s">
        <v>687</v>
      </c>
      <c r="K201" s="183">
        <f t="shared" ref="K201:K205" si="108">H201-F201</f>
        <v>20.5</v>
      </c>
      <c r="L201" s="184">
        <f t="shared" ref="L201:L205" si="109">K201/F201</f>
        <v>0.16078431372549021</v>
      </c>
      <c r="M201" s="179" t="s">
        <v>596</v>
      </c>
      <c r="N201" s="185">
        <v>42564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57</v>
      </c>
      <c r="B202" s="177">
        <v>42493</v>
      </c>
      <c r="C202" s="177"/>
      <c r="D202" s="178" t="s">
        <v>708</v>
      </c>
      <c r="E202" s="179" t="s">
        <v>593</v>
      </c>
      <c r="F202" s="180">
        <v>675</v>
      </c>
      <c r="G202" s="179"/>
      <c r="H202" s="179">
        <v>815</v>
      </c>
      <c r="I202" s="181" t="s">
        <v>709</v>
      </c>
      <c r="J202" s="182" t="s">
        <v>687</v>
      </c>
      <c r="K202" s="183">
        <f t="shared" si="108"/>
        <v>140</v>
      </c>
      <c r="L202" s="184">
        <f t="shared" si="109"/>
        <v>0.2074074074074074</v>
      </c>
      <c r="M202" s="179" t="s">
        <v>596</v>
      </c>
      <c r="N202" s="185">
        <v>43154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6">
        <v>58</v>
      </c>
      <c r="B203" s="187">
        <v>42522</v>
      </c>
      <c r="C203" s="187"/>
      <c r="D203" s="188" t="s">
        <v>710</v>
      </c>
      <c r="E203" s="189" t="s">
        <v>593</v>
      </c>
      <c r="F203" s="190">
        <v>500</v>
      </c>
      <c r="G203" s="190"/>
      <c r="H203" s="191">
        <v>232.5</v>
      </c>
      <c r="I203" s="191" t="s">
        <v>711</v>
      </c>
      <c r="J203" s="192" t="s">
        <v>712</v>
      </c>
      <c r="K203" s="193">
        <f t="shared" si="108"/>
        <v>-267.5</v>
      </c>
      <c r="L203" s="194">
        <f t="shared" si="109"/>
        <v>-0.53500000000000003</v>
      </c>
      <c r="M203" s="190" t="s">
        <v>607</v>
      </c>
      <c r="N203" s="187">
        <v>43735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59</v>
      </c>
      <c r="B204" s="177">
        <v>42527</v>
      </c>
      <c r="C204" s="177"/>
      <c r="D204" s="178" t="s">
        <v>544</v>
      </c>
      <c r="E204" s="179" t="s">
        <v>593</v>
      </c>
      <c r="F204" s="180">
        <v>110</v>
      </c>
      <c r="G204" s="179"/>
      <c r="H204" s="179">
        <v>126.5</v>
      </c>
      <c r="I204" s="181">
        <v>125</v>
      </c>
      <c r="J204" s="182" t="s">
        <v>639</v>
      </c>
      <c r="K204" s="183">
        <f t="shared" si="108"/>
        <v>16.5</v>
      </c>
      <c r="L204" s="184">
        <f t="shared" si="109"/>
        <v>0.15</v>
      </c>
      <c r="M204" s="179" t="s">
        <v>596</v>
      </c>
      <c r="N204" s="185">
        <v>42552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60</v>
      </c>
      <c r="B205" s="177">
        <v>42538</v>
      </c>
      <c r="C205" s="177"/>
      <c r="D205" s="178" t="s">
        <v>713</v>
      </c>
      <c r="E205" s="179" t="s">
        <v>593</v>
      </c>
      <c r="F205" s="180">
        <v>44</v>
      </c>
      <c r="G205" s="179"/>
      <c r="H205" s="179">
        <v>69.5</v>
      </c>
      <c r="I205" s="181">
        <v>69.5</v>
      </c>
      <c r="J205" s="182" t="s">
        <v>714</v>
      </c>
      <c r="K205" s="183">
        <f t="shared" si="108"/>
        <v>25.5</v>
      </c>
      <c r="L205" s="184">
        <f t="shared" si="109"/>
        <v>0.57954545454545459</v>
      </c>
      <c r="M205" s="179" t="s">
        <v>596</v>
      </c>
      <c r="N205" s="185">
        <v>42977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61</v>
      </c>
      <c r="B206" s="177">
        <v>42549</v>
      </c>
      <c r="C206" s="177"/>
      <c r="D206" s="178" t="s">
        <v>715</v>
      </c>
      <c r="E206" s="179" t="s">
        <v>593</v>
      </c>
      <c r="F206" s="180">
        <v>262.5</v>
      </c>
      <c r="G206" s="179"/>
      <c r="H206" s="179">
        <v>340</v>
      </c>
      <c r="I206" s="181">
        <v>333</v>
      </c>
      <c r="J206" s="182" t="s">
        <v>716</v>
      </c>
      <c r="K206" s="183">
        <v>77.5</v>
      </c>
      <c r="L206" s="184">
        <v>0.29523809523809502</v>
      </c>
      <c r="M206" s="179" t="s">
        <v>596</v>
      </c>
      <c r="N206" s="185">
        <v>43017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62</v>
      </c>
      <c r="B207" s="177">
        <v>42549</v>
      </c>
      <c r="C207" s="177"/>
      <c r="D207" s="178" t="s">
        <v>717</v>
      </c>
      <c r="E207" s="179" t="s">
        <v>593</v>
      </c>
      <c r="F207" s="180">
        <v>840</v>
      </c>
      <c r="G207" s="179"/>
      <c r="H207" s="179">
        <v>1230</v>
      </c>
      <c r="I207" s="181">
        <v>1230</v>
      </c>
      <c r="J207" s="182" t="s">
        <v>687</v>
      </c>
      <c r="K207" s="183">
        <v>390</v>
      </c>
      <c r="L207" s="184">
        <v>0.46428571428571402</v>
      </c>
      <c r="M207" s="179" t="s">
        <v>596</v>
      </c>
      <c r="N207" s="185">
        <v>42649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9">
        <v>63</v>
      </c>
      <c r="B208" s="200">
        <v>42556</v>
      </c>
      <c r="C208" s="200"/>
      <c r="D208" s="201" t="s">
        <v>718</v>
      </c>
      <c r="E208" s="202" t="s">
        <v>593</v>
      </c>
      <c r="F208" s="202">
        <v>395</v>
      </c>
      <c r="G208" s="203"/>
      <c r="H208" s="203">
        <f>(468.5+342.5)/2</f>
        <v>405.5</v>
      </c>
      <c r="I208" s="203">
        <v>510</v>
      </c>
      <c r="J208" s="204" t="s">
        <v>719</v>
      </c>
      <c r="K208" s="205">
        <f t="shared" ref="K208:K214" si="110">H208-F208</f>
        <v>10.5</v>
      </c>
      <c r="L208" s="206">
        <f t="shared" ref="L208:L214" si="111">K208/F208</f>
        <v>2.6582278481012658E-2</v>
      </c>
      <c r="M208" s="202" t="s">
        <v>616</v>
      </c>
      <c r="N208" s="200">
        <v>43606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6">
        <v>64</v>
      </c>
      <c r="B209" s="187">
        <v>42584</v>
      </c>
      <c r="C209" s="187"/>
      <c r="D209" s="188" t="s">
        <v>720</v>
      </c>
      <c r="E209" s="189" t="s">
        <v>606</v>
      </c>
      <c r="F209" s="190">
        <f>169.5-12.8</f>
        <v>156.69999999999999</v>
      </c>
      <c r="G209" s="190"/>
      <c r="H209" s="191">
        <v>77</v>
      </c>
      <c r="I209" s="191" t="s">
        <v>721</v>
      </c>
      <c r="J209" s="192" t="s">
        <v>722</v>
      </c>
      <c r="K209" s="193">
        <f t="shared" si="110"/>
        <v>-79.699999999999989</v>
      </c>
      <c r="L209" s="194">
        <f t="shared" si="111"/>
        <v>-0.50861518825781749</v>
      </c>
      <c r="M209" s="190" t="s">
        <v>607</v>
      </c>
      <c r="N209" s="187">
        <v>43522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6">
        <v>65</v>
      </c>
      <c r="B210" s="187">
        <v>42586</v>
      </c>
      <c r="C210" s="187"/>
      <c r="D210" s="188" t="s">
        <v>723</v>
      </c>
      <c r="E210" s="189" t="s">
        <v>593</v>
      </c>
      <c r="F210" s="190">
        <v>400</v>
      </c>
      <c r="G210" s="190"/>
      <c r="H210" s="191">
        <v>305</v>
      </c>
      <c r="I210" s="191">
        <v>475</v>
      </c>
      <c r="J210" s="192" t="s">
        <v>724</v>
      </c>
      <c r="K210" s="193">
        <f t="shared" si="110"/>
        <v>-95</v>
      </c>
      <c r="L210" s="194">
        <f t="shared" si="111"/>
        <v>-0.23749999999999999</v>
      </c>
      <c r="M210" s="190" t="s">
        <v>607</v>
      </c>
      <c r="N210" s="187">
        <v>43606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66</v>
      </c>
      <c r="B211" s="177">
        <v>42593</v>
      </c>
      <c r="C211" s="177"/>
      <c r="D211" s="178" t="s">
        <v>725</v>
      </c>
      <c r="E211" s="179" t="s">
        <v>593</v>
      </c>
      <c r="F211" s="180">
        <v>86.5</v>
      </c>
      <c r="G211" s="179"/>
      <c r="H211" s="179">
        <v>130</v>
      </c>
      <c r="I211" s="181">
        <v>130</v>
      </c>
      <c r="J211" s="182" t="s">
        <v>726</v>
      </c>
      <c r="K211" s="183">
        <f t="shared" si="110"/>
        <v>43.5</v>
      </c>
      <c r="L211" s="184">
        <f t="shared" si="111"/>
        <v>0.50289017341040465</v>
      </c>
      <c r="M211" s="179" t="s">
        <v>596</v>
      </c>
      <c r="N211" s="185">
        <v>43091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6">
        <v>67</v>
      </c>
      <c r="B212" s="187">
        <v>42600</v>
      </c>
      <c r="C212" s="187"/>
      <c r="D212" s="188" t="s">
        <v>122</v>
      </c>
      <c r="E212" s="189" t="s">
        <v>593</v>
      </c>
      <c r="F212" s="190">
        <v>133.5</v>
      </c>
      <c r="G212" s="190"/>
      <c r="H212" s="191">
        <v>126.5</v>
      </c>
      <c r="I212" s="191">
        <v>178</v>
      </c>
      <c r="J212" s="192" t="s">
        <v>727</v>
      </c>
      <c r="K212" s="193">
        <f t="shared" si="110"/>
        <v>-7</v>
      </c>
      <c r="L212" s="194">
        <f t="shared" si="111"/>
        <v>-5.2434456928838954E-2</v>
      </c>
      <c r="M212" s="190" t="s">
        <v>607</v>
      </c>
      <c r="N212" s="187">
        <v>42615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68</v>
      </c>
      <c r="B213" s="177">
        <v>42613</v>
      </c>
      <c r="C213" s="177"/>
      <c r="D213" s="178" t="s">
        <v>728</v>
      </c>
      <c r="E213" s="179" t="s">
        <v>593</v>
      </c>
      <c r="F213" s="180">
        <v>560</v>
      </c>
      <c r="G213" s="179"/>
      <c r="H213" s="179">
        <v>725</v>
      </c>
      <c r="I213" s="181">
        <v>725</v>
      </c>
      <c r="J213" s="182" t="s">
        <v>633</v>
      </c>
      <c r="K213" s="183">
        <f t="shared" si="110"/>
        <v>165</v>
      </c>
      <c r="L213" s="184">
        <f t="shared" si="111"/>
        <v>0.29464285714285715</v>
      </c>
      <c r="M213" s="179" t="s">
        <v>596</v>
      </c>
      <c r="N213" s="185">
        <v>42456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69</v>
      </c>
      <c r="B214" s="177">
        <v>42614</v>
      </c>
      <c r="C214" s="177"/>
      <c r="D214" s="178" t="s">
        <v>729</v>
      </c>
      <c r="E214" s="179" t="s">
        <v>593</v>
      </c>
      <c r="F214" s="180">
        <v>160.5</v>
      </c>
      <c r="G214" s="179"/>
      <c r="H214" s="179">
        <v>210</v>
      </c>
      <c r="I214" s="181">
        <v>210</v>
      </c>
      <c r="J214" s="182" t="s">
        <v>633</v>
      </c>
      <c r="K214" s="183">
        <f t="shared" si="110"/>
        <v>49.5</v>
      </c>
      <c r="L214" s="184">
        <f t="shared" si="111"/>
        <v>0.30841121495327101</v>
      </c>
      <c r="M214" s="179" t="s">
        <v>596</v>
      </c>
      <c r="N214" s="185">
        <v>42871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70</v>
      </c>
      <c r="B215" s="177">
        <v>42646</v>
      </c>
      <c r="C215" s="177"/>
      <c r="D215" s="178" t="s">
        <v>417</v>
      </c>
      <c r="E215" s="179" t="s">
        <v>593</v>
      </c>
      <c r="F215" s="180">
        <v>430</v>
      </c>
      <c r="G215" s="179"/>
      <c r="H215" s="179">
        <v>596</v>
      </c>
      <c r="I215" s="181">
        <v>575</v>
      </c>
      <c r="J215" s="182" t="s">
        <v>730</v>
      </c>
      <c r="K215" s="183">
        <v>166</v>
      </c>
      <c r="L215" s="184">
        <v>0.38604651162790699</v>
      </c>
      <c r="M215" s="179" t="s">
        <v>596</v>
      </c>
      <c r="N215" s="185">
        <v>42769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71</v>
      </c>
      <c r="B216" s="177">
        <v>42657</v>
      </c>
      <c r="C216" s="177"/>
      <c r="D216" s="178" t="s">
        <v>731</v>
      </c>
      <c r="E216" s="179" t="s">
        <v>593</v>
      </c>
      <c r="F216" s="180">
        <v>280</v>
      </c>
      <c r="G216" s="179"/>
      <c r="H216" s="179">
        <v>345</v>
      </c>
      <c r="I216" s="181">
        <v>345</v>
      </c>
      <c r="J216" s="182" t="s">
        <v>633</v>
      </c>
      <c r="K216" s="183">
        <f t="shared" ref="K216:K221" si="112">H216-F216</f>
        <v>65</v>
      </c>
      <c r="L216" s="184">
        <f t="shared" ref="L216:L217" si="113">K216/F216</f>
        <v>0.23214285714285715</v>
      </c>
      <c r="M216" s="179" t="s">
        <v>596</v>
      </c>
      <c r="N216" s="185">
        <v>42814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72</v>
      </c>
      <c r="B217" s="177">
        <v>42657</v>
      </c>
      <c r="C217" s="177"/>
      <c r="D217" s="178" t="s">
        <v>732</v>
      </c>
      <c r="E217" s="179" t="s">
        <v>593</v>
      </c>
      <c r="F217" s="180">
        <v>245</v>
      </c>
      <c r="G217" s="179"/>
      <c r="H217" s="179">
        <v>325.5</v>
      </c>
      <c r="I217" s="181">
        <v>330</v>
      </c>
      <c r="J217" s="182" t="s">
        <v>733</v>
      </c>
      <c r="K217" s="183">
        <f t="shared" si="112"/>
        <v>80.5</v>
      </c>
      <c r="L217" s="184">
        <f t="shared" si="113"/>
        <v>0.32857142857142857</v>
      </c>
      <c r="M217" s="179" t="s">
        <v>596</v>
      </c>
      <c r="N217" s="185">
        <v>42769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73</v>
      </c>
      <c r="B218" s="177">
        <v>42660</v>
      </c>
      <c r="C218" s="177"/>
      <c r="D218" s="178" t="s">
        <v>734</v>
      </c>
      <c r="E218" s="179" t="s">
        <v>593</v>
      </c>
      <c r="F218" s="180">
        <v>125</v>
      </c>
      <c r="G218" s="179"/>
      <c r="H218" s="179">
        <v>160</v>
      </c>
      <c r="I218" s="181">
        <v>160</v>
      </c>
      <c r="J218" s="182" t="s">
        <v>687</v>
      </c>
      <c r="K218" s="183">
        <f t="shared" si="112"/>
        <v>35</v>
      </c>
      <c r="L218" s="184">
        <v>0.28000000000000003</v>
      </c>
      <c r="M218" s="179" t="s">
        <v>596</v>
      </c>
      <c r="N218" s="185">
        <v>42803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74</v>
      </c>
      <c r="B219" s="177">
        <v>42660</v>
      </c>
      <c r="C219" s="177"/>
      <c r="D219" s="178" t="s">
        <v>735</v>
      </c>
      <c r="E219" s="179" t="s">
        <v>593</v>
      </c>
      <c r="F219" s="180">
        <v>114</v>
      </c>
      <c r="G219" s="179"/>
      <c r="H219" s="179">
        <v>145</v>
      </c>
      <c r="I219" s="181">
        <v>145</v>
      </c>
      <c r="J219" s="182" t="s">
        <v>687</v>
      </c>
      <c r="K219" s="183">
        <f t="shared" si="112"/>
        <v>31</v>
      </c>
      <c r="L219" s="184">
        <f t="shared" ref="L219:L221" si="114">K219/F219</f>
        <v>0.27192982456140352</v>
      </c>
      <c r="M219" s="179" t="s">
        <v>596</v>
      </c>
      <c r="N219" s="185">
        <v>42859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75</v>
      </c>
      <c r="B220" s="177">
        <v>42660</v>
      </c>
      <c r="C220" s="177"/>
      <c r="D220" s="178" t="s">
        <v>736</v>
      </c>
      <c r="E220" s="179" t="s">
        <v>593</v>
      </c>
      <c r="F220" s="180">
        <v>212</v>
      </c>
      <c r="G220" s="179"/>
      <c r="H220" s="179">
        <v>280</v>
      </c>
      <c r="I220" s="181">
        <v>276</v>
      </c>
      <c r="J220" s="182" t="s">
        <v>737</v>
      </c>
      <c r="K220" s="183">
        <f t="shared" si="112"/>
        <v>68</v>
      </c>
      <c r="L220" s="184">
        <f t="shared" si="114"/>
        <v>0.32075471698113206</v>
      </c>
      <c r="M220" s="179" t="s">
        <v>596</v>
      </c>
      <c r="N220" s="185">
        <v>42858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76</v>
      </c>
      <c r="B221" s="177">
        <v>42678</v>
      </c>
      <c r="C221" s="177"/>
      <c r="D221" s="178" t="s">
        <v>466</v>
      </c>
      <c r="E221" s="179" t="s">
        <v>593</v>
      </c>
      <c r="F221" s="180">
        <v>155</v>
      </c>
      <c r="G221" s="179"/>
      <c r="H221" s="179">
        <v>210</v>
      </c>
      <c r="I221" s="181">
        <v>210</v>
      </c>
      <c r="J221" s="182" t="s">
        <v>738</v>
      </c>
      <c r="K221" s="183">
        <f t="shared" si="112"/>
        <v>55</v>
      </c>
      <c r="L221" s="184">
        <f t="shared" si="114"/>
        <v>0.35483870967741937</v>
      </c>
      <c r="M221" s="179" t="s">
        <v>596</v>
      </c>
      <c r="N221" s="185">
        <v>42944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6">
        <v>77</v>
      </c>
      <c r="B222" s="187">
        <v>42710</v>
      </c>
      <c r="C222" s="187"/>
      <c r="D222" s="188" t="s">
        <v>739</v>
      </c>
      <c r="E222" s="189" t="s">
        <v>593</v>
      </c>
      <c r="F222" s="190">
        <v>150.5</v>
      </c>
      <c r="G222" s="190"/>
      <c r="H222" s="191">
        <v>72.5</v>
      </c>
      <c r="I222" s="191">
        <v>174</v>
      </c>
      <c r="J222" s="192" t="s">
        <v>740</v>
      </c>
      <c r="K222" s="193">
        <v>-78</v>
      </c>
      <c r="L222" s="194">
        <v>-0.51827242524916906</v>
      </c>
      <c r="M222" s="190" t="s">
        <v>607</v>
      </c>
      <c r="N222" s="187">
        <v>43333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78</v>
      </c>
      <c r="B223" s="177">
        <v>42712</v>
      </c>
      <c r="C223" s="177"/>
      <c r="D223" s="178" t="s">
        <v>741</v>
      </c>
      <c r="E223" s="179" t="s">
        <v>593</v>
      </c>
      <c r="F223" s="180">
        <v>380</v>
      </c>
      <c r="G223" s="179"/>
      <c r="H223" s="179">
        <v>478</v>
      </c>
      <c r="I223" s="181">
        <v>468</v>
      </c>
      <c r="J223" s="182" t="s">
        <v>687</v>
      </c>
      <c r="K223" s="183">
        <f t="shared" ref="K223:K225" si="115">H223-F223</f>
        <v>98</v>
      </c>
      <c r="L223" s="184">
        <f t="shared" ref="L223:L225" si="116">K223/F223</f>
        <v>0.25789473684210529</v>
      </c>
      <c r="M223" s="179" t="s">
        <v>596</v>
      </c>
      <c r="N223" s="185">
        <v>43025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79</v>
      </c>
      <c r="B224" s="177">
        <v>42734</v>
      </c>
      <c r="C224" s="177"/>
      <c r="D224" s="178" t="s">
        <v>121</v>
      </c>
      <c r="E224" s="179" t="s">
        <v>593</v>
      </c>
      <c r="F224" s="180">
        <v>305</v>
      </c>
      <c r="G224" s="179"/>
      <c r="H224" s="179">
        <v>375</v>
      </c>
      <c r="I224" s="181">
        <v>375</v>
      </c>
      <c r="J224" s="182" t="s">
        <v>687</v>
      </c>
      <c r="K224" s="183">
        <f t="shared" si="115"/>
        <v>70</v>
      </c>
      <c r="L224" s="184">
        <f t="shared" si="116"/>
        <v>0.22950819672131148</v>
      </c>
      <c r="M224" s="179" t="s">
        <v>596</v>
      </c>
      <c r="N224" s="185">
        <v>42768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80</v>
      </c>
      <c r="B225" s="177">
        <v>42739</v>
      </c>
      <c r="C225" s="177"/>
      <c r="D225" s="178" t="s">
        <v>104</v>
      </c>
      <c r="E225" s="179" t="s">
        <v>593</v>
      </c>
      <c r="F225" s="180">
        <v>99.5</v>
      </c>
      <c r="G225" s="179"/>
      <c r="H225" s="179">
        <v>158</v>
      </c>
      <c r="I225" s="181">
        <v>158</v>
      </c>
      <c r="J225" s="182" t="s">
        <v>687</v>
      </c>
      <c r="K225" s="183">
        <f t="shared" si="115"/>
        <v>58.5</v>
      </c>
      <c r="L225" s="184">
        <f t="shared" si="116"/>
        <v>0.5879396984924623</v>
      </c>
      <c r="M225" s="179" t="s">
        <v>596</v>
      </c>
      <c r="N225" s="185">
        <v>42898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81</v>
      </c>
      <c r="B226" s="177">
        <v>42739</v>
      </c>
      <c r="C226" s="177"/>
      <c r="D226" s="178" t="s">
        <v>104</v>
      </c>
      <c r="E226" s="179" t="s">
        <v>593</v>
      </c>
      <c r="F226" s="180">
        <v>99.5</v>
      </c>
      <c r="G226" s="179"/>
      <c r="H226" s="179">
        <v>158</v>
      </c>
      <c r="I226" s="181">
        <v>158</v>
      </c>
      <c r="J226" s="182" t="s">
        <v>687</v>
      </c>
      <c r="K226" s="183">
        <v>58.5</v>
      </c>
      <c r="L226" s="184">
        <v>0.58793969849246197</v>
      </c>
      <c r="M226" s="179" t="s">
        <v>596</v>
      </c>
      <c r="N226" s="185">
        <v>42898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82</v>
      </c>
      <c r="B227" s="177">
        <v>42786</v>
      </c>
      <c r="C227" s="177"/>
      <c r="D227" s="178" t="s">
        <v>210</v>
      </c>
      <c r="E227" s="179" t="s">
        <v>593</v>
      </c>
      <c r="F227" s="180">
        <v>140.5</v>
      </c>
      <c r="G227" s="179"/>
      <c r="H227" s="179">
        <v>220</v>
      </c>
      <c r="I227" s="181">
        <v>220</v>
      </c>
      <c r="J227" s="182" t="s">
        <v>687</v>
      </c>
      <c r="K227" s="183">
        <f>H227-F227</f>
        <v>79.5</v>
      </c>
      <c r="L227" s="184">
        <f>K227/F227</f>
        <v>0.5658362989323843</v>
      </c>
      <c r="M227" s="179" t="s">
        <v>596</v>
      </c>
      <c r="N227" s="185">
        <v>42864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83</v>
      </c>
      <c r="B228" s="177">
        <v>42786</v>
      </c>
      <c r="C228" s="177"/>
      <c r="D228" s="178" t="s">
        <v>742</v>
      </c>
      <c r="E228" s="179" t="s">
        <v>593</v>
      </c>
      <c r="F228" s="180">
        <v>202.5</v>
      </c>
      <c r="G228" s="179"/>
      <c r="H228" s="179">
        <v>234</v>
      </c>
      <c r="I228" s="181">
        <v>234</v>
      </c>
      <c r="J228" s="182" t="s">
        <v>687</v>
      </c>
      <c r="K228" s="183">
        <v>31.5</v>
      </c>
      <c r="L228" s="184">
        <v>0.155555555555556</v>
      </c>
      <c r="M228" s="179" t="s">
        <v>596</v>
      </c>
      <c r="N228" s="185">
        <v>42836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84</v>
      </c>
      <c r="B229" s="177">
        <v>42818</v>
      </c>
      <c r="C229" s="177"/>
      <c r="D229" s="178" t="s">
        <v>743</v>
      </c>
      <c r="E229" s="179" t="s">
        <v>593</v>
      </c>
      <c r="F229" s="180">
        <v>300.5</v>
      </c>
      <c r="G229" s="179"/>
      <c r="H229" s="179">
        <v>417.5</v>
      </c>
      <c r="I229" s="181">
        <v>420</v>
      </c>
      <c r="J229" s="182" t="s">
        <v>744</v>
      </c>
      <c r="K229" s="183">
        <f>H229-F229</f>
        <v>117</v>
      </c>
      <c r="L229" s="184">
        <f>K229/F229</f>
        <v>0.38935108153078202</v>
      </c>
      <c r="M229" s="179" t="s">
        <v>596</v>
      </c>
      <c r="N229" s="185">
        <v>43070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85</v>
      </c>
      <c r="B230" s="177">
        <v>42818</v>
      </c>
      <c r="C230" s="177"/>
      <c r="D230" s="178" t="s">
        <v>717</v>
      </c>
      <c r="E230" s="179" t="s">
        <v>593</v>
      </c>
      <c r="F230" s="180">
        <v>850</v>
      </c>
      <c r="G230" s="179"/>
      <c r="H230" s="179">
        <v>1042.5</v>
      </c>
      <c r="I230" s="181">
        <v>1023</v>
      </c>
      <c r="J230" s="182" t="s">
        <v>745</v>
      </c>
      <c r="K230" s="183">
        <v>192.5</v>
      </c>
      <c r="L230" s="184">
        <v>0.22647058823529401</v>
      </c>
      <c r="M230" s="179" t="s">
        <v>596</v>
      </c>
      <c r="N230" s="185">
        <v>42830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86</v>
      </c>
      <c r="B231" s="177">
        <v>42830</v>
      </c>
      <c r="C231" s="177"/>
      <c r="D231" s="178" t="s">
        <v>497</v>
      </c>
      <c r="E231" s="179" t="s">
        <v>593</v>
      </c>
      <c r="F231" s="180">
        <v>785</v>
      </c>
      <c r="G231" s="179"/>
      <c r="H231" s="179">
        <v>930</v>
      </c>
      <c r="I231" s="181">
        <v>920</v>
      </c>
      <c r="J231" s="182" t="s">
        <v>746</v>
      </c>
      <c r="K231" s="183">
        <f>H231-F231</f>
        <v>145</v>
      </c>
      <c r="L231" s="184">
        <f>K231/F231</f>
        <v>0.18471337579617833</v>
      </c>
      <c r="M231" s="179" t="s">
        <v>596</v>
      </c>
      <c r="N231" s="185">
        <v>42976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6">
        <v>87</v>
      </c>
      <c r="B232" s="187">
        <v>42831</v>
      </c>
      <c r="C232" s="187"/>
      <c r="D232" s="188" t="s">
        <v>747</v>
      </c>
      <c r="E232" s="189" t="s">
        <v>593</v>
      </c>
      <c r="F232" s="190">
        <v>40</v>
      </c>
      <c r="G232" s="190"/>
      <c r="H232" s="191">
        <v>13.1</v>
      </c>
      <c r="I232" s="191">
        <v>60</v>
      </c>
      <c r="J232" s="192" t="s">
        <v>748</v>
      </c>
      <c r="K232" s="193">
        <v>-26.9</v>
      </c>
      <c r="L232" s="194">
        <v>-0.67249999999999999</v>
      </c>
      <c r="M232" s="190" t="s">
        <v>607</v>
      </c>
      <c r="N232" s="187">
        <v>43138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88</v>
      </c>
      <c r="B233" s="177">
        <v>42837</v>
      </c>
      <c r="C233" s="177"/>
      <c r="D233" s="178" t="s">
        <v>102</v>
      </c>
      <c r="E233" s="179" t="s">
        <v>593</v>
      </c>
      <c r="F233" s="180">
        <v>289.5</v>
      </c>
      <c r="G233" s="179"/>
      <c r="H233" s="179">
        <v>354</v>
      </c>
      <c r="I233" s="181">
        <v>360</v>
      </c>
      <c r="J233" s="182" t="s">
        <v>749</v>
      </c>
      <c r="K233" s="183">
        <f t="shared" ref="K233:K241" si="117">H233-F233</f>
        <v>64.5</v>
      </c>
      <c r="L233" s="184">
        <f t="shared" ref="L233:L241" si="118">K233/F233</f>
        <v>0.22279792746113988</v>
      </c>
      <c r="M233" s="179" t="s">
        <v>596</v>
      </c>
      <c r="N233" s="185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89</v>
      </c>
      <c r="B234" s="177">
        <v>42845</v>
      </c>
      <c r="C234" s="177"/>
      <c r="D234" s="178" t="s">
        <v>437</v>
      </c>
      <c r="E234" s="179" t="s">
        <v>593</v>
      </c>
      <c r="F234" s="180">
        <v>700</v>
      </c>
      <c r="G234" s="179"/>
      <c r="H234" s="179">
        <v>840</v>
      </c>
      <c r="I234" s="181">
        <v>840</v>
      </c>
      <c r="J234" s="182" t="s">
        <v>750</v>
      </c>
      <c r="K234" s="183">
        <f t="shared" si="117"/>
        <v>140</v>
      </c>
      <c r="L234" s="184">
        <f t="shared" si="118"/>
        <v>0.2</v>
      </c>
      <c r="M234" s="179" t="s">
        <v>596</v>
      </c>
      <c r="N234" s="185">
        <v>42893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90</v>
      </c>
      <c r="B235" s="177">
        <v>42887</v>
      </c>
      <c r="C235" s="177"/>
      <c r="D235" s="178" t="s">
        <v>751</v>
      </c>
      <c r="E235" s="179" t="s">
        <v>593</v>
      </c>
      <c r="F235" s="180">
        <v>130</v>
      </c>
      <c r="G235" s="179"/>
      <c r="H235" s="179">
        <v>144.25</v>
      </c>
      <c r="I235" s="181">
        <v>170</v>
      </c>
      <c r="J235" s="182" t="s">
        <v>752</v>
      </c>
      <c r="K235" s="183">
        <f t="shared" si="117"/>
        <v>14.25</v>
      </c>
      <c r="L235" s="184">
        <f t="shared" si="118"/>
        <v>0.10961538461538461</v>
      </c>
      <c r="M235" s="179" t="s">
        <v>596</v>
      </c>
      <c r="N235" s="185">
        <v>43675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91</v>
      </c>
      <c r="B236" s="177">
        <v>42901</v>
      </c>
      <c r="C236" s="177"/>
      <c r="D236" s="178" t="s">
        <v>753</v>
      </c>
      <c r="E236" s="179" t="s">
        <v>593</v>
      </c>
      <c r="F236" s="180">
        <v>214.5</v>
      </c>
      <c r="G236" s="179"/>
      <c r="H236" s="179">
        <v>262</v>
      </c>
      <c r="I236" s="181">
        <v>262</v>
      </c>
      <c r="J236" s="182" t="s">
        <v>618</v>
      </c>
      <c r="K236" s="183">
        <f t="shared" si="117"/>
        <v>47.5</v>
      </c>
      <c r="L236" s="184">
        <f t="shared" si="118"/>
        <v>0.22144522144522144</v>
      </c>
      <c r="M236" s="179" t="s">
        <v>596</v>
      </c>
      <c r="N236" s="185">
        <v>42977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7">
        <v>92</v>
      </c>
      <c r="B237" s="208">
        <v>42933</v>
      </c>
      <c r="C237" s="208"/>
      <c r="D237" s="209" t="s">
        <v>754</v>
      </c>
      <c r="E237" s="210" t="s">
        <v>593</v>
      </c>
      <c r="F237" s="211">
        <v>370</v>
      </c>
      <c r="G237" s="210"/>
      <c r="H237" s="210">
        <v>447.5</v>
      </c>
      <c r="I237" s="212">
        <v>450</v>
      </c>
      <c r="J237" s="213" t="s">
        <v>687</v>
      </c>
      <c r="K237" s="183">
        <f t="shared" si="117"/>
        <v>77.5</v>
      </c>
      <c r="L237" s="214">
        <f t="shared" si="118"/>
        <v>0.20945945945945946</v>
      </c>
      <c r="M237" s="210" t="s">
        <v>596</v>
      </c>
      <c r="N237" s="215">
        <v>43035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7">
        <v>93</v>
      </c>
      <c r="B238" s="208">
        <v>42943</v>
      </c>
      <c r="C238" s="208"/>
      <c r="D238" s="209" t="s">
        <v>208</v>
      </c>
      <c r="E238" s="210" t="s">
        <v>593</v>
      </c>
      <c r="F238" s="211">
        <v>657.5</v>
      </c>
      <c r="G238" s="210"/>
      <c r="H238" s="210">
        <v>825</v>
      </c>
      <c r="I238" s="212">
        <v>820</v>
      </c>
      <c r="J238" s="213" t="s">
        <v>687</v>
      </c>
      <c r="K238" s="183">
        <f t="shared" si="117"/>
        <v>167.5</v>
      </c>
      <c r="L238" s="214">
        <f t="shared" si="118"/>
        <v>0.25475285171102663</v>
      </c>
      <c r="M238" s="210" t="s">
        <v>596</v>
      </c>
      <c r="N238" s="215">
        <v>43090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94</v>
      </c>
      <c r="B239" s="177">
        <v>42964</v>
      </c>
      <c r="C239" s="177"/>
      <c r="D239" s="178" t="s">
        <v>385</v>
      </c>
      <c r="E239" s="179" t="s">
        <v>593</v>
      </c>
      <c r="F239" s="180">
        <v>605</v>
      </c>
      <c r="G239" s="179"/>
      <c r="H239" s="179">
        <v>750</v>
      </c>
      <c r="I239" s="181">
        <v>750</v>
      </c>
      <c r="J239" s="182" t="s">
        <v>746</v>
      </c>
      <c r="K239" s="183">
        <f t="shared" si="117"/>
        <v>145</v>
      </c>
      <c r="L239" s="184">
        <f t="shared" si="118"/>
        <v>0.23966942148760331</v>
      </c>
      <c r="M239" s="179" t="s">
        <v>596</v>
      </c>
      <c r="N239" s="185">
        <v>43027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6">
        <v>95</v>
      </c>
      <c r="B240" s="187">
        <v>42979</v>
      </c>
      <c r="C240" s="187"/>
      <c r="D240" s="195" t="s">
        <v>755</v>
      </c>
      <c r="E240" s="190" t="s">
        <v>593</v>
      </c>
      <c r="F240" s="190">
        <v>255</v>
      </c>
      <c r="G240" s="191"/>
      <c r="H240" s="191">
        <v>217.25</v>
      </c>
      <c r="I240" s="191">
        <v>320</v>
      </c>
      <c r="J240" s="192" t="s">
        <v>756</v>
      </c>
      <c r="K240" s="193">
        <f t="shared" si="117"/>
        <v>-37.75</v>
      </c>
      <c r="L240" s="196">
        <f t="shared" si="118"/>
        <v>-0.14803921568627451</v>
      </c>
      <c r="M240" s="190" t="s">
        <v>607</v>
      </c>
      <c r="N240" s="187">
        <v>43661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96</v>
      </c>
      <c r="B241" s="177">
        <v>42997</v>
      </c>
      <c r="C241" s="177"/>
      <c r="D241" s="178" t="s">
        <v>757</v>
      </c>
      <c r="E241" s="179" t="s">
        <v>593</v>
      </c>
      <c r="F241" s="180">
        <v>215</v>
      </c>
      <c r="G241" s="179"/>
      <c r="H241" s="179">
        <v>258</v>
      </c>
      <c r="I241" s="181">
        <v>258</v>
      </c>
      <c r="J241" s="182" t="s">
        <v>687</v>
      </c>
      <c r="K241" s="183">
        <f t="shared" si="117"/>
        <v>43</v>
      </c>
      <c r="L241" s="184">
        <f t="shared" si="118"/>
        <v>0.2</v>
      </c>
      <c r="M241" s="179" t="s">
        <v>596</v>
      </c>
      <c r="N241" s="185">
        <v>43040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97</v>
      </c>
      <c r="B242" s="177">
        <v>42997</v>
      </c>
      <c r="C242" s="177"/>
      <c r="D242" s="178" t="s">
        <v>757</v>
      </c>
      <c r="E242" s="179" t="s">
        <v>593</v>
      </c>
      <c r="F242" s="180">
        <v>215</v>
      </c>
      <c r="G242" s="179"/>
      <c r="H242" s="179">
        <v>258</v>
      </c>
      <c r="I242" s="181">
        <v>258</v>
      </c>
      <c r="J242" s="213" t="s">
        <v>687</v>
      </c>
      <c r="K242" s="183">
        <v>43</v>
      </c>
      <c r="L242" s="184">
        <v>0.2</v>
      </c>
      <c r="M242" s="179" t="s">
        <v>596</v>
      </c>
      <c r="N242" s="185">
        <v>43040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7">
        <v>98</v>
      </c>
      <c r="B243" s="208">
        <v>42998</v>
      </c>
      <c r="C243" s="208"/>
      <c r="D243" s="209" t="s">
        <v>758</v>
      </c>
      <c r="E243" s="210" t="s">
        <v>593</v>
      </c>
      <c r="F243" s="180">
        <v>75</v>
      </c>
      <c r="G243" s="210"/>
      <c r="H243" s="210">
        <v>90</v>
      </c>
      <c r="I243" s="212">
        <v>90</v>
      </c>
      <c r="J243" s="182" t="s">
        <v>759</v>
      </c>
      <c r="K243" s="183">
        <f t="shared" ref="K243:K248" si="119">H243-F243</f>
        <v>15</v>
      </c>
      <c r="L243" s="184">
        <f t="shared" ref="L243:L248" si="120">K243/F243</f>
        <v>0.2</v>
      </c>
      <c r="M243" s="179" t="s">
        <v>596</v>
      </c>
      <c r="N243" s="185">
        <v>43019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7">
        <v>99</v>
      </c>
      <c r="B244" s="208">
        <v>43011</v>
      </c>
      <c r="C244" s="208"/>
      <c r="D244" s="209" t="s">
        <v>760</v>
      </c>
      <c r="E244" s="210" t="s">
        <v>593</v>
      </c>
      <c r="F244" s="211">
        <v>315</v>
      </c>
      <c r="G244" s="210"/>
      <c r="H244" s="210">
        <v>392</v>
      </c>
      <c r="I244" s="212">
        <v>384</v>
      </c>
      <c r="J244" s="213" t="s">
        <v>761</v>
      </c>
      <c r="K244" s="183">
        <f t="shared" si="119"/>
        <v>77</v>
      </c>
      <c r="L244" s="214">
        <f t="shared" si="120"/>
        <v>0.24444444444444444</v>
      </c>
      <c r="M244" s="210" t="s">
        <v>596</v>
      </c>
      <c r="N244" s="215">
        <v>43017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7">
        <v>100</v>
      </c>
      <c r="B245" s="208">
        <v>43013</v>
      </c>
      <c r="C245" s="208"/>
      <c r="D245" s="209" t="s">
        <v>470</v>
      </c>
      <c r="E245" s="210" t="s">
        <v>593</v>
      </c>
      <c r="F245" s="211">
        <v>145</v>
      </c>
      <c r="G245" s="210"/>
      <c r="H245" s="210">
        <v>179</v>
      </c>
      <c r="I245" s="212">
        <v>180</v>
      </c>
      <c r="J245" s="213" t="s">
        <v>762</v>
      </c>
      <c r="K245" s="183">
        <f t="shared" si="119"/>
        <v>34</v>
      </c>
      <c r="L245" s="214">
        <f t="shared" si="120"/>
        <v>0.23448275862068965</v>
      </c>
      <c r="M245" s="210" t="s">
        <v>596</v>
      </c>
      <c r="N245" s="215">
        <v>43025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7">
        <v>101</v>
      </c>
      <c r="B246" s="208">
        <v>43014</v>
      </c>
      <c r="C246" s="208"/>
      <c r="D246" s="209" t="s">
        <v>360</v>
      </c>
      <c r="E246" s="210" t="s">
        <v>593</v>
      </c>
      <c r="F246" s="211">
        <v>256</v>
      </c>
      <c r="G246" s="210"/>
      <c r="H246" s="210">
        <v>323</v>
      </c>
      <c r="I246" s="212">
        <v>320</v>
      </c>
      <c r="J246" s="213" t="s">
        <v>687</v>
      </c>
      <c r="K246" s="183">
        <f t="shared" si="119"/>
        <v>67</v>
      </c>
      <c r="L246" s="214">
        <f t="shared" si="120"/>
        <v>0.26171875</v>
      </c>
      <c r="M246" s="210" t="s">
        <v>596</v>
      </c>
      <c r="N246" s="215">
        <v>43067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7">
        <v>102</v>
      </c>
      <c r="B247" s="208">
        <v>43017</v>
      </c>
      <c r="C247" s="208"/>
      <c r="D247" s="209" t="s">
        <v>374</v>
      </c>
      <c r="E247" s="210" t="s">
        <v>593</v>
      </c>
      <c r="F247" s="211">
        <v>137.5</v>
      </c>
      <c r="G247" s="210"/>
      <c r="H247" s="210">
        <v>184</v>
      </c>
      <c r="I247" s="212">
        <v>183</v>
      </c>
      <c r="J247" s="213" t="s">
        <v>763</v>
      </c>
      <c r="K247" s="183">
        <f t="shared" si="119"/>
        <v>46.5</v>
      </c>
      <c r="L247" s="214">
        <f t="shared" si="120"/>
        <v>0.33818181818181819</v>
      </c>
      <c r="M247" s="210" t="s">
        <v>596</v>
      </c>
      <c r="N247" s="215">
        <v>43108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7">
        <v>103</v>
      </c>
      <c r="B248" s="208">
        <v>43018</v>
      </c>
      <c r="C248" s="208"/>
      <c r="D248" s="209" t="s">
        <v>764</v>
      </c>
      <c r="E248" s="210" t="s">
        <v>593</v>
      </c>
      <c r="F248" s="211">
        <v>125.5</v>
      </c>
      <c r="G248" s="210"/>
      <c r="H248" s="210">
        <v>158</v>
      </c>
      <c r="I248" s="212">
        <v>155</v>
      </c>
      <c r="J248" s="213" t="s">
        <v>765</v>
      </c>
      <c r="K248" s="183">
        <f t="shared" si="119"/>
        <v>32.5</v>
      </c>
      <c r="L248" s="214">
        <f t="shared" si="120"/>
        <v>0.25896414342629481</v>
      </c>
      <c r="M248" s="210" t="s">
        <v>596</v>
      </c>
      <c r="N248" s="215">
        <v>43067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7">
        <v>104</v>
      </c>
      <c r="B249" s="208">
        <v>43018</v>
      </c>
      <c r="C249" s="208"/>
      <c r="D249" s="209" t="s">
        <v>766</v>
      </c>
      <c r="E249" s="210" t="s">
        <v>593</v>
      </c>
      <c r="F249" s="211">
        <v>895</v>
      </c>
      <c r="G249" s="210"/>
      <c r="H249" s="210">
        <v>1122.5</v>
      </c>
      <c r="I249" s="212">
        <v>1078</v>
      </c>
      <c r="J249" s="213" t="s">
        <v>767</v>
      </c>
      <c r="K249" s="183">
        <v>227.5</v>
      </c>
      <c r="L249" s="214">
        <v>0.25418994413407803</v>
      </c>
      <c r="M249" s="210" t="s">
        <v>596</v>
      </c>
      <c r="N249" s="215">
        <v>43117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7">
        <v>105</v>
      </c>
      <c r="B250" s="208">
        <v>43020</v>
      </c>
      <c r="C250" s="208"/>
      <c r="D250" s="209" t="s">
        <v>369</v>
      </c>
      <c r="E250" s="210" t="s">
        <v>593</v>
      </c>
      <c r="F250" s="211">
        <v>525</v>
      </c>
      <c r="G250" s="210"/>
      <c r="H250" s="210">
        <v>629</v>
      </c>
      <c r="I250" s="212">
        <v>629</v>
      </c>
      <c r="J250" s="213" t="s">
        <v>687</v>
      </c>
      <c r="K250" s="183">
        <v>104</v>
      </c>
      <c r="L250" s="214">
        <v>0.19809523809523799</v>
      </c>
      <c r="M250" s="210" t="s">
        <v>596</v>
      </c>
      <c r="N250" s="215">
        <v>43119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7">
        <v>106</v>
      </c>
      <c r="B251" s="208">
        <v>43046</v>
      </c>
      <c r="C251" s="208"/>
      <c r="D251" s="209" t="s">
        <v>410</v>
      </c>
      <c r="E251" s="210" t="s">
        <v>593</v>
      </c>
      <c r="F251" s="211">
        <v>740</v>
      </c>
      <c r="G251" s="210"/>
      <c r="H251" s="210">
        <v>892.5</v>
      </c>
      <c r="I251" s="212">
        <v>900</v>
      </c>
      <c r="J251" s="213" t="s">
        <v>768</v>
      </c>
      <c r="K251" s="183">
        <f t="shared" ref="K251:K253" si="121">H251-F251</f>
        <v>152.5</v>
      </c>
      <c r="L251" s="214">
        <f t="shared" ref="L251:L253" si="122">K251/F251</f>
        <v>0.20608108108108109</v>
      </c>
      <c r="M251" s="210" t="s">
        <v>596</v>
      </c>
      <c r="N251" s="215">
        <v>43052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107</v>
      </c>
      <c r="B252" s="177">
        <v>43073</v>
      </c>
      <c r="C252" s="177"/>
      <c r="D252" s="178" t="s">
        <v>769</v>
      </c>
      <c r="E252" s="179" t="s">
        <v>593</v>
      </c>
      <c r="F252" s="180">
        <v>118.5</v>
      </c>
      <c r="G252" s="179"/>
      <c r="H252" s="179">
        <v>143.5</v>
      </c>
      <c r="I252" s="181">
        <v>145</v>
      </c>
      <c r="J252" s="182" t="s">
        <v>770</v>
      </c>
      <c r="K252" s="183">
        <f t="shared" si="121"/>
        <v>25</v>
      </c>
      <c r="L252" s="184">
        <f t="shared" si="122"/>
        <v>0.2109704641350211</v>
      </c>
      <c r="M252" s="179" t="s">
        <v>596</v>
      </c>
      <c r="N252" s="185">
        <v>43097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6">
        <v>108</v>
      </c>
      <c r="B253" s="187">
        <v>43090</v>
      </c>
      <c r="C253" s="187"/>
      <c r="D253" s="188" t="s">
        <v>442</v>
      </c>
      <c r="E253" s="189" t="s">
        <v>593</v>
      </c>
      <c r="F253" s="190">
        <v>715</v>
      </c>
      <c r="G253" s="190"/>
      <c r="H253" s="191">
        <v>500</v>
      </c>
      <c r="I253" s="191">
        <v>872</v>
      </c>
      <c r="J253" s="192" t="s">
        <v>771</v>
      </c>
      <c r="K253" s="193">
        <f t="shared" si="121"/>
        <v>-215</v>
      </c>
      <c r="L253" s="194">
        <f t="shared" si="122"/>
        <v>-0.30069930069930068</v>
      </c>
      <c r="M253" s="190" t="s">
        <v>607</v>
      </c>
      <c r="N253" s="187">
        <v>43670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109</v>
      </c>
      <c r="B254" s="177">
        <v>43098</v>
      </c>
      <c r="C254" s="177"/>
      <c r="D254" s="178" t="s">
        <v>760</v>
      </c>
      <c r="E254" s="179" t="s">
        <v>593</v>
      </c>
      <c r="F254" s="180">
        <v>435</v>
      </c>
      <c r="G254" s="179"/>
      <c r="H254" s="179">
        <v>542.5</v>
      </c>
      <c r="I254" s="181">
        <v>539</v>
      </c>
      <c r="J254" s="182" t="s">
        <v>687</v>
      </c>
      <c r="K254" s="183">
        <v>107.5</v>
      </c>
      <c r="L254" s="184">
        <v>0.247126436781609</v>
      </c>
      <c r="M254" s="179" t="s">
        <v>596</v>
      </c>
      <c r="N254" s="185">
        <v>43206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110</v>
      </c>
      <c r="B255" s="177">
        <v>43098</v>
      </c>
      <c r="C255" s="177"/>
      <c r="D255" s="178" t="s">
        <v>562</v>
      </c>
      <c r="E255" s="179" t="s">
        <v>593</v>
      </c>
      <c r="F255" s="180">
        <v>885</v>
      </c>
      <c r="G255" s="179"/>
      <c r="H255" s="179">
        <v>1090</v>
      </c>
      <c r="I255" s="181">
        <v>1084</v>
      </c>
      <c r="J255" s="182" t="s">
        <v>687</v>
      </c>
      <c r="K255" s="183">
        <v>205</v>
      </c>
      <c r="L255" s="184">
        <v>0.23163841807909599</v>
      </c>
      <c r="M255" s="179" t="s">
        <v>596</v>
      </c>
      <c r="N255" s="185">
        <v>43213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111</v>
      </c>
      <c r="B256" s="217">
        <v>43192</v>
      </c>
      <c r="C256" s="217"/>
      <c r="D256" s="195" t="s">
        <v>772</v>
      </c>
      <c r="E256" s="190" t="s">
        <v>593</v>
      </c>
      <c r="F256" s="218">
        <v>478.5</v>
      </c>
      <c r="G256" s="190"/>
      <c r="H256" s="190">
        <v>442</v>
      </c>
      <c r="I256" s="191">
        <v>613</v>
      </c>
      <c r="J256" s="192" t="s">
        <v>773</v>
      </c>
      <c r="K256" s="193">
        <f t="shared" ref="K256:K259" si="123">H256-F256</f>
        <v>-36.5</v>
      </c>
      <c r="L256" s="194">
        <f t="shared" ref="L256:L259" si="124">K256/F256</f>
        <v>-7.6280041797283177E-2</v>
      </c>
      <c r="M256" s="190" t="s">
        <v>607</v>
      </c>
      <c r="N256" s="187">
        <v>43762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6">
        <v>112</v>
      </c>
      <c r="B257" s="187">
        <v>43194</v>
      </c>
      <c r="C257" s="187"/>
      <c r="D257" s="188" t="s">
        <v>774</v>
      </c>
      <c r="E257" s="189" t="s">
        <v>593</v>
      </c>
      <c r="F257" s="190">
        <f>141.5-7.3</f>
        <v>134.19999999999999</v>
      </c>
      <c r="G257" s="190"/>
      <c r="H257" s="191">
        <v>77</v>
      </c>
      <c r="I257" s="191">
        <v>180</v>
      </c>
      <c r="J257" s="192" t="s">
        <v>775</v>
      </c>
      <c r="K257" s="193">
        <f t="shared" si="123"/>
        <v>-57.199999999999989</v>
      </c>
      <c r="L257" s="194">
        <f t="shared" si="124"/>
        <v>-0.42622950819672129</v>
      </c>
      <c r="M257" s="190" t="s">
        <v>607</v>
      </c>
      <c r="N257" s="187">
        <v>43522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6">
        <v>113</v>
      </c>
      <c r="B258" s="187">
        <v>43209</v>
      </c>
      <c r="C258" s="187"/>
      <c r="D258" s="188" t="s">
        <v>776</v>
      </c>
      <c r="E258" s="189" t="s">
        <v>593</v>
      </c>
      <c r="F258" s="190">
        <v>430</v>
      </c>
      <c r="G258" s="190"/>
      <c r="H258" s="191">
        <v>220</v>
      </c>
      <c r="I258" s="191">
        <v>537</v>
      </c>
      <c r="J258" s="192" t="s">
        <v>777</v>
      </c>
      <c r="K258" s="193">
        <f t="shared" si="123"/>
        <v>-210</v>
      </c>
      <c r="L258" s="194">
        <f t="shared" si="124"/>
        <v>-0.48837209302325579</v>
      </c>
      <c r="M258" s="190" t="s">
        <v>607</v>
      </c>
      <c r="N258" s="187">
        <v>43252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7">
        <v>114</v>
      </c>
      <c r="B259" s="208">
        <v>43220</v>
      </c>
      <c r="C259" s="208"/>
      <c r="D259" s="209" t="s">
        <v>778</v>
      </c>
      <c r="E259" s="210" t="s">
        <v>593</v>
      </c>
      <c r="F259" s="210">
        <v>153.5</v>
      </c>
      <c r="G259" s="210"/>
      <c r="H259" s="210">
        <v>196</v>
      </c>
      <c r="I259" s="212">
        <v>196</v>
      </c>
      <c r="J259" s="182" t="s">
        <v>779</v>
      </c>
      <c r="K259" s="183">
        <f t="shared" si="123"/>
        <v>42.5</v>
      </c>
      <c r="L259" s="184">
        <f t="shared" si="124"/>
        <v>0.27687296416938112</v>
      </c>
      <c r="M259" s="179" t="s">
        <v>596</v>
      </c>
      <c r="N259" s="185">
        <v>43605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6">
        <v>115</v>
      </c>
      <c r="B260" s="187">
        <v>43306</v>
      </c>
      <c r="C260" s="187"/>
      <c r="D260" s="188" t="s">
        <v>747</v>
      </c>
      <c r="E260" s="189" t="s">
        <v>593</v>
      </c>
      <c r="F260" s="190">
        <v>27.5</v>
      </c>
      <c r="G260" s="190"/>
      <c r="H260" s="191">
        <v>13.1</v>
      </c>
      <c r="I260" s="191">
        <v>60</v>
      </c>
      <c r="J260" s="192" t="s">
        <v>780</v>
      </c>
      <c r="K260" s="193">
        <v>-14.4</v>
      </c>
      <c r="L260" s="194">
        <v>-0.52363636363636401</v>
      </c>
      <c r="M260" s="190" t="s">
        <v>607</v>
      </c>
      <c r="N260" s="187">
        <v>43138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116</v>
      </c>
      <c r="B261" s="217">
        <v>43318</v>
      </c>
      <c r="C261" s="217"/>
      <c r="D261" s="195" t="s">
        <v>781</v>
      </c>
      <c r="E261" s="190" t="s">
        <v>593</v>
      </c>
      <c r="F261" s="190">
        <v>148.5</v>
      </c>
      <c r="G261" s="190"/>
      <c r="H261" s="190">
        <v>102</v>
      </c>
      <c r="I261" s="191">
        <v>182</v>
      </c>
      <c r="J261" s="192" t="s">
        <v>782</v>
      </c>
      <c r="K261" s="193">
        <f>H261-F261</f>
        <v>-46.5</v>
      </c>
      <c r="L261" s="194">
        <f>K261/F261</f>
        <v>-0.31313131313131315</v>
      </c>
      <c r="M261" s="190" t="s">
        <v>607</v>
      </c>
      <c r="N261" s="187">
        <v>43661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117</v>
      </c>
      <c r="B262" s="177">
        <v>43335</v>
      </c>
      <c r="C262" s="177"/>
      <c r="D262" s="178" t="s">
        <v>783</v>
      </c>
      <c r="E262" s="179" t="s">
        <v>593</v>
      </c>
      <c r="F262" s="210">
        <v>285</v>
      </c>
      <c r="G262" s="179"/>
      <c r="H262" s="179">
        <v>355</v>
      </c>
      <c r="I262" s="181">
        <v>364</v>
      </c>
      <c r="J262" s="182" t="s">
        <v>784</v>
      </c>
      <c r="K262" s="183">
        <v>70</v>
      </c>
      <c r="L262" s="184">
        <v>0.24561403508771901</v>
      </c>
      <c r="M262" s="179" t="s">
        <v>596</v>
      </c>
      <c r="N262" s="185">
        <v>43455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118</v>
      </c>
      <c r="B263" s="177">
        <v>43341</v>
      </c>
      <c r="C263" s="177"/>
      <c r="D263" s="178" t="s">
        <v>400</v>
      </c>
      <c r="E263" s="179" t="s">
        <v>593</v>
      </c>
      <c r="F263" s="210">
        <v>525</v>
      </c>
      <c r="G263" s="179"/>
      <c r="H263" s="179">
        <v>585</v>
      </c>
      <c r="I263" s="181">
        <v>635</v>
      </c>
      <c r="J263" s="182" t="s">
        <v>785</v>
      </c>
      <c r="K263" s="183">
        <f t="shared" ref="K263:K314" si="125">H263-F263</f>
        <v>60</v>
      </c>
      <c r="L263" s="184">
        <f t="shared" ref="L263:L314" si="126">K263/F263</f>
        <v>0.11428571428571428</v>
      </c>
      <c r="M263" s="179" t="s">
        <v>596</v>
      </c>
      <c r="N263" s="185">
        <v>43662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119</v>
      </c>
      <c r="B264" s="177">
        <v>43395</v>
      </c>
      <c r="C264" s="177"/>
      <c r="D264" s="178" t="s">
        <v>385</v>
      </c>
      <c r="E264" s="179" t="s">
        <v>593</v>
      </c>
      <c r="F264" s="210">
        <v>475</v>
      </c>
      <c r="G264" s="179"/>
      <c r="H264" s="179">
        <v>574</v>
      </c>
      <c r="I264" s="181">
        <v>570</v>
      </c>
      <c r="J264" s="182" t="s">
        <v>687</v>
      </c>
      <c r="K264" s="183">
        <f t="shared" si="125"/>
        <v>99</v>
      </c>
      <c r="L264" s="184">
        <f t="shared" si="126"/>
        <v>0.20842105263157895</v>
      </c>
      <c r="M264" s="179" t="s">
        <v>596</v>
      </c>
      <c r="N264" s="185">
        <v>43403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7">
        <v>120</v>
      </c>
      <c r="B265" s="208">
        <v>43397</v>
      </c>
      <c r="C265" s="208"/>
      <c r="D265" s="209" t="s">
        <v>786</v>
      </c>
      <c r="E265" s="210" t="s">
        <v>593</v>
      </c>
      <c r="F265" s="210">
        <v>707.5</v>
      </c>
      <c r="G265" s="210"/>
      <c r="H265" s="210">
        <v>872</v>
      </c>
      <c r="I265" s="212">
        <v>872</v>
      </c>
      <c r="J265" s="213" t="s">
        <v>687</v>
      </c>
      <c r="K265" s="183">
        <f t="shared" si="125"/>
        <v>164.5</v>
      </c>
      <c r="L265" s="214">
        <f t="shared" si="126"/>
        <v>0.23250883392226149</v>
      </c>
      <c r="M265" s="210" t="s">
        <v>596</v>
      </c>
      <c r="N265" s="215">
        <v>43482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7">
        <v>121</v>
      </c>
      <c r="B266" s="208">
        <v>43398</v>
      </c>
      <c r="C266" s="208"/>
      <c r="D266" s="209" t="s">
        <v>787</v>
      </c>
      <c r="E266" s="210" t="s">
        <v>593</v>
      </c>
      <c r="F266" s="210">
        <v>162</v>
      </c>
      <c r="G266" s="210"/>
      <c r="H266" s="210">
        <v>204</v>
      </c>
      <c r="I266" s="212">
        <v>209</v>
      </c>
      <c r="J266" s="213" t="s">
        <v>788</v>
      </c>
      <c r="K266" s="183">
        <f t="shared" si="125"/>
        <v>42</v>
      </c>
      <c r="L266" s="214">
        <f t="shared" si="126"/>
        <v>0.25925925925925924</v>
      </c>
      <c r="M266" s="210" t="s">
        <v>596</v>
      </c>
      <c r="N266" s="215">
        <v>43539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7">
        <v>122</v>
      </c>
      <c r="B267" s="208">
        <v>43399</v>
      </c>
      <c r="C267" s="208"/>
      <c r="D267" s="209" t="s">
        <v>490</v>
      </c>
      <c r="E267" s="210" t="s">
        <v>593</v>
      </c>
      <c r="F267" s="210">
        <v>240</v>
      </c>
      <c r="G267" s="210"/>
      <c r="H267" s="210">
        <v>297</v>
      </c>
      <c r="I267" s="212">
        <v>297</v>
      </c>
      <c r="J267" s="213" t="s">
        <v>687</v>
      </c>
      <c r="K267" s="219">
        <f t="shared" si="125"/>
        <v>57</v>
      </c>
      <c r="L267" s="214">
        <f t="shared" si="126"/>
        <v>0.23749999999999999</v>
      </c>
      <c r="M267" s="210" t="s">
        <v>596</v>
      </c>
      <c r="N267" s="215">
        <v>43417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123</v>
      </c>
      <c r="B268" s="177">
        <v>43439</v>
      </c>
      <c r="C268" s="177"/>
      <c r="D268" s="178" t="s">
        <v>789</v>
      </c>
      <c r="E268" s="179" t="s">
        <v>593</v>
      </c>
      <c r="F268" s="179">
        <v>202.5</v>
      </c>
      <c r="G268" s="179"/>
      <c r="H268" s="179">
        <v>255</v>
      </c>
      <c r="I268" s="181">
        <v>252</v>
      </c>
      <c r="J268" s="182" t="s">
        <v>687</v>
      </c>
      <c r="K268" s="183">
        <f t="shared" si="125"/>
        <v>52.5</v>
      </c>
      <c r="L268" s="184">
        <f t="shared" si="126"/>
        <v>0.25925925925925924</v>
      </c>
      <c r="M268" s="179" t="s">
        <v>596</v>
      </c>
      <c r="N268" s="185">
        <v>43542</v>
      </c>
      <c r="O268" s="1"/>
      <c r="P268" s="1"/>
      <c r="Q268" s="1"/>
      <c r="R268" s="6" t="s">
        <v>790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7">
        <v>124</v>
      </c>
      <c r="B269" s="208">
        <v>43465</v>
      </c>
      <c r="C269" s="177"/>
      <c r="D269" s="209" t="s">
        <v>159</v>
      </c>
      <c r="E269" s="210" t="s">
        <v>593</v>
      </c>
      <c r="F269" s="210">
        <v>710</v>
      </c>
      <c r="G269" s="210"/>
      <c r="H269" s="210">
        <v>866</v>
      </c>
      <c r="I269" s="212">
        <v>866</v>
      </c>
      <c r="J269" s="213" t="s">
        <v>687</v>
      </c>
      <c r="K269" s="183">
        <f t="shared" si="125"/>
        <v>156</v>
      </c>
      <c r="L269" s="184">
        <f t="shared" si="126"/>
        <v>0.21971830985915494</v>
      </c>
      <c r="M269" s="179" t="s">
        <v>596</v>
      </c>
      <c r="N269" s="185">
        <v>43553</v>
      </c>
      <c r="O269" s="1"/>
      <c r="P269" s="1"/>
      <c r="Q269" s="1"/>
      <c r="R269" s="6" t="s">
        <v>790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7">
        <v>125</v>
      </c>
      <c r="B270" s="208">
        <v>43522</v>
      </c>
      <c r="C270" s="208"/>
      <c r="D270" s="209" t="s">
        <v>174</v>
      </c>
      <c r="E270" s="210" t="s">
        <v>593</v>
      </c>
      <c r="F270" s="210">
        <v>337.25</v>
      </c>
      <c r="G270" s="210"/>
      <c r="H270" s="210">
        <v>398.5</v>
      </c>
      <c r="I270" s="212">
        <v>411</v>
      </c>
      <c r="J270" s="182" t="s">
        <v>791</v>
      </c>
      <c r="K270" s="183">
        <f t="shared" si="125"/>
        <v>61.25</v>
      </c>
      <c r="L270" s="184">
        <f t="shared" si="126"/>
        <v>0.1816160118606375</v>
      </c>
      <c r="M270" s="179" t="s">
        <v>596</v>
      </c>
      <c r="N270" s="185">
        <v>43760</v>
      </c>
      <c r="O270" s="1"/>
      <c r="P270" s="1"/>
      <c r="Q270" s="1"/>
      <c r="R270" s="6" t="s">
        <v>790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0">
        <v>126</v>
      </c>
      <c r="B271" s="221">
        <v>43559</v>
      </c>
      <c r="C271" s="221"/>
      <c r="D271" s="222" t="s">
        <v>792</v>
      </c>
      <c r="E271" s="223" t="s">
        <v>593</v>
      </c>
      <c r="F271" s="223">
        <v>130</v>
      </c>
      <c r="G271" s="223"/>
      <c r="H271" s="223">
        <v>65</v>
      </c>
      <c r="I271" s="224">
        <v>158</v>
      </c>
      <c r="J271" s="192" t="s">
        <v>793</v>
      </c>
      <c r="K271" s="193">
        <f t="shared" si="125"/>
        <v>-65</v>
      </c>
      <c r="L271" s="194">
        <f t="shared" si="126"/>
        <v>-0.5</v>
      </c>
      <c r="M271" s="190" t="s">
        <v>607</v>
      </c>
      <c r="N271" s="187">
        <v>43726</v>
      </c>
      <c r="O271" s="1"/>
      <c r="P271" s="1"/>
      <c r="Q271" s="1"/>
      <c r="R271" s="6" t="s">
        <v>794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7">
        <v>127</v>
      </c>
      <c r="B272" s="208">
        <v>43017</v>
      </c>
      <c r="C272" s="208"/>
      <c r="D272" s="209" t="s">
        <v>210</v>
      </c>
      <c r="E272" s="210" t="s">
        <v>593</v>
      </c>
      <c r="F272" s="210">
        <v>141.5</v>
      </c>
      <c r="G272" s="210"/>
      <c r="H272" s="210">
        <v>183.5</v>
      </c>
      <c r="I272" s="212">
        <v>210</v>
      </c>
      <c r="J272" s="182" t="s">
        <v>788</v>
      </c>
      <c r="K272" s="183">
        <f t="shared" si="125"/>
        <v>42</v>
      </c>
      <c r="L272" s="184">
        <f t="shared" si="126"/>
        <v>0.29681978798586572</v>
      </c>
      <c r="M272" s="179" t="s">
        <v>596</v>
      </c>
      <c r="N272" s="185">
        <v>43042</v>
      </c>
      <c r="O272" s="1"/>
      <c r="P272" s="1"/>
      <c r="Q272" s="1"/>
      <c r="R272" s="6" t="s">
        <v>794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0">
        <v>128</v>
      </c>
      <c r="B273" s="221">
        <v>43074</v>
      </c>
      <c r="C273" s="221"/>
      <c r="D273" s="222" t="s">
        <v>795</v>
      </c>
      <c r="E273" s="223" t="s">
        <v>593</v>
      </c>
      <c r="F273" s="218">
        <v>172</v>
      </c>
      <c r="G273" s="223"/>
      <c r="H273" s="223">
        <v>155.25</v>
      </c>
      <c r="I273" s="224">
        <v>230</v>
      </c>
      <c r="J273" s="192" t="s">
        <v>796</v>
      </c>
      <c r="K273" s="193">
        <f t="shared" si="125"/>
        <v>-16.75</v>
      </c>
      <c r="L273" s="194">
        <f t="shared" si="126"/>
        <v>-9.7383720930232565E-2</v>
      </c>
      <c r="M273" s="190" t="s">
        <v>607</v>
      </c>
      <c r="N273" s="187">
        <v>43787</v>
      </c>
      <c r="O273" s="1"/>
      <c r="P273" s="1"/>
      <c r="Q273" s="1"/>
      <c r="R273" s="6" t="s">
        <v>794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7">
        <v>129</v>
      </c>
      <c r="B274" s="208">
        <v>43398</v>
      </c>
      <c r="C274" s="208"/>
      <c r="D274" s="209" t="s">
        <v>120</v>
      </c>
      <c r="E274" s="210" t="s">
        <v>593</v>
      </c>
      <c r="F274" s="210">
        <v>698.5</v>
      </c>
      <c r="G274" s="210"/>
      <c r="H274" s="210">
        <v>890</v>
      </c>
      <c r="I274" s="212">
        <v>890</v>
      </c>
      <c r="J274" s="182" t="s">
        <v>797</v>
      </c>
      <c r="K274" s="183">
        <f t="shared" si="125"/>
        <v>191.5</v>
      </c>
      <c r="L274" s="184">
        <f t="shared" si="126"/>
        <v>0.27415891195418757</v>
      </c>
      <c r="M274" s="179" t="s">
        <v>596</v>
      </c>
      <c r="N274" s="185">
        <v>44328</v>
      </c>
      <c r="O274" s="1"/>
      <c r="P274" s="1"/>
      <c r="Q274" s="1"/>
      <c r="R274" s="6" t="s">
        <v>790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7">
        <v>130</v>
      </c>
      <c r="B275" s="208">
        <v>42877</v>
      </c>
      <c r="C275" s="208"/>
      <c r="D275" s="209" t="s">
        <v>798</v>
      </c>
      <c r="E275" s="210" t="s">
        <v>593</v>
      </c>
      <c r="F275" s="210">
        <v>127.6</v>
      </c>
      <c r="G275" s="210"/>
      <c r="H275" s="210">
        <v>138</v>
      </c>
      <c r="I275" s="212">
        <v>190</v>
      </c>
      <c r="J275" s="182" t="s">
        <v>799</v>
      </c>
      <c r="K275" s="183">
        <f t="shared" si="125"/>
        <v>10.400000000000006</v>
      </c>
      <c r="L275" s="184">
        <f t="shared" si="126"/>
        <v>8.1504702194357417E-2</v>
      </c>
      <c r="M275" s="179" t="s">
        <v>596</v>
      </c>
      <c r="N275" s="185">
        <v>43774</v>
      </c>
      <c r="O275" s="1"/>
      <c r="P275" s="1"/>
      <c r="Q275" s="1"/>
      <c r="R275" s="6" t="s">
        <v>794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7">
        <v>131</v>
      </c>
      <c r="B276" s="208">
        <v>43158</v>
      </c>
      <c r="C276" s="208"/>
      <c r="D276" s="209" t="s">
        <v>800</v>
      </c>
      <c r="E276" s="210" t="s">
        <v>593</v>
      </c>
      <c r="F276" s="210">
        <v>317</v>
      </c>
      <c r="G276" s="210"/>
      <c r="H276" s="210">
        <v>382.5</v>
      </c>
      <c r="I276" s="212">
        <v>398</v>
      </c>
      <c r="J276" s="182" t="s">
        <v>801</v>
      </c>
      <c r="K276" s="183">
        <f t="shared" si="125"/>
        <v>65.5</v>
      </c>
      <c r="L276" s="184">
        <f t="shared" si="126"/>
        <v>0.20662460567823343</v>
      </c>
      <c r="M276" s="179" t="s">
        <v>596</v>
      </c>
      <c r="N276" s="185">
        <v>44238</v>
      </c>
      <c r="O276" s="1"/>
      <c r="P276" s="1"/>
      <c r="Q276" s="1"/>
      <c r="R276" s="6" t="s">
        <v>794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0">
        <v>132</v>
      </c>
      <c r="B277" s="221">
        <v>43164</v>
      </c>
      <c r="C277" s="221"/>
      <c r="D277" s="222" t="s">
        <v>166</v>
      </c>
      <c r="E277" s="223" t="s">
        <v>593</v>
      </c>
      <c r="F277" s="218">
        <f>510-14.4</f>
        <v>495.6</v>
      </c>
      <c r="G277" s="223"/>
      <c r="H277" s="223">
        <v>350</v>
      </c>
      <c r="I277" s="224">
        <v>672</v>
      </c>
      <c r="J277" s="192" t="s">
        <v>802</v>
      </c>
      <c r="K277" s="193">
        <f t="shared" si="125"/>
        <v>-145.60000000000002</v>
      </c>
      <c r="L277" s="194">
        <f t="shared" si="126"/>
        <v>-0.29378531073446329</v>
      </c>
      <c r="M277" s="190" t="s">
        <v>607</v>
      </c>
      <c r="N277" s="187">
        <v>43887</v>
      </c>
      <c r="O277" s="1"/>
      <c r="P277" s="1"/>
      <c r="Q277" s="1"/>
      <c r="R277" s="6" t="s">
        <v>790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0">
        <v>133</v>
      </c>
      <c r="B278" s="221">
        <v>43237</v>
      </c>
      <c r="C278" s="221"/>
      <c r="D278" s="222" t="s">
        <v>803</v>
      </c>
      <c r="E278" s="223" t="s">
        <v>593</v>
      </c>
      <c r="F278" s="218">
        <v>230.3</v>
      </c>
      <c r="G278" s="223"/>
      <c r="H278" s="223">
        <v>102.5</v>
      </c>
      <c r="I278" s="224">
        <v>348</v>
      </c>
      <c r="J278" s="192" t="s">
        <v>804</v>
      </c>
      <c r="K278" s="193">
        <f t="shared" si="125"/>
        <v>-127.80000000000001</v>
      </c>
      <c r="L278" s="194">
        <f t="shared" si="126"/>
        <v>-0.55492835432045162</v>
      </c>
      <c r="M278" s="190" t="s">
        <v>607</v>
      </c>
      <c r="N278" s="187">
        <v>43896</v>
      </c>
      <c r="O278" s="1"/>
      <c r="P278" s="1"/>
      <c r="Q278" s="1"/>
      <c r="R278" s="6" t="s">
        <v>790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07">
        <v>134</v>
      </c>
      <c r="B279" s="208">
        <v>43258</v>
      </c>
      <c r="C279" s="208"/>
      <c r="D279" s="209" t="s">
        <v>446</v>
      </c>
      <c r="E279" s="210" t="s">
        <v>593</v>
      </c>
      <c r="F279" s="210">
        <f>342.5-5.1</f>
        <v>337.4</v>
      </c>
      <c r="G279" s="210"/>
      <c r="H279" s="210">
        <v>412.5</v>
      </c>
      <c r="I279" s="212">
        <v>439</v>
      </c>
      <c r="J279" s="182" t="s">
        <v>805</v>
      </c>
      <c r="K279" s="183">
        <f t="shared" si="125"/>
        <v>75.100000000000023</v>
      </c>
      <c r="L279" s="184">
        <f t="shared" si="126"/>
        <v>0.22258446947243635</v>
      </c>
      <c r="M279" s="179" t="s">
        <v>596</v>
      </c>
      <c r="N279" s="185">
        <v>44230</v>
      </c>
      <c r="O279" s="1"/>
      <c r="P279" s="1"/>
      <c r="Q279" s="1"/>
      <c r="R279" s="6" t="s">
        <v>794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1">
        <v>135</v>
      </c>
      <c r="B280" s="200">
        <v>43285</v>
      </c>
      <c r="C280" s="200"/>
      <c r="D280" s="201" t="s">
        <v>58</v>
      </c>
      <c r="E280" s="202" t="s">
        <v>593</v>
      </c>
      <c r="F280" s="202">
        <f>127.5-5.53</f>
        <v>121.97</v>
      </c>
      <c r="G280" s="203"/>
      <c r="H280" s="203">
        <v>122.5</v>
      </c>
      <c r="I280" s="203">
        <v>170</v>
      </c>
      <c r="J280" s="204" t="s">
        <v>806</v>
      </c>
      <c r="K280" s="205">
        <f t="shared" si="125"/>
        <v>0.53000000000000114</v>
      </c>
      <c r="L280" s="206">
        <f t="shared" si="126"/>
        <v>4.3453308190538747E-3</v>
      </c>
      <c r="M280" s="202" t="s">
        <v>616</v>
      </c>
      <c r="N280" s="200">
        <v>44431</v>
      </c>
      <c r="O280" s="1"/>
      <c r="P280" s="1"/>
      <c r="Q280" s="1"/>
      <c r="R280" s="6" t="s">
        <v>790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0">
        <v>136</v>
      </c>
      <c r="B281" s="221">
        <v>43294</v>
      </c>
      <c r="C281" s="221"/>
      <c r="D281" s="222" t="s">
        <v>807</v>
      </c>
      <c r="E281" s="223" t="s">
        <v>593</v>
      </c>
      <c r="F281" s="218">
        <v>46.5</v>
      </c>
      <c r="G281" s="223"/>
      <c r="H281" s="223">
        <v>17</v>
      </c>
      <c r="I281" s="224">
        <v>59</v>
      </c>
      <c r="J281" s="192" t="s">
        <v>808</v>
      </c>
      <c r="K281" s="193">
        <f t="shared" si="125"/>
        <v>-29.5</v>
      </c>
      <c r="L281" s="194">
        <f t="shared" si="126"/>
        <v>-0.63440860215053763</v>
      </c>
      <c r="M281" s="190" t="s">
        <v>607</v>
      </c>
      <c r="N281" s="187">
        <v>43887</v>
      </c>
      <c r="O281" s="1"/>
      <c r="P281" s="1"/>
      <c r="Q281" s="1"/>
      <c r="R281" s="6" t="s">
        <v>790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7">
        <v>137</v>
      </c>
      <c r="B282" s="208">
        <v>43396</v>
      </c>
      <c r="C282" s="208"/>
      <c r="D282" s="209" t="s">
        <v>429</v>
      </c>
      <c r="E282" s="210" t="s">
        <v>593</v>
      </c>
      <c r="F282" s="210">
        <v>156.5</v>
      </c>
      <c r="G282" s="210"/>
      <c r="H282" s="210">
        <v>207.5</v>
      </c>
      <c r="I282" s="212">
        <v>191</v>
      </c>
      <c r="J282" s="182" t="s">
        <v>687</v>
      </c>
      <c r="K282" s="183">
        <f t="shared" si="125"/>
        <v>51</v>
      </c>
      <c r="L282" s="184">
        <f t="shared" si="126"/>
        <v>0.32587859424920129</v>
      </c>
      <c r="M282" s="179" t="s">
        <v>596</v>
      </c>
      <c r="N282" s="185">
        <v>44369</v>
      </c>
      <c r="O282" s="1"/>
      <c r="P282" s="1"/>
      <c r="Q282" s="1"/>
      <c r="R282" s="6" t="s">
        <v>790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7">
        <v>138</v>
      </c>
      <c r="B283" s="208">
        <v>43439</v>
      </c>
      <c r="C283" s="208"/>
      <c r="D283" s="209" t="s">
        <v>348</v>
      </c>
      <c r="E283" s="210" t="s">
        <v>593</v>
      </c>
      <c r="F283" s="210">
        <v>259.5</v>
      </c>
      <c r="G283" s="210"/>
      <c r="H283" s="210">
        <v>320</v>
      </c>
      <c r="I283" s="212">
        <v>320</v>
      </c>
      <c r="J283" s="182" t="s">
        <v>687</v>
      </c>
      <c r="K283" s="183">
        <f t="shared" si="125"/>
        <v>60.5</v>
      </c>
      <c r="L283" s="184">
        <f t="shared" si="126"/>
        <v>0.23314065510597304</v>
      </c>
      <c r="M283" s="179" t="s">
        <v>596</v>
      </c>
      <c r="N283" s="185">
        <v>44323</v>
      </c>
      <c r="O283" s="1"/>
      <c r="P283" s="1"/>
      <c r="Q283" s="1"/>
      <c r="R283" s="6" t="s">
        <v>790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0">
        <v>139</v>
      </c>
      <c r="B284" s="221">
        <v>43439</v>
      </c>
      <c r="C284" s="221"/>
      <c r="D284" s="222" t="s">
        <v>809</v>
      </c>
      <c r="E284" s="223" t="s">
        <v>593</v>
      </c>
      <c r="F284" s="223">
        <v>715</v>
      </c>
      <c r="G284" s="223"/>
      <c r="H284" s="223">
        <v>445</v>
      </c>
      <c r="I284" s="224">
        <v>840</v>
      </c>
      <c r="J284" s="192" t="s">
        <v>810</v>
      </c>
      <c r="K284" s="193">
        <f t="shared" si="125"/>
        <v>-270</v>
      </c>
      <c r="L284" s="194">
        <f t="shared" si="126"/>
        <v>-0.3776223776223776</v>
      </c>
      <c r="M284" s="190" t="s">
        <v>607</v>
      </c>
      <c r="N284" s="187">
        <v>43800</v>
      </c>
      <c r="O284" s="1"/>
      <c r="P284" s="1"/>
      <c r="Q284" s="1"/>
      <c r="R284" s="6" t="s">
        <v>790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7">
        <v>140</v>
      </c>
      <c r="B285" s="208">
        <v>43469</v>
      </c>
      <c r="C285" s="208"/>
      <c r="D285" s="209" t="s">
        <v>180</v>
      </c>
      <c r="E285" s="210" t="s">
        <v>593</v>
      </c>
      <c r="F285" s="210">
        <v>875</v>
      </c>
      <c r="G285" s="210"/>
      <c r="H285" s="210">
        <v>1165</v>
      </c>
      <c r="I285" s="212">
        <v>1185</v>
      </c>
      <c r="J285" s="182" t="s">
        <v>811</v>
      </c>
      <c r="K285" s="183">
        <f t="shared" si="125"/>
        <v>290</v>
      </c>
      <c r="L285" s="184">
        <f t="shared" si="126"/>
        <v>0.33142857142857141</v>
      </c>
      <c r="M285" s="179" t="s">
        <v>596</v>
      </c>
      <c r="N285" s="185">
        <v>43847</v>
      </c>
      <c r="O285" s="1"/>
      <c r="P285" s="1"/>
      <c r="Q285" s="1"/>
      <c r="R285" s="6" t="s">
        <v>790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7">
        <v>141</v>
      </c>
      <c r="B286" s="208">
        <v>43559</v>
      </c>
      <c r="C286" s="208"/>
      <c r="D286" s="209" t="s">
        <v>366</v>
      </c>
      <c r="E286" s="210" t="s">
        <v>593</v>
      </c>
      <c r="F286" s="210">
        <f>387-14.63</f>
        <v>372.37</v>
      </c>
      <c r="G286" s="210"/>
      <c r="H286" s="210">
        <v>490</v>
      </c>
      <c r="I286" s="212">
        <v>490</v>
      </c>
      <c r="J286" s="182" t="s">
        <v>687</v>
      </c>
      <c r="K286" s="183">
        <f t="shared" si="125"/>
        <v>117.63</v>
      </c>
      <c r="L286" s="184">
        <f t="shared" si="126"/>
        <v>0.31589548030185027</v>
      </c>
      <c r="M286" s="179" t="s">
        <v>596</v>
      </c>
      <c r="N286" s="185">
        <v>43850</v>
      </c>
      <c r="O286" s="1"/>
      <c r="P286" s="1"/>
      <c r="Q286" s="1"/>
      <c r="R286" s="6" t="s">
        <v>790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0">
        <v>142</v>
      </c>
      <c r="B287" s="221">
        <v>43578</v>
      </c>
      <c r="C287" s="221"/>
      <c r="D287" s="222" t="s">
        <v>812</v>
      </c>
      <c r="E287" s="223" t="s">
        <v>606</v>
      </c>
      <c r="F287" s="223">
        <v>220</v>
      </c>
      <c r="G287" s="223"/>
      <c r="H287" s="223">
        <v>127.5</v>
      </c>
      <c r="I287" s="224">
        <v>284</v>
      </c>
      <c r="J287" s="192" t="s">
        <v>813</v>
      </c>
      <c r="K287" s="193">
        <f t="shared" si="125"/>
        <v>-92.5</v>
      </c>
      <c r="L287" s="194">
        <f t="shared" si="126"/>
        <v>-0.42045454545454547</v>
      </c>
      <c r="M287" s="190" t="s">
        <v>607</v>
      </c>
      <c r="N287" s="187">
        <v>43896</v>
      </c>
      <c r="O287" s="1"/>
      <c r="P287" s="1"/>
      <c r="Q287" s="1"/>
      <c r="R287" s="6" t="s">
        <v>790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7">
        <v>143</v>
      </c>
      <c r="B288" s="208">
        <v>43622</v>
      </c>
      <c r="C288" s="208"/>
      <c r="D288" s="209" t="s">
        <v>491</v>
      </c>
      <c r="E288" s="210" t="s">
        <v>606</v>
      </c>
      <c r="F288" s="210">
        <v>332.8</v>
      </c>
      <c r="G288" s="210"/>
      <c r="H288" s="210">
        <v>405</v>
      </c>
      <c r="I288" s="212">
        <v>419</v>
      </c>
      <c r="J288" s="182" t="s">
        <v>814</v>
      </c>
      <c r="K288" s="183">
        <f t="shared" si="125"/>
        <v>72.199999999999989</v>
      </c>
      <c r="L288" s="184">
        <f t="shared" si="126"/>
        <v>0.21694711538461534</v>
      </c>
      <c r="M288" s="179" t="s">
        <v>596</v>
      </c>
      <c r="N288" s="185">
        <v>43860</v>
      </c>
      <c r="O288" s="1"/>
      <c r="P288" s="1"/>
      <c r="Q288" s="1"/>
      <c r="R288" s="6" t="s">
        <v>794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01">
        <v>144</v>
      </c>
      <c r="B289" s="200">
        <v>43641</v>
      </c>
      <c r="C289" s="200"/>
      <c r="D289" s="201" t="s">
        <v>172</v>
      </c>
      <c r="E289" s="202" t="s">
        <v>593</v>
      </c>
      <c r="F289" s="202">
        <v>386</v>
      </c>
      <c r="G289" s="203"/>
      <c r="H289" s="203">
        <v>395</v>
      </c>
      <c r="I289" s="203">
        <v>452</v>
      </c>
      <c r="J289" s="204" t="s">
        <v>815</v>
      </c>
      <c r="K289" s="205">
        <f t="shared" si="125"/>
        <v>9</v>
      </c>
      <c r="L289" s="206">
        <f t="shared" si="126"/>
        <v>2.3316062176165803E-2</v>
      </c>
      <c r="M289" s="202" t="s">
        <v>616</v>
      </c>
      <c r="N289" s="200">
        <v>43868</v>
      </c>
      <c r="O289" s="1"/>
      <c r="P289" s="1"/>
      <c r="Q289" s="1"/>
      <c r="R289" s="6" t="s">
        <v>794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1">
        <v>145</v>
      </c>
      <c r="B290" s="200">
        <v>43707</v>
      </c>
      <c r="C290" s="200"/>
      <c r="D290" s="201" t="s">
        <v>146</v>
      </c>
      <c r="E290" s="202" t="s">
        <v>593</v>
      </c>
      <c r="F290" s="202">
        <v>137.5</v>
      </c>
      <c r="G290" s="203"/>
      <c r="H290" s="203">
        <v>138.5</v>
      </c>
      <c r="I290" s="203">
        <v>190</v>
      </c>
      <c r="J290" s="204" t="s">
        <v>816</v>
      </c>
      <c r="K290" s="205">
        <f t="shared" si="125"/>
        <v>1</v>
      </c>
      <c r="L290" s="206">
        <f t="shared" si="126"/>
        <v>7.2727272727272727E-3</v>
      </c>
      <c r="M290" s="202" t="s">
        <v>616</v>
      </c>
      <c r="N290" s="200">
        <v>44432</v>
      </c>
      <c r="O290" s="1"/>
      <c r="P290" s="1"/>
      <c r="Q290" s="1"/>
      <c r="R290" s="6" t="s">
        <v>790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07">
        <v>146</v>
      </c>
      <c r="B291" s="208">
        <v>43731</v>
      </c>
      <c r="C291" s="208"/>
      <c r="D291" s="209" t="s">
        <v>439</v>
      </c>
      <c r="E291" s="210" t="s">
        <v>593</v>
      </c>
      <c r="F291" s="210">
        <v>235</v>
      </c>
      <c r="G291" s="210"/>
      <c r="H291" s="210">
        <v>295</v>
      </c>
      <c r="I291" s="212">
        <v>296</v>
      </c>
      <c r="J291" s="182" t="s">
        <v>817</v>
      </c>
      <c r="K291" s="183">
        <f t="shared" si="125"/>
        <v>60</v>
      </c>
      <c r="L291" s="184">
        <f t="shared" si="126"/>
        <v>0.25531914893617019</v>
      </c>
      <c r="M291" s="179" t="s">
        <v>596</v>
      </c>
      <c r="N291" s="185">
        <v>43844</v>
      </c>
      <c r="O291" s="1"/>
      <c r="P291" s="1"/>
      <c r="Q291" s="1"/>
      <c r="R291" s="6" t="s">
        <v>794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07">
        <v>147</v>
      </c>
      <c r="B292" s="208">
        <v>43752</v>
      </c>
      <c r="C292" s="208"/>
      <c r="D292" s="209" t="s">
        <v>818</v>
      </c>
      <c r="E292" s="210" t="s">
        <v>593</v>
      </c>
      <c r="F292" s="210">
        <v>277.5</v>
      </c>
      <c r="G292" s="210"/>
      <c r="H292" s="210">
        <v>333</v>
      </c>
      <c r="I292" s="212">
        <v>333</v>
      </c>
      <c r="J292" s="182" t="s">
        <v>819</v>
      </c>
      <c r="K292" s="183">
        <f t="shared" si="125"/>
        <v>55.5</v>
      </c>
      <c r="L292" s="184">
        <f t="shared" si="126"/>
        <v>0.2</v>
      </c>
      <c r="M292" s="179" t="s">
        <v>596</v>
      </c>
      <c r="N292" s="185">
        <v>43846</v>
      </c>
      <c r="O292" s="1"/>
      <c r="P292" s="1"/>
      <c r="Q292" s="1"/>
      <c r="R292" s="6" t="s">
        <v>790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07">
        <v>148</v>
      </c>
      <c r="B293" s="208">
        <v>43752</v>
      </c>
      <c r="C293" s="208"/>
      <c r="D293" s="209" t="s">
        <v>820</v>
      </c>
      <c r="E293" s="210" t="s">
        <v>593</v>
      </c>
      <c r="F293" s="210">
        <v>930</v>
      </c>
      <c r="G293" s="210"/>
      <c r="H293" s="210">
        <v>1165</v>
      </c>
      <c r="I293" s="212">
        <v>1200</v>
      </c>
      <c r="J293" s="182" t="s">
        <v>821</v>
      </c>
      <c r="K293" s="183">
        <f t="shared" si="125"/>
        <v>235</v>
      </c>
      <c r="L293" s="184">
        <f t="shared" si="126"/>
        <v>0.25268817204301075</v>
      </c>
      <c r="M293" s="179" t="s">
        <v>596</v>
      </c>
      <c r="N293" s="185">
        <v>43847</v>
      </c>
      <c r="O293" s="1"/>
      <c r="P293" s="1"/>
      <c r="Q293" s="1"/>
      <c r="R293" s="6" t="s">
        <v>794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07">
        <v>149</v>
      </c>
      <c r="B294" s="208">
        <v>43753</v>
      </c>
      <c r="C294" s="208"/>
      <c r="D294" s="209" t="s">
        <v>822</v>
      </c>
      <c r="E294" s="210" t="s">
        <v>593</v>
      </c>
      <c r="F294" s="180">
        <v>111</v>
      </c>
      <c r="G294" s="210"/>
      <c r="H294" s="210">
        <v>141</v>
      </c>
      <c r="I294" s="212">
        <v>141</v>
      </c>
      <c r="J294" s="182" t="s">
        <v>823</v>
      </c>
      <c r="K294" s="183">
        <f t="shared" si="125"/>
        <v>30</v>
      </c>
      <c r="L294" s="184">
        <f t="shared" si="126"/>
        <v>0.27027027027027029</v>
      </c>
      <c r="M294" s="179" t="s">
        <v>596</v>
      </c>
      <c r="N294" s="185">
        <v>44328</v>
      </c>
      <c r="O294" s="1"/>
      <c r="P294" s="1"/>
      <c r="Q294" s="1"/>
      <c r="R294" s="6" t="s">
        <v>794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07">
        <v>150</v>
      </c>
      <c r="B295" s="208">
        <v>43753</v>
      </c>
      <c r="C295" s="208"/>
      <c r="D295" s="209" t="s">
        <v>824</v>
      </c>
      <c r="E295" s="210" t="s">
        <v>593</v>
      </c>
      <c r="F295" s="180">
        <v>296</v>
      </c>
      <c r="G295" s="210"/>
      <c r="H295" s="210">
        <v>370</v>
      </c>
      <c r="I295" s="212">
        <v>370</v>
      </c>
      <c r="J295" s="182" t="s">
        <v>687</v>
      </c>
      <c r="K295" s="183">
        <f t="shared" si="125"/>
        <v>74</v>
      </c>
      <c r="L295" s="184">
        <f t="shared" si="126"/>
        <v>0.25</v>
      </c>
      <c r="M295" s="179" t="s">
        <v>596</v>
      </c>
      <c r="N295" s="185">
        <v>43853</v>
      </c>
      <c r="O295" s="1"/>
      <c r="P295" s="1"/>
      <c r="Q295" s="1"/>
      <c r="R295" s="6" t="s">
        <v>794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07">
        <v>151</v>
      </c>
      <c r="B296" s="208">
        <v>43754</v>
      </c>
      <c r="C296" s="208"/>
      <c r="D296" s="209" t="s">
        <v>825</v>
      </c>
      <c r="E296" s="210" t="s">
        <v>593</v>
      </c>
      <c r="F296" s="180">
        <v>300</v>
      </c>
      <c r="G296" s="210"/>
      <c r="H296" s="210">
        <v>382.5</v>
      </c>
      <c r="I296" s="212">
        <v>344</v>
      </c>
      <c r="J296" s="182" t="s">
        <v>826</v>
      </c>
      <c r="K296" s="183">
        <f t="shared" si="125"/>
        <v>82.5</v>
      </c>
      <c r="L296" s="184">
        <f t="shared" si="126"/>
        <v>0.27500000000000002</v>
      </c>
      <c r="M296" s="179" t="s">
        <v>596</v>
      </c>
      <c r="N296" s="185">
        <v>44238</v>
      </c>
      <c r="O296" s="1"/>
      <c r="P296" s="1"/>
      <c r="Q296" s="1"/>
      <c r="R296" s="6" t="s">
        <v>794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07">
        <v>152</v>
      </c>
      <c r="B297" s="208">
        <v>43832</v>
      </c>
      <c r="C297" s="208"/>
      <c r="D297" s="209" t="s">
        <v>827</v>
      </c>
      <c r="E297" s="210" t="s">
        <v>593</v>
      </c>
      <c r="F297" s="180">
        <v>495</v>
      </c>
      <c r="G297" s="210"/>
      <c r="H297" s="210">
        <v>595</v>
      </c>
      <c r="I297" s="212">
        <v>590</v>
      </c>
      <c r="J297" s="182" t="s">
        <v>619</v>
      </c>
      <c r="K297" s="183">
        <f t="shared" si="125"/>
        <v>100</v>
      </c>
      <c r="L297" s="184">
        <f t="shared" si="126"/>
        <v>0.20202020202020202</v>
      </c>
      <c r="M297" s="179" t="s">
        <v>596</v>
      </c>
      <c r="N297" s="185">
        <v>44589</v>
      </c>
      <c r="O297" s="1"/>
      <c r="P297" s="1"/>
      <c r="Q297" s="1"/>
      <c r="R297" s="6" t="s">
        <v>794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07">
        <v>153</v>
      </c>
      <c r="B298" s="208">
        <v>43966</v>
      </c>
      <c r="C298" s="208"/>
      <c r="D298" s="209" t="s">
        <v>76</v>
      </c>
      <c r="E298" s="210" t="s">
        <v>593</v>
      </c>
      <c r="F298" s="180">
        <v>67.5</v>
      </c>
      <c r="G298" s="210"/>
      <c r="H298" s="210">
        <v>86</v>
      </c>
      <c r="I298" s="212">
        <v>86</v>
      </c>
      <c r="J298" s="182" t="s">
        <v>828</v>
      </c>
      <c r="K298" s="183">
        <f t="shared" si="125"/>
        <v>18.5</v>
      </c>
      <c r="L298" s="184">
        <f t="shared" si="126"/>
        <v>0.27407407407407408</v>
      </c>
      <c r="M298" s="179" t="s">
        <v>596</v>
      </c>
      <c r="N298" s="185">
        <v>44008</v>
      </c>
      <c r="O298" s="1"/>
      <c r="P298" s="1"/>
      <c r="Q298" s="1"/>
      <c r="R298" s="6" t="s">
        <v>794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07">
        <v>154</v>
      </c>
      <c r="B299" s="208">
        <v>44035</v>
      </c>
      <c r="C299" s="208"/>
      <c r="D299" s="209" t="s">
        <v>490</v>
      </c>
      <c r="E299" s="210" t="s">
        <v>593</v>
      </c>
      <c r="F299" s="180">
        <v>231</v>
      </c>
      <c r="G299" s="210"/>
      <c r="H299" s="210">
        <v>281</v>
      </c>
      <c r="I299" s="212">
        <v>281</v>
      </c>
      <c r="J299" s="182" t="s">
        <v>687</v>
      </c>
      <c r="K299" s="183">
        <f t="shared" si="125"/>
        <v>50</v>
      </c>
      <c r="L299" s="184">
        <f t="shared" si="126"/>
        <v>0.21645021645021645</v>
      </c>
      <c r="M299" s="179" t="s">
        <v>596</v>
      </c>
      <c r="N299" s="185">
        <v>44358</v>
      </c>
      <c r="O299" s="1"/>
      <c r="P299" s="1"/>
      <c r="Q299" s="1"/>
      <c r="R299" s="6" t="s">
        <v>794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07">
        <v>155</v>
      </c>
      <c r="B300" s="208">
        <v>44092</v>
      </c>
      <c r="C300" s="208"/>
      <c r="D300" s="209" t="s">
        <v>144</v>
      </c>
      <c r="E300" s="210" t="s">
        <v>593</v>
      </c>
      <c r="F300" s="210">
        <v>206</v>
      </c>
      <c r="G300" s="210"/>
      <c r="H300" s="210">
        <v>248</v>
      </c>
      <c r="I300" s="212">
        <v>248</v>
      </c>
      <c r="J300" s="182" t="s">
        <v>687</v>
      </c>
      <c r="K300" s="183">
        <f t="shared" si="125"/>
        <v>42</v>
      </c>
      <c r="L300" s="184">
        <f t="shared" si="126"/>
        <v>0.20388349514563106</v>
      </c>
      <c r="M300" s="179" t="s">
        <v>596</v>
      </c>
      <c r="N300" s="185">
        <v>44214</v>
      </c>
      <c r="O300" s="1"/>
      <c r="P300" s="1"/>
      <c r="Q300" s="1"/>
      <c r="R300" s="6" t="s">
        <v>794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07">
        <v>156</v>
      </c>
      <c r="B301" s="208">
        <v>44140</v>
      </c>
      <c r="C301" s="208"/>
      <c r="D301" s="209" t="s">
        <v>144</v>
      </c>
      <c r="E301" s="210" t="s">
        <v>593</v>
      </c>
      <c r="F301" s="210">
        <v>182.5</v>
      </c>
      <c r="G301" s="210"/>
      <c r="H301" s="210">
        <v>248</v>
      </c>
      <c r="I301" s="212">
        <v>248</v>
      </c>
      <c r="J301" s="182" t="s">
        <v>687</v>
      </c>
      <c r="K301" s="183">
        <f t="shared" si="125"/>
        <v>65.5</v>
      </c>
      <c r="L301" s="184">
        <f t="shared" si="126"/>
        <v>0.35890410958904112</v>
      </c>
      <c r="M301" s="179" t="s">
        <v>596</v>
      </c>
      <c r="N301" s="185">
        <v>44214</v>
      </c>
      <c r="O301" s="1"/>
      <c r="P301" s="1"/>
      <c r="Q301" s="1"/>
      <c r="R301" s="6" t="s">
        <v>794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07">
        <v>157</v>
      </c>
      <c r="B302" s="208">
        <v>44140</v>
      </c>
      <c r="C302" s="208"/>
      <c r="D302" s="209" t="s">
        <v>348</v>
      </c>
      <c r="E302" s="210" t="s">
        <v>593</v>
      </c>
      <c r="F302" s="210">
        <v>247.5</v>
      </c>
      <c r="G302" s="210"/>
      <c r="H302" s="210">
        <v>320</v>
      </c>
      <c r="I302" s="212">
        <v>320</v>
      </c>
      <c r="J302" s="182" t="s">
        <v>687</v>
      </c>
      <c r="K302" s="183">
        <f t="shared" si="125"/>
        <v>72.5</v>
      </c>
      <c r="L302" s="184">
        <f t="shared" si="126"/>
        <v>0.29292929292929293</v>
      </c>
      <c r="M302" s="179" t="s">
        <v>596</v>
      </c>
      <c r="N302" s="185">
        <v>44323</v>
      </c>
      <c r="O302" s="1"/>
      <c r="P302" s="1"/>
      <c r="Q302" s="1"/>
      <c r="R302" s="6" t="s">
        <v>794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07">
        <v>158</v>
      </c>
      <c r="B303" s="208">
        <v>44140</v>
      </c>
      <c r="C303" s="208"/>
      <c r="D303" s="209" t="s">
        <v>203</v>
      </c>
      <c r="E303" s="210" t="s">
        <v>593</v>
      </c>
      <c r="F303" s="180">
        <v>925</v>
      </c>
      <c r="G303" s="210"/>
      <c r="H303" s="210">
        <v>1095</v>
      </c>
      <c r="I303" s="212">
        <v>1093</v>
      </c>
      <c r="J303" s="182" t="s">
        <v>829</v>
      </c>
      <c r="K303" s="183">
        <f t="shared" si="125"/>
        <v>170</v>
      </c>
      <c r="L303" s="184">
        <f t="shared" si="126"/>
        <v>0.18378378378378379</v>
      </c>
      <c r="M303" s="179" t="s">
        <v>596</v>
      </c>
      <c r="N303" s="185">
        <v>44201</v>
      </c>
      <c r="O303" s="1"/>
      <c r="P303" s="1"/>
      <c r="Q303" s="1"/>
      <c r="R303" s="6" t="s">
        <v>794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07">
        <v>159</v>
      </c>
      <c r="B304" s="208">
        <v>44140</v>
      </c>
      <c r="C304" s="208"/>
      <c r="D304" s="209" t="s">
        <v>366</v>
      </c>
      <c r="E304" s="210" t="s">
        <v>593</v>
      </c>
      <c r="F304" s="180">
        <v>332.5</v>
      </c>
      <c r="G304" s="210"/>
      <c r="H304" s="210">
        <v>393</v>
      </c>
      <c r="I304" s="212">
        <v>406</v>
      </c>
      <c r="J304" s="182" t="s">
        <v>830</v>
      </c>
      <c r="K304" s="183">
        <f t="shared" si="125"/>
        <v>60.5</v>
      </c>
      <c r="L304" s="184">
        <f t="shared" si="126"/>
        <v>0.18195488721804512</v>
      </c>
      <c r="M304" s="179" t="s">
        <v>596</v>
      </c>
      <c r="N304" s="185">
        <v>44256</v>
      </c>
      <c r="O304" s="1"/>
      <c r="P304" s="1"/>
      <c r="Q304" s="1"/>
      <c r="R304" s="6" t="s">
        <v>794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07">
        <v>160</v>
      </c>
      <c r="B305" s="208">
        <v>44141</v>
      </c>
      <c r="C305" s="208"/>
      <c r="D305" s="209" t="s">
        <v>490</v>
      </c>
      <c r="E305" s="210" t="s">
        <v>593</v>
      </c>
      <c r="F305" s="180">
        <v>231</v>
      </c>
      <c r="G305" s="210"/>
      <c r="H305" s="210">
        <v>281</v>
      </c>
      <c r="I305" s="212">
        <v>281</v>
      </c>
      <c r="J305" s="182" t="s">
        <v>687</v>
      </c>
      <c r="K305" s="183">
        <f t="shared" si="125"/>
        <v>50</v>
      </c>
      <c r="L305" s="184">
        <f t="shared" si="126"/>
        <v>0.21645021645021645</v>
      </c>
      <c r="M305" s="179" t="s">
        <v>596</v>
      </c>
      <c r="N305" s="185">
        <v>44358</v>
      </c>
      <c r="O305" s="1"/>
      <c r="P305" s="1"/>
      <c r="Q305" s="1"/>
      <c r="R305" s="6" t="s">
        <v>794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07">
        <v>161</v>
      </c>
      <c r="B306" s="208">
        <v>44187</v>
      </c>
      <c r="C306" s="208"/>
      <c r="D306" s="209" t="s">
        <v>831</v>
      </c>
      <c r="E306" s="210" t="s">
        <v>593</v>
      </c>
      <c r="F306" s="180">
        <v>190</v>
      </c>
      <c r="G306" s="210"/>
      <c r="H306" s="210">
        <v>239</v>
      </c>
      <c r="I306" s="212">
        <v>239</v>
      </c>
      <c r="J306" s="182" t="s">
        <v>832</v>
      </c>
      <c r="K306" s="183">
        <f t="shared" si="125"/>
        <v>49</v>
      </c>
      <c r="L306" s="184">
        <f t="shared" si="126"/>
        <v>0.25789473684210529</v>
      </c>
      <c r="M306" s="179" t="s">
        <v>596</v>
      </c>
      <c r="N306" s="185">
        <v>44844</v>
      </c>
      <c r="O306" s="1"/>
      <c r="P306" s="1"/>
      <c r="Q306" s="1"/>
      <c r="R306" s="6" t="s">
        <v>794</v>
      </c>
    </row>
    <row r="307" spans="1:26" ht="12.75" customHeight="1">
      <c r="A307" s="207">
        <v>162</v>
      </c>
      <c r="B307" s="208">
        <v>44258</v>
      </c>
      <c r="C307" s="208"/>
      <c r="D307" s="209" t="s">
        <v>827</v>
      </c>
      <c r="E307" s="210" t="s">
        <v>593</v>
      </c>
      <c r="F307" s="180">
        <v>495</v>
      </c>
      <c r="G307" s="210"/>
      <c r="H307" s="210">
        <v>595</v>
      </c>
      <c r="I307" s="212">
        <v>590</v>
      </c>
      <c r="J307" s="182" t="s">
        <v>619</v>
      </c>
      <c r="K307" s="183">
        <f t="shared" si="125"/>
        <v>100</v>
      </c>
      <c r="L307" s="184">
        <f t="shared" si="126"/>
        <v>0.20202020202020202</v>
      </c>
      <c r="M307" s="179" t="s">
        <v>596</v>
      </c>
      <c r="N307" s="185">
        <v>44589</v>
      </c>
      <c r="O307" s="1"/>
      <c r="P307" s="1"/>
      <c r="R307" s="6" t="s">
        <v>794</v>
      </c>
    </row>
    <row r="308" spans="1:26" ht="12.75" customHeight="1">
      <c r="A308" s="207">
        <v>163</v>
      </c>
      <c r="B308" s="208">
        <v>44274</v>
      </c>
      <c r="C308" s="208"/>
      <c r="D308" s="209" t="s">
        <v>366</v>
      </c>
      <c r="E308" s="210" t="s">
        <v>593</v>
      </c>
      <c r="F308" s="180">
        <v>355</v>
      </c>
      <c r="G308" s="210"/>
      <c r="H308" s="210">
        <v>422.5</v>
      </c>
      <c r="I308" s="212">
        <v>420</v>
      </c>
      <c r="J308" s="182" t="s">
        <v>833</v>
      </c>
      <c r="K308" s="183">
        <f t="shared" si="125"/>
        <v>67.5</v>
      </c>
      <c r="L308" s="184">
        <f t="shared" si="126"/>
        <v>0.19014084507042253</v>
      </c>
      <c r="M308" s="179" t="s">
        <v>596</v>
      </c>
      <c r="N308" s="185">
        <v>44361</v>
      </c>
      <c r="O308" s="1"/>
      <c r="R308" s="225" t="s">
        <v>794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07">
        <v>164</v>
      </c>
      <c r="B309" s="208">
        <v>44295</v>
      </c>
      <c r="C309" s="208"/>
      <c r="D309" s="209" t="s">
        <v>328</v>
      </c>
      <c r="E309" s="210" t="s">
        <v>593</v>
      </c>
      <c r="F309" s="180">
        <v>555</v>
      </c>
      <c r="G309" s="210"/>
      <c r="H309" s="210">
        <v>663</v>
      </c>
      <c r="I309" s="212">
        <v>663</v>
      </c>
      <c r="J309" s="182" t="s">
        <v>834</v>
      </c>
      <c r="K309" s="183">
        <f t="shared" si="125"/>
        <v>108</v>
      </c>
      <c r="L309" s="184">
        <f t="shared" si="126"/>
        <v>0.19459459459459461</v>
      </c>
      <c r="M309" s="179" t="s">
        <v>596</v>
      </c>
      <c r="N309" s="185">
        <v>44321</v>
      </c>
      <c r="O309" s="1"/>
      <c r="P309" s="1"/>
      <c r="Q309" s="1"/>
      <c r="R309" s="225" t="s">
        <v>794</v>
      </c>
    </row>
    <row r="310" spans="1:26" ht="12.75" customHeight="1">
      <c r="A310" s="207">
        <v>165</v>
      </c>
      <c r="B310" s="208">
        <v>44308</v>
      </c>
      <c r="C310" s="208"/>
      <c r="D310" s="209" t="s">
        <v>798</v>
      </c>
      <c r="E310" s="210" t="s">
        <v>593</v>
      </c>
      <c r="F310" s="180">
        <v>126.5</v>
      </c>
      <c r="G310" s="210"/>
      <c r="H310" s="210">
        <v>155</v>
      </c>
      <c r="I310" s="212">
        <v>155</v>
      </c>
      <c r="J310" s="182" t="s">
        <v>687</v>
      </c>
      <c r="K310" s="183">
        <f t="shared" si="125"/>
        <v>28.5</v>
      </c>
      <c r="L310" s="184">
        <f t="shared" si="126"/>
        <v>0.22529644268774704</v>
      </c>
      <c r="M310" s="179" t="s">
        <v>596</v>
      </c>
      <c r="N310" s="185">
        <v>44362</v>
      </c>
      <c r="O310" s="1"/>
      <c r="R310" s="225" t="s">
        <v>794</v>
      </c>
    </row>
    <row r="311" spans="1:26" ht="12.75" customHeight="1">
      <c r="A311" s="186">
        <v>166</v>
      </c>
      <c r="B311" s="217">
        <v>44368</v>
      </c>
      <c r="C311" s="217"/>
      <c r="D311" s="188" t="s">
        <v>835</v>
      </c>
      <c r="E311" s="190" t="s">
        <v>593</v>
      </c>
      <c r="F311" s="218">
        <v>287.5</v>
      </c>
      <c r="G311" s="190"/>
      <c r="H311" s="190">
        <v>245</v>
      </c>
      <c r="I311" s="191">
        <v>344</v>
      </c>
      <c r="J311" s="192" t="s">
        <v>836</v>
      </c>
      <c r="K311" s="193">
        <f t="shared" si="125"/>
        <v>-42.5</v>
      </c>
      <c r="L311" s="194">
        <f t="shared" si="126"/>
        <v>-0.14782608695652175</v>
      </c>
      <c r="M311" s="190" t="s">
        <v>607</v>
      </c>
      <c r="N311" s="187">
        <v>44508</v>
      </c>
      <c r="O311" s="1"/>
      <c r="R311" s="225" t="s">
        <v>794</v>
      </c>
    </row>
    <row r="312" spans="1:26" ht="12.75" customHeight="1">
      <c r="A312" s="207">
        <v>167</v>
      </c>
      <c r="B312" s="208">
        <v>44368</v>
      </c>
      <c r="C312" s="208"/>
      <c r="D312" s="209" t="s">
        <v>490</v>
      </c>
      <c r="E312" s="210" t="s">
        <v>593</v>
      </c>
      <c r="F312" s="180">
        <v>241</v>
      </c>
      <c r="G312" s="210"/>
      <c r="H312" s="210">
        <v>298</v>
      </c>
      <c r="I312" s="212">
        <v>320</v>
      </c>
      <c r="J312" s="182" t="s">
        <v>687</v>
      </c>
      <c r="K312" s="183">
        <f t="shared" si="125"/>
        <v>57</v>
      </c>
      <c r="L312" s="184">
        <f t="shared" si="126"/>
        <v>0.23651452282157676</v>
      </c>
      <c r="M312" s="179" t="s">
        <v>596</v>
      </c>
      <c r="N312" s="185">
        <v>44802</v>
      </c>
      <c r="O312" s="41"/>
      <c r="R312" s="225" t="s">
        <v>794</v>
      </c>
    </row>
    <row r="313" spans="1:26" ht="12.75" customHeight="1">
      <c r="A313" s="207">
        <v>168</v>
      </c>
      <c r="B313" s="208">
        <v>44406</v>
      </c>
      <c r="C313" s="208"/>
      <c r="D313" s="209" t="s">
        <v>798</v>
      </c>
      <c r="E313" s="210" t="s">
        <v>593</v>
      </c>
      <c r="F313" s="180">
        <v>162.5</v>
      </c>
      <c r="G313" s="210"/>
      <c r="H313" s="210">
        <v>200</v>
      </c>
      <c r="I313" s="212">
        <v>200</v>
      </c>
      <c r="J313" s="182" t="s">
        <v>687</v>
      </c>
      <c r="K313" s="183">
        <f t="shared" si="125"/>
        <v>37.5</v>
      </c>
      <c r="L313" s="184">
        <f t="shared" si="126"/>
        <v>0.23076923076923078</v>
      </c>
      <c r="M313" s="179" t="s">
        <v>596</v>
      </c>
      <c r="N313" s="185">
        <v>44802</v>
      </c>
      <c r="O313" s="1"/>
      <c r="R313" s="225" t="s">
        <v>794</v>
      </c>
    </row>
    <row r="314" spans="1:26" ht="12.75" customHeight="1">
      <c r="A314" s="207">
        <v>169</v>
      </c>
      <c r="B314" s="208">
        <v>44462</v>
      </c>
      <c r="C314" s="208"/>
      <c r="D314" s="209" t="s">
        <v>447</v>
      </c>
      <c r="E314" s="210" t="s">
        <v>593</v>
      </c>
      <c r="F314" s="180">
        <v>1235</v>
      </c>
      <c r="G314" s="210"/>
      <c r="H314" s="210">
        <v>1505</v>
      </c>
      <c r="I314" s="212">
        <v>1500</v>
      </c>
      <c r="J314" s="182" t="s">
        <v>687</v>
      </c>
      <c r="K314" s="183">
        <f t="shared" si="125"/>
        <v>270</v>
      </c>
      <c r="L314" s="184">
        <f t="shared" si="126"/>
        <v>0.21862348178137653</v>
      </c>
      <c r="M314" s="179" t="s">
        <v>596</v>
      </c>
      <c r="N314" s="185">
        <v>44564</v>
      </c>
      <c r="O314" s="1"/>
      <c r="R314" s="225" t="s">
        <v>794</v>
      </c>
    </row>
    <row r="315" spans="1:26" ht="12.75" customHeight="1">
      <c r="A315" s="226">
        <v>170</v>
      </c>
      <c r="B315" s="227">
        <v>44480</v>
      </c>
      <c r="C315" s="227"/>
      <c r="D315" s="228" t="s">
        <v>837</v>
      </c>
      <c r="E315" s="229" t="s">
        <v>593</v>
      </c>
      <c r="F315" s="62">
        <v>58.75</v>
      </c>
      <c r="G315" s="229"/>
      <c r="H315" s="230"/>
      <c r="I315" s="56"/>
      <c r="J315" s="231" t="s">
        <v>594</v>
      </c>
      <c r="K315" s="226"/>
      <c r="L315" s="227"/>
      <c r="M315" s="227"/>
      <c r="N315" s="228"/>
      <c r="O315" s="41"/>
      <c r="R315" s="225" t="s">
        <v>794</v>
      </c>
    </row>
    <row r="316" spans="1:26" ht="12.75" customHeight="1">
      <c r="A316" s="232">
        <v>171</v>
      </c>
      <c r="B316" s="233">
        <v>44481</v>
      </c>
      <c r="C316" s="233"/>
      <c r="D316" s="234" t="s">
        <v>279</v>
      </c>
      <c r="E316" s="56" t="s">
        <v>593</v>
      </c>
      <c r="F316" s="235" t="s">
        <v>838</v>
      </c>
      <c r="G316" s="56"/>
      <c r="H316" s="56"/>
      <c r="I316" s="56">
        <v>380</v>
      </c>
      <c r="J316" s="236" t="s">
        <v>594</v>
      </c>
      <c r="K316" s="232"/>
      <c r="L316" s="233"/>
      <c r="M316" s="233"/>
      <c r="N316" s="234"/>
      <c r="O316" s="41"/>
      <c r="R316" s="225" t="s">
        <v>794</v>
      </c>
    </row>
    <row r="317" spans="1:26" ht="12.75" customHeight="1">
      <c r="A317" s="207">
        <v>172</v>
      </c>
      <c r="B317" s="208">
        <v>44481</v>
      </c>
      <c r="C317" s="208"/>
      <c r="D317" s="209" t="s">
        <v>839</v>
      </c>
      <c r="E317" s="210" t="s">
        <v>593</v>
      </c>
      <c r="F317" s="180">
        <v>45.5</v>
      </c>
      <c r="G317" s="210"/>
      <c r="H317" s="210">
        <v>56.5</v>
      </c>
      <c r="I317" s="212">
        <v>56</v>
      </c>
      <c r="J317" s="182" t="s">
        <v>687</v>
      </c>
      <c r="K317" s="183">
        <f t="shared" ref="K317:K318" si="127">H317-F317</f>
        <v>11</v>
      </c>
      <c r="L317" s="184">
        <f t="shared" ref="L317:L318" si="128">K317/F317</f>
        <v>0.24175824175824176</v>
      </c>
      <c r="M317" s="179" t="s">
        <v>596</v>
      </c>
      <c r="N317" s="185">
        <v>44881</v>
      </c>
      <c r="O317" s="41"/>
      <c r="R317" s="225"/>
    </row>
    <row r="318" spans="1:26" ht="12.75" customHeight="1">
      <c r="A318" s="207">
        <v>173</v>
      </c>
      <c r="B318" s="208">
        <v>44551</v>
      </c>
      <c r="C318" s="208"/>
      <c r="D318" s="209" t="s">
        <v>131</v>
      </c>
      <c r="E318" s="210" t="s">
        <v>593</v>
      </c>
      <c r="F318" s="180">
        <v>2300</v>
      </c>
      <c r="G318" s="210"/>
      <c r="H318" s="210">
        <f>(2820+2200)/2</f>
        <v>2510</v>
      </c>
      <c r="I318" s="212">
        <v>3000</v>
      </c>
      <c r="J318" s="182" t="s">
        <v>840</v>
      </c>
      <c r="K318" s="183">
        <f t="shared" si="127"/>
        <v>210</v>
      </c>
      <c r="L318" s="184">
        <f t="shared" si="128"/>
        <v>9.1304347826086957E-2</v>
      </c>
      <c r="M318" s="179" t="s">
        <v>596</v>
      </c>
      <c r="N318" s="185">
        <v>44649</v>
      </c>
      <c r="O318" s="1"/>
      <c r="R318" s="225"/>
    </row>
    <row r="319" spans="1:26" ht="12.75" customHeight="1">
      <c r="A319" s="207">
        <v>174</v>
      </c>
      <c r="B319" s="208">
        <v>44606</v>
      </c>
      <c r="C319" s="208"/>
      <c r="D319" s="209" t="s">
        <v>437</v>
      </c>
      <c r="E319" s="210" t="s">
        <v>593</v>
      </c>
      <c r="F319" s="180">
        <v>635</v>
      </c>
      <c r="G319" s="210"/>
      <c r="H319" s="210">
        <v>700</v>
      </c>
      <c r="I319" s="212">
        <v>764</v>
      </c>
      <c r="J319" s="182" t="s">
        <v>1096</v>
      </c>
      <c r="K319" s="183">
        <f t="shared" ref="K319" si="129">H319-F319</f>
        <v>65</v>
      </c>
      <c r="L319" s="184">
        <f t="shared" ref="L319" si="130">K319/F319</f>
        <v>0.10236220472440945</v>
      </c>
      <c r="M319" s="179" t="s">
        <v>596</v>
      </c>
      <c r="N319" s="185">
        <v>45159</v>
      </c>
      <c r="O319" s="41"/>
      <c r="R319" s="225"/>
    </row>
    <row r="320" spans="1:26" ht="12.75" customHeight="1">
      <c r="A320" s="207">
        <v>175</v>
      </c>
      <c r="B320" s="208">
        <v>44613</v>
      </c>
      <c r="C320" s="208"/>
      <c r="D320" s="209" t="s">
        <v>447</v>
      </c>
      <c r="E320" s="210" t="s">
        <v>593</v>
      </c>
      <c r="F320" s="180">
        <v>1255</v>
      </c>
      <c r="G320" s="210"/>
      <c r="H320" s="210">
        <v>1515</v>
      </c>
      <c r="I320" s="212">
        <v>1510</v>
      </c>
      <c r="J320" s="182" t="s">
        <v>687</v>
      </c>
      <c r="K320" s="183">
        <f>H320-F320</f>
        <v>260</v>
      </c>
      <c r="L320" s="184">
        <f>K320/F320</f>
        <v>0.20717131474103587</v>
      </c>
      <c r="M320" s="179" t="s">
        <v>596</v>
      </c>
      <c r="N320" s="185">
        <v>44834</v>
      </c>
      <c r="O320" s="41"/>
      <c r="R320" s="225"/>
    </row>
    <row r="321" spans="1:38" ht="12.75" customHeight="1">
      <c r="A321">
        <v>176</v>
      </c>
      <c r="B321" s="233">
        <v>44670</v>
      </c>
      <c r="C321" s="233"/>
      <c r="D321" s="58" t="s">
        <v>553</v>
      </c>
      <c r="E321" s="237" t="s">
        <v>593</v>
      </c>
      <c r="F321" s="56" t="s">
        <v>841</v>
      </c>
      <c r="G321" s="56"/>
      <c r="H321" s="56"/>
      <c r="I321" s="56">
        <v>553</v>
      </c>
      <c r="J321" s="56" t="s">
        <v>594</v>
      </c>
      <c r="K321" s="56"/>
      <c r="L321" s="56"/>
      <c r="M321" s="56"/>
      <c r="N321" s="56"/>
      <c r="O321" s="41"/>
      <c r="R321" s="225"/>
    </row>
    <row r="322" spans="1:38" ht="12.75" customHeight="1">
      <c r="A322" s="207">
        <v>177</v>
      </c>
      <c r="B322" s="208">
        <v>44746</v>
      </c>
      <c r="C322" s="208"/>
      <c r="D322" s="209" t="s">
        <v>842</v>
      </c>
      <c r="E322" s="210" t="s">
        <v>593</v>
      </c>
      <c r="F322" s="180">
        <v>207.5</v>
      </c>
      <c r="G322" s="210"/>
      <c r="H322" s="210">
        <v>254</v>
      </c>
      <c r="I322" s="212">
        <v>254</v>
      </c>
      <c r="J322" s="182" t="s">
        <v>687</v>
      </c>
      <c r="K322" s="183">
        <f t="shared" ref="K322:K324" si="131">H322-F322</f>
        <v>46.5</v>
      </c>
      <c r="L322" s="184">
        <f t="shared" ref="L322:L324" si="132">K322/F322</f>
        <v>0.22409638554216868</v>
      </c>
      <c r="M322" s="179" t="s">
        <v>596</v>
      </c>
      <c r="N322" s="185">
        <v>44792</v>
      </c>
      <c r="O322" s="1"/>
      <c r="R322" s="225"/>
    </row>
    <row r="323" spans="1:38" ht="12.75" customHeight="1">
      <c r="A323" s="207">
        <v>178</v>
      </c>
      <c r="B323" s="208">
        <v>44775</v>
      </c>
      <c r="C323" s="208"/>
      <c r="D323" s="209" t="s">
        <v>492</v>
      </c>
      <c r="E323" s="210" t="s">
        <v>593</v>
      </c>
      <c r="F323" s="180">
        <v>31.25</v>
      </c>
      <c r="G323" s="210"/>
      <c r="H323" s="210">
        <v>38.75</v>
      </c>
      <c r="I323" s="212">
        <v>38</v>
      </c>
      <c r="J323" s="182" t="s">
        <v>687</v>
      </c>
      <c r="K323" s="183">
        <f t="shared" si="131"/>
        <v>7.5</v>
      </c>
      <c r="L323" s="184">
        <f t="shared" si="132"/>
        <v>0.24</v>
      </c>
      <c r="M323" s="179" t="s">
        <v>596</v>
      </c>
      <c r="N323" s="185">
        <v>44844</v>
      </c>
      <c r="O323" s="41"/>
      <c r="R323" s="62"/>
    </row>
    <row r="324" spans="1:38" ht="12.75" customHeight="1">
      <c r="A324" s="207">
        <v>179</v>
      </c>
      <c r="B324" s="208">
        <v>44841</v>
      </c>
      <c r="C324" s="208"/>
      <c r="D324" s="209" t="s">
        <v>843</v>
      </c>
      <c r="E324" s="210" t="s">
        <v>593</v>
      </c>
      <c r="F324" s="180">
        <v>665</v>
      </c>
      <c r="G324" s="210"/>
      <c r="H324" s="210">
        <v>807.5</v>
      </c>
      <c r="I324" s="212">
        <v>840</v>
      </c>
      <c r="J324" s="182" t="s">
        <v>840</v>
      </c>
      <c r="K324" s="183">
        <f t="shared" si="131"/>
        <v>142.5</v>
      </c>
      <c r="L324" s="184">
        <f t="shared" si="132"/>
        <v>0.21428571428571427</v>
      </c>
      <c r="M324" s="179" t="s">
        <v>596</v>
      </c>
      <c r="N324" s="185">
        <v>45097</v>
      </c>
      <c r="O324" s="41"/>
      <c r="R324" s="62"/>
    </row>
    <row r="325" spans="1:38" ht="12.75" customHeight="1">
      <c r="A325" s="207">
        <v>180</v>
      </c>
      <c r="B325" s="208">
        <v>44844</v>
      </c>
      <c r="C325" s="208"/>
      <c r="D325" s="209" t="s">
        <v>439</v>
      </c>
      <c r="E325" s="210" t="s">
        <v>593</v>
      </c>
      <c r="F325" s="180">
        <v>227.5</v>
      </c>
      <c r="G325" s="210"/>
      <c r="H325" s="210">
        <v>270</v>
      </c>
      <c r="I325" s="212">
        <v>291</v>
      </c>
      <c r="J325" s="182" t="s">
        <v>1110</v>
      </c>
      <c r="K325" s="183">
        <f t="shared" ref="K325" si="133">H325-F325</f>
        <v>42.5</v>
      </c>
      <c r="L325" s="184">
        <f t="shared" ref="L325" si="134">K325/F325</f>
        <v>0.18681318681318682</v>
      </c>
      <c r="M325" s="179" t="s">
        <v>596</v>
      </c>
      <c r="N325" s="185">
        <v>45160</v>
      </c>
      <c r="O325" s="41"/>
      <c r="Q325" s="41"/>
      <c r="R325" s="62"/>
    </row>
    <row r="326" spans="1:38" ht="12.75" customHeight="1">
      <c r="A326" s="207">
        <v>181</v>
      </c>
      <c r="B326" s="208">
        <v>44845</v>
      </c>
      <c r="C326" s="208"/>
      <c r="D326" s="209" t="s">
        <v>437</v>
      </c>
      <c r="E326" s="210" t="s">
        <v>593</v>
      </c>
      <c r="F326" s="180">
        <v>555</v>
      </c>
      <c r="G326" s="210"/>
      <c r="H326" s="210">
        <v>700</v>
      </c>
      <c r="I326" s="212">
        <v>765</v>
      </c>
      <c r="J326" s="182" t="s">
        <v>1097</v>
      </c>
      <c r="K326" s="183">
        <f t="shared" ref="K326" si="135">H326-F326</f>
        <v>145</v>
      </c>
      <c r="L326" s="184">
        <f t="shared" ref="L326" si="136">K326/F326</f>
        <v>0.26126126126126126</v>
      </c>
      <c r="M326" s="179" t="s">
        <v>596</v>
      </c>
      <c r="N326" s="185">
        <v>45159</v>
      </c>
      <c r="O326" s="41"/>
      <c r="Q326" s="41"/>
      <c r="R326" s="62"/>
    </row>
    <row r="327" spans="1:38" ht="12.75" customHeight="1">
      <c r="A327" s="207">
        <v>182</v>
      </c>
      <c r="B327" s="208">
        <v>44981</v>
      </c>
      <c r="C327" s="208"/>
      <c r="D327" s="209" t="s">
        <v>454</v>
      </c>
      <c r="E327" s="210" t="s">
        <v>593</v>
      </c>
      <c r="F327" s="180">
        <v>1675</v>
      </c>
      <c r="G327" s="210"/>
      <c r="H327" s="210">
        <v>2080</v>
      </c>
      <c r="I327" s="212">
        <v>2080</v>
      </c>
      <c r="J327" s="182" t="s">
        <v>687</v>
      </c>
      <c r="K327" s="183">
        <f>H327-F327</f>
        <v>405</v>
      </c>
      <c r="L327" s="184">
        <f>K327/F327</f>
        <v>0.2417910447761194</v>
      </c>
      <c r="M327" s="179" t="s">
        <v>596</v>
      </c>
      <c r="N327" s="185">
        <v>45119</v>
      </c>
      <c r="O327" s="41"/>
      <c r="R327" s="62" t="s">
        <v>907</v>
      </c>
    </row>
    <row r="328" spans="1:38" ht="12.75" customHeight="1">
      <c r="A328" s="207">
        <v>183</v>
      </c>
      <c r="B328" s="208">
        <v>44986</v>
      </c>
      <c r="C328" s="208"/>
      <c r="D328" s="209" t="s">
        <v>492</v>
      </c>
      <c r="E328" s="210" t="s">
        <v>593</v>
      </c>
      <c r="F328" s="180">
        <v>57.5</v>
      </c>
      <c r="G328" s="210"/>
      <c r="H328" s="210">
        <v>120</v>
      </c>
      <c r="I328" s="212">
        <v>120</v>
      </c>
      <c r="J328" s="182" t="s">
        <v>687</v>
      </c>
      <c r="K328" s="183">
        <f>H328-F328</f>
        <v>62.5</v>
      </c>
      <c r="L328" s="184">
        <f>K328/F328</f>
        <v>1.0869565217391304</v>
      </c>
      <c r="M328" s="179" t="s">
        <v>596</v>
      </c>
      <c r="N328" s="185">
        <v>45049</v>
      </c>
      <c r="O328" s="41"/>
      <c r="R328" s="62" t="s">
        <v>907</v>
      </c>
    </row>
    <row r="329" spans="1:38" ht="12.75" customHeight="1">
      <c r="A329" s="238">
        <v>184</v>
      </c>
      <c r="B329" s="233">
        <v>45008</v>
      </c>
      <c r="C329" s="233"/>
      <c r="D329" s="58" t="s">
        <v>509</v>
      </c>
      <c r="E329" s="237" t="s">
        <v>593</v>
      </c>
      <c r="F329" s="237" t="s">
        <v>844</v>
      </c>
      <c r="G329" s="56"/>
      <c r="H329" s="56"/>
      <c r="I329" s="56">
        <v>3523</v>
      </c>
      <c r="J329" s="56" t="s">
        <v>594</v>
      </c>
      <c r="K329" s="56"/>
      <c r="L329" s="56"/>
      <c r="M329" s="56"/>
      <c r="N329" s="56"/>
      <c r="O329" s="41"/>
      <c r="R329" s="62" t="s">
        <v>907</v>
      </c>
    </row>
    <row r="330" spans="1:38" ht="12.75" customHeight="1">
      <c r="A330" s="207">
        <v>185</v>
      </c>
      <c r="B330" s="208">
        <v>45027</v>
      </c>
      <c r="C330" s="208"/>
      <c r="D330" s="209" t="s">
        <v>845</v>
      </c>
      <c r="E330" s="210" t="s">
        <v>593</v>
      </c>
      <c r="F330" s="180">
        <v>460</v>
      </c>
      <c r="G330" s="210"/>
      <c r="H330" s="210">
        <v>825</v>
      </c>
      <c r="I330" s="212">
        <v>810</v>
      </c>
      <c r="J330" s="182" t="s">
        <v>687</v>
      </c>
      <c r="K330" s="183">
        <f>H330-F330</f>
        <v>365</v>
      </c>
      <c r="L330" s="184">
        <f>K330/F330</f>
        <v>0.79347826086956519</v>
      </c>
      <c r="M330" s="179" t="s">
        <v>596</v>
      </c>
      <c r="N330" s="185">
        <v>45155</v>
      </c>
      <c r="O330" s="41"/>
      <c r="R330" s="62" t="s">
        <v>907</v>
      </c>
    </row>
    <row r="331" spans="1:38" ht="12.75" customHeight="1">
      <c r="A331" s="232">
        <v>186</v>
      </c>
      <c r="B331" s="233">
        <v>45050</v>
      </c>
      <c r="C331" s="58"/>
      <c r="D331" s="58" t="s">
        <v>42</v>
      </c>
      <c r="E331" s="237" t="s">
        <v>593</v>
      </c>
      <c r="F331" s="56" t="s">
        <v>846</v>
      </c>
      <c r="G331" s="56"/>
      <c r="H331" s="56"/>
      <c r="I331" s="56">
        <v>5040</v>
      </c>
      <c r="J331" s="56" t="s">
        <v>594</v>
      </c>
      <c r="K331" s="56"/>
      <c r="L331" s="56"/>
      <c r="M331" s="56"/>
      <c r="N331" s="56"/>
      <c r="O331" s="41"/>
      <c r="R331" s="62" t="s">
        <v>907</v>
      </c>
    </row>
    <row r="332" spans="1:38" ht="12.75" customHeight="1">
      <c r="A332" s="207">
        <v>187</v>
      </c>
      <c r="B332" s="208">
        <v>45075</v>
      </c>
      <c r="C332" s="208"/>
      <c r="D332" s="209" t="s">
        <v>847</v>
      </c>
      <c r="E332" s="210" t="s">
        <v>593</v>
      </c>
      <c r="F332" s="180">
        <v>585</v>
      </c>
      <c r="G332" s="210"/>
      <c r="H332" s="210">
        <v>732</v>
      </c>
      <c r="I332" s="212">
        <v>732</v>
      </c>
      <c r="J332" s="182" t="s">
        <v>687</v>
      </c>
      <c r="K332" s="183">
        <f>H332-F332</f>
        <v>147</v>
      </c>
      <c r="L332" s="184">
        <f>K332/F332</f>
        <v>0.25128205128205128</v>
      </c>
      <c r="M332" s="179" t="s">
        <v>596</v>
      </c>
      <c r="N332" s="185">
        <v>45152</v>
      </c>
      <c r="O332" s="41"/>
      <c r="Q332" s="41"/>
      <c r="R332" s="62" t="s">
        <v>907</v>
      </c>
      <c r="T332" s="41"/>
      <c r="V332" s="41"/>
      <c r="W332" s="62"/>
      <c r="Y332" s="41"/>
      <c r="AA332" s="41"/>
      <c r="AB332" s="62"/>
      <c r="AD332" s="41"/>
      <c r="AF332" s="41"/>
      <c r="AG332" s="62"/>
      <c r="AI332" s="41"/>
      <c r="AK332" s="41"/>
      <c r="AL332" s="62"/>
    </row>
    <row r="333" spans="1:38" ht="12.75" customHeight="1">
      <c r="A333" s="232">
        <v>188</v>
      </c>
      <c r="B333" s="233">
        <v>45078</v>
      </c>
      <c r="C333" s="58"/>
      <c r="D333" s="58" t="s">
        <v>541</v>
      </c>
      <c r="E333" s="237" t="s">
        <v>593</v>
      </c>
      <c r="F333" s="56" t="s">
        <v>848</v>
      </c>
      <c r="G333" s="56"/>
      <c r="H333" s="56"/>
      <c r="I333" s="56">
        <v>4300</v>
      </c>
      <c r="J333" s="56" t="s">
        <v>594</v>
      </c>
      <c r="K333" s="56"/>
      <c r="L333" s="56"/>
      <c r="M333" s="56"/>
      <c r="N333" s="56"/>
      <c r="O333" s="41"/>
      <c r="Q333" s="41"/>
      <c r="R333" s="62" t="s">
        <v>907</v>
      </c>
      <c r="T333" s="41"/>
      <c r="V333" s="41"/>
      <c r="W333" s="62"/>
      <c r="Y333" s="41"/>
      <c r="AA333" s="41"/>
      <c r="AB333" s="62"/>
      <c r="AD333" s="41"/>
      <c r="AF333" s="41"/>
      <c r="AG333" s="62"/>
      <c r="AI333" s="41"/>
      <c r="AK333" s="41"/>
      <c r="AL333" s="62"/>
    </row>
    <row r="334" spans="1:38" ht="12.75" customHeight="1">
      <c r="A334" s="232">
        <v>189</v>
      </c>
      <c r="B334" s="233">
        <v>45103</v>
      </c>
      <c r="C334" s="58"/>
      <c r="D334" s="58" t="s">
        <v>882</v>
      </c>
      <c r="E334" s="237" t="s">
        <v>593</v>
      </c>
      <c r="F334" s="56" t="s">
        <v>667</v>
      </c>
      <c r="G334" s="56"/>
      <c r="H334" s="56"/>
      <c r="I334" s="56">
        <v>383</v>
      </c>
      <c r="J334" s="56" t="s">
        <v>594</v>
      </c>
      <c r="K334" s="56"/>
      <c r="L334" s="56"/>
      <c r="M334" s="56"/>
      <c r="N334" s="56"/>
      <c r="O334" s="41"/>
      <c r="Q334" s="41"/>
      <c r="R334" s="62" t="s">
        <v>907</v>
      </c>
      <c r="T334" s="41"/>
      <c r="V334" s="41"/>
      <c r="W334" s="62"/>
      <c r="Y334" s="41"/>
      <c r="AA334" s="41"/>
      <c r="AB334" s="62"/>
      <c r="AD334" s="41"/>
      <c r="AF334" s="41"/>
      <c r="AG334" s="62"/>
      <c r="AI334" s="41"/>
      <c r="AK334" s="41"/>
      <c r="AL334" s="62"/>
    </row>
    <row r="335" spans="1:38" ht="12.75" customHeight="1">
      <c r="A335" s="232">
        <v>190</v>
      </c>
      <c r="B335" s="233">
        <v>45120</v>
      </c>
      <c r="C335" s="58"/>
      <c r="D335" s="58" t="s">
        <v>540</v>
      </c>
      <c r="E335" s="237" t="s">
        <v>593</v>
      </c>
      <c r="F335" s="56" t="s">
        <v>880</v>
      </c>
      <c r="G335" s="56"/>
      <c r="H335" s="56"/>
      <c r="I335" s="56">
        <v>2935</v>
      </c>
      <c r="J335" s="56" t="s">
        <v>594</v>
      </c>
      <c r="K335" s="56"/>
      <c r="L335" s="56"/>
      <c r="M335" s="56"/>
      <c r="N335" s="56"/>
      <c r="O335" s="41"/>
      <c r="Q335" s="41"/>
      <c r="R335" s="62" t="s">
        <v>907</v>
      </c>
      <c r="T335" s="41"/>
      <c r="V335" s="41"/>
      <c r="W335" s="62"/>
      <c r="Y335" s="41"/>
      <c r="AA335" s="41"/>
      <c r="AB335" s="62"/>
      <c r="AD335" s="41"/>
      <c r="AF335" s="41"/>
      <c r="AG335" s="62"/>
      <c r="AI335" s="41"/>
      <c r="AK335" s="41"/>
      <c r="AL335" s="62"/>
    </row>
    <row r="336" spans="1:38" ht="12.75" customHeight="1">
      <c r="A336" s="207">
        <v>191</v>
      </c>
      <c r="B336" s="208">
        <v>45125</v>
      </c>
      <c r="C336" s="208"/>
      <c r="D336" s="209" t="s">
        <v>203</v>
      </c>
      <c r="E336" s="210" t="s">
        <v>593</v>
      </c>
      <c r="F336" s="180">
        <v>3980</v>
      </c>
      <c r="G336" s="210"/>
      <c r="H336" s="210">
        <v>4895</v>
      </c>
      <c r="I336" s="212">
        <v>4895</v>
      </c>
      <c r="J336" s="182" t="s">
        <v>687</v>
      </c>
      <c r="K336" s="183">
        <f>H336-F336</f>
        <v>915</v>
      </c>
      <c r="L336" s="184">
        <f>K336/F336</f>
        <v>0.22989949748743718</v>
      </c>
      <c r="M336" s="179" t="s">
        <v>596</v>
      </c>
      <c r="N336" s="185">
        <v>45155</v>
      </c>
      <c r="O336" s="41"/>
      <c r="R336" s="62" t="s">
        <v>907</v>
      </c>
      <c r="T336" s="41"/>
      <c r="W336" s="62"/>
      <c r="Y336" s="41"/>
      <c r="AB336" s="62"/>
      <c r="AD336" s="41"/>
      <c r="AG336" s="62"/>
      <c r="AI336" s="41"/>
      <c r="AL336" s="62"/>
    </row>
    <row r="337" spans="1:38" ht="12.75" customHeight="1">
      <c r="A337" s="232">
        <v>192</v>
      </c>
      <c r="B337" s="233">
        <v>45145</v>
      </c>
      <c r="C337" s="58"/>
      <c r="D337" s="58" t="s">
        <v>959</v>
      </c>
      <c r="E337" s="237" t="s">
        <v>593</v>
      </c>
      <c r="F337" s="56" t="s">
        <v>960</v>
      </c>
      <c r="G337" s="56"/>
      <c r="H337" s="56"/>
      <c r="I337" s="56">
        <v>725</v>
      </c>
      <c r="J337" s="56" t="s">
        <v>594</v>
      </c>
      <c r="K337" s="56"/>
      <c r="L337" s="56"/>
      <c r="M337" s="56"/>
      <c r="N337" s="56"/>
      <c r="O337" s="41"/>
      <c r="R337" s="62"/>
      <c r="T337" s="41"/>
      <c r="W337" s="62"/>
      <c r="Y337" s="41"/>
      <c r="AB337" s="62"/>
      <c r="AD337" s="41"/>
      <c r="AG337" s="62"/>
      <c r="AI337" s="41"/>
      <c r="AL337" s="62"/>
    </row>
    <row r="338" spans="1:38" ht="12.75" customHeight="1">
      <c r="A338" s="232"/>
      <c r="B338" s="233"/>
      <c r="C338" s="58"/>
      <c r="D338" s="58"/>
      <c r="E338" s="237"/>
      <c r="F338" s="56"/>
      <c r="G338" s="56"/>
      <c r="H338" s="56"/>
      <c r="I338" s="56"/>
      <c r="J338" s="56"/>
      <c r="K338" s="56"/>
      <c r="L338" s="56"/>
      <c r="M338" s="56"/>
      <c r="N338" s="56"/>
      <c r="O338" s="41"/>
      <c r="R338" s="62"/>
      <c r="T338" s="41"/>
      <c r="W338" s="62"/>
      <c r="Y338" s="41"/>
      <c r="AB338" s="62"/>
      <c r="AD338" s="41"/>
      <c r="AG338" s="62"/>
      <c r="AI338" s="41"/>
      <c r="AL338" s="62"/>
    </row>
    <row r="339" spans="1:38" ht="12.75" customHeight="1">
      <c r="A339" s="232"/>
      <c r="B339" s="233"/>
      <c r="C339" s="58"/>
      <c r="D339" s="58"/>
      <c r="E339" s="237"/>
      <c r="F339" s="56"/>
      <c r="G339" s="56"/>
      <c r="H339" s="56"/>
      <c r="I339" s="56"/>
      <c r="J339" s="56"/>
      <c r="K339" s="56"/>
      <c r="L339" s="56"/>
      <c r="M339" s="56"/>
      <c r="N339" s="56"/>
      <c r="O339" s="41"/>
      <c r="R339" s="62"/>
      <c r="T339" s="41"/>
      <c r="W339" s="62"/>
      <c r="Y339" s="41"/>
      <c r="AB339" s="62"/>
      <c r="AD339" s="41"/>
      <c r="AG339" s="62"/>
      <c r="AI339" s="41"/>
      <c r="AL339" s="62"/>
    </row>
    <row r="340" spans="1:38" ht="12.75" customHeight="1">
      <c r="A340" s="58"/>
      <c r="B340" s="58"/>
      <c r="C340" s="58"/>
      <c r="D340" s="58"/>
      <c r="E340" s="58"/>
      <c r="F340" s="56"/>
      <c r="G340" s="56"/>
      <c r="H340" s="56"/>
      <c r="I340" s="56"/>
      <c r="J340" s="31"/>
      <c r="K340" s="56"/>
      <c r="L340" s="56"/>
      <c r="M340" s="56"/>
      <c r="N340" s="58"/>
      <c r="O340" s="41"/>
      <c r="R340" s="62"/>
      <c r="T340" s="41"/>
      <c r="W340" s="62"/>
      <c r="Y340" s="41"/>
      <c r="AB340" s="62"/>
      <c r="AD340" s="41"/>
      <c r="AG340" s="62"/>
      <c r="AI340" s="41"/>
      <c r="AL340" s="62"/>
    </row>
    <row r="341" spans="1:38" ht="12.75" customHeight="1">
      <c r="B341" s="239" t="s">
        <v>849</v>
      </c>
      <c r="F341" s="62"/>
      <c r="G341" s="62"/>
      <c r="H341" s="62"/>
      <c r="I341" s="62"/>
      <c r="J341" s="41"/>
      <c r="K341" s="62"/>
      <c r="L341" s="62"/>
      <c r="M341" s="62"/>
      <c r="O341" s="41"/>
      <c r="R341" s="62"/>
      <c r="T341" s="41"/>
      <c r="W341" s="62"/>
      <c r="Y341" s="41"/>
      <c r="AB341" s="62"/>
      <c r="AD341" s="41"/>
      <c r="AG341" s="62"/>
      <c r="AI341" s="41"/>
      <c r="AL341" s="62"/>
    </row>
    <row r="342" spans="1:38" ht="12.75" customHeight="1">
      <c r="A342" s="240"/>
      <c r="F342" s="62"/>
      <c r="G342" s="62"/>
      <c r="H342" s="62"/>
      <c r="I342" s="62"/>
      <c r="J342" s="41"/>
      <c r="K342" s="62"/>
      <c r="L342" s="62"/>
      <c r="M342" s="62"/>
      <c r="O342" s="41"/>
      <c r="R342" s="62"/>
      <c r="T342" s="41"/>
      <c r="W342" s="62"/>
      <c r="Y342" s="41"/>
      <c r="AB342" s="62"/>
      <c r="AD342" s="41"/>
      <c r="AG342" s="62"/>
      <c r="AI342" s="41"/>
      <c r="AL342" s="62"/>
    </row>
    <row r="343" spans="1:38" ht="12.75" customHeight="1">
      <c r="A343" s="240"/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1:38" ht="12.75" customHeight="1">
      <c r="A344" s="56"/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1:3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1:3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1:3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1:3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1:3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1:3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1:3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1:3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2.7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  <row r="484" spans="6:18" ht="12.75" customHeight="1">
      <c r="F484" s="62"/>
      <c r="G484" s="62"/>
      <c r="H484" s="62"/>
      <c r="I484" s="62"/>
      <c r="J484" s="41"/>
      <c r="K484" s="62"/>
      <c r="L484" s="62"/>
      <c r="M484" s="62"/>
      <c r="O484" s="41"/>
      <c r="R484" s="62"/>
    </row>
    <row r="485" spans="6:18" ht="12.75" customHeight="1">
      <c r="F485" s="62"/>
      <c r="G485" s="62"/>
      <c r="H485" s="62"/>
      <c r="I485" s="62"/>
      <c r="J485" s="41"/>
      <c r="K485" s="62"/>
      <c r="L485" s="62"/>
      <c r="M485" s="62"/>
      <c r="O485" s="41"/>
      <c r="R485" s="62"/>
    </row>
    <row r="486" spans="6:18" ht="12.75" customHeight="1">
      <c r="F486" s="62"/>
      <c r="G486" s="62"/>
      <c r="H486" s="62"/>
      <c r="I486" s="62"/>
      <c r="J486" s="41"/>
      <c r="K486" s="62"/>
      <c r="L486" s="62"/>
      <c r="M486" s="62"/>
      <c r="O486" s="41"/>
      <c r="R486" s="62"/>
    </row>
    <row r="487" spans="6:18" ht="12.75" customHeight="1">
      <c r="F487" s="62"/>
      <c r="G487" s="62"/>
      <c r="H487" s="62"/>
      <c r="I487" s="62"/>
      <c r="J487" s="41"/>
      <c r="K487" s="62"/>
      <c r="L487" s="62"/>
      <c r="M487" s="62"/>
      <c r="O487" s="41"/>
      <c r="R487" s="62"/>
    </row>
    <row r="488" spans="6:18" ht="12.75" customHeight="1">
      <c r="F488" s="62"/>
      <c r="G488" s="62"/>
      <c r="H488" s="62"/>
      <c r="I488" s="62"/>
      <c r="J488" s="41"/>
      <c r="K488" s="62"/>
      <c r="L488" s="62"/>
      <c r="M488" s="62"/>
      <c r="O488" s="41"/>
      <c r="R488" s="62"/>
    </row>
    <row r="489" spans="6:18" ht="12.75" customHeight="1">
      <c r="F489" s="62"/>
      <c r="G489" s="62"/>
      <c r="H489" s="62"/>
      <c r="I489" s="62"/>
      <c r="J489" s="41"/>
      <c r="K489" s="62"/>
      <c r="L489" s="62"/>
      <c r="M489" s="62"/>
      <c r="O489" s="41"/>
      <c r="R489" s="62"/>
    </row>
    <row r="490" spans="6:18" ht="12.75" customHeight="1">
      <c r="F490" s="62"/>
      <c r="G490" s="62"/>
      <c r="H490" s="62"/>
      <c r="I490" s="62"/>
      <c r="J490" s="41"/>
      <c r="K490" s="62"/>
      <c r="L490" s="62"/>
      <c r="M490" s="62"/>
      <c r="O490" s="41"/>
      <c r="R490" s="62"/>
    </row>
    <row r="491" spans="6:18" ht="12.75" customHeight="1">
      <c r="F491" s="62"/>
      <c r="G491" s="62"/>
      <c r="H491" s="62"/>
      <c r="I491" s="62"/>
      <c r="J491" s="41"/>
      <c r="K491" s="62"/>
      <c r="L491" s="62"/>
      <c r="M491" s="62"/>
      <c r="O491" s="41"/>
      <c r="R491" s="62"/>
    </row>
    <row r="492" spans="6:18" ht="12.75" customHeight="1">
      <c r="F492" s="62"/>
      <c r="G492" s="62"/>
      <c r="H492" s="62"/>
      <c r="I492" s="62"/>
      <c r="J492" s="41"/>
      <c r="K492" s="62"/>
      <c r="L492" s="62"/>
      <c r="M492" s="62"/>
      <c r="O492" s="41"/>
      <c r="R492" s="62"/>
    </row>
    <row r="493" spans="6:18" ht="12.75" customHeight="1">
      <c r="F493" s="62"/>
      <c r="G493" s="62"/>
      <c r="H493" s="62"/>
      <c r="I493" s="62"/>
      <c r="J493" s="41"/>
      <c r="K493" s="62"/>
      <c r="L493" s="62"/>
      <c r="M493" s="62"/>
      <c r="O493" s="41"/>
      <c r="R493" s="62"/>
    </row>
    <row r="494" spans="6:18" ht="12.75" customHeight="1">
      <c r="F494" s="62"/>
      <c r="G494" s="62"/>
      <c r="H494" s="62"/>
      <c r="I494" s="62"/>
      <c r="J494" s="41"/>
      <c r="K494" s="62"/>
      <c r="L494" s="62"/>
      <c r="M494" s="62"/>
      <c r="O494" s="41"/>
      <c r="R494" s="62"/>
    </row>
    <row r="495" spans="6:18" ht="12.75" customHeight="1">
      <c r="F495" s="62"/>
      <c r="G495" s="62"/>
      <c r="H495" s="62"/>
      <c r="I495" s="62"/>
      <c r="J495" s="41"/>
      <c r="K495" s="62"/>
      <c r="L495" s="62"/>
      <c r="M495" s="62"/>
      <c r="O495" s="41"/>
      <c r="R495" s="62"/>
    </row>
    <row r="496" spans="6:18" ht="12.75" customHeight="1">
      <c r="F496" s="62"/>
      <c r="G496" s="62"/>
      <c r="H496" s="62"/>
      <c r="I496" s="62"/>
      <c r="J496" s="41"/>
      <c r="K496" s="62"/>
      <c r="L496" s="62"/>
      <c r="M496" s="62"/>
      <c r="O496" s="41"/>
      <c r="R496" s="62"/>
    </row>
    <row r="497" spans="6:18" ht="12.75" customHeight="1">
      <c r="F497" s="62"/>
      <c r="G497" s="62"/>
      <c r="H497" s="62"/>
      <c r="I497" s="62"/>
      <c r="J497" s="41"/>
      <c r="K497" s="62"/>
      <c r="L497" s="62"/>
      <c r="M497" s="62"/>
      <c r="O497" s="41"/>
      <c r="R497" s="62"/>
    </row>
    <row r="498" spans="6:18" ht="12.75" customHeight="1">
      <c r="F498" s="62"/>
      <c r="G498" s="62"/>
      <c r="H498" s="62"/>
      <c r="I498" s="62"/>
      <c r="J498" s="41"/>
      <c r="K498" s="62"/>
      <c r="L498" s="62"/>
      <c r="M498" s="62"/>
      <c r="O498" s="41"/>
      <c r="R498" s="62"/>
    </row>
    <row r="499" spans="6:18" ht="12.75" customHeight="1">
      <c r="F499" s="62"/>
      <c r="G499" s="62"/>
      <c r="H499" s="62"/>
      <c r="I499" s="62"/>
      <c r="J499" s="41"/>
      <c r="K499" s="62"/>
      <c r="L499" s="62"/>
      <c r="M499" s="62"/>
      <c r="O499" s="41"/>
      <c r="R499" s="62"/>
    </row>
    <row r="500" spans="6:18" ht="12.75" customHeight="1">
      <c r="F500" s="62"/>
      <c r="G500" s="62"/>
      <c r="H500" s="62"/>
      <c r="I500" s="62"/>
      <c r="J500" s="41"/>
      <c r="K500" s="62"/>
      <c r="L500" s="62"/>
      <c r="M500" s="62"/>
      <c r="O500" s="41"/>
      <c r="R500" s="62"/>
    </row>
    <row r="501" spans="6:18" ht="12.75" customHeight="1">
      <c r="F501" s="62"/>
      <c r="G501" s="62"/>
      <c r="H501" s="62"/>
      <c r="I501" s="62"/>
      <c r="J501" s="41"/>
      <c r="K501" s="62"/>
      <c r="L501" s="62"/>
      <c r="M501" s="62"/>
      <c r="O501" s="41"/>
      <c r="R501" s="62"/>
    </row>
    <row r="502" spans="6:18" ht="12.75" customHeight="1">
      <c r="F502" s="62"/>
      <c r="G502" s="62"/>
      <c r="H502" s="62"/>
      <c r="I502" s="62"/>
      <c r="J502" s="41"/>
      <c r="K502" s="62"/>
      <c r="L502" s="62"/>
      <c r="M502" s="62"/>
      <c r="O502" s="41"/>
      <c r="R502" s="62"/>
    </row>
    <row r="503" spans="6:18" ht="12.75" customHeight="1">
      <c r="F503" s="62"/>
      <c r="G503" s="62"/>
      <c r="H503" s="62"/>
      <c r="I503" s="62"/>
      <c r="J503" s="41"/>
      <c r="K503" s="62"/>
      <c r="L503" s="62"/>
      <c r="M503" s="62"/>
      <c r="O503" s="41"/>
      <c r="R503" s="62"/>
    </row>
    <row r="504" spans="6:18" ht="12.75" customHeight="1">
      <c r="F504" s="62"/>
      <c r="G504" s="62"/>
      <c r="H504" s="62"/>
      <c r="I504" s="62"/>
      <c r="J504" s="41"/>
      <c r="K504" s="62"/>
      <c r="L504" s="62"/>
      <c r="M504" s="62"/>
      <c r="O504" s="41"/>
      <c r="R504" s="62"/>
    </row>
    <row r="505" spans="6:18" ht="12.75" customHeight="1">
      <c r="F505" s="62"/>
      <c r="G505" s="62"/>
      <c r="H505" s="62"/>
      <c r="I505" s="62"/>
      <c r="J505" s="41"/>
      <c r="K505" s="62"/>
      <c r="L505" s="62"/>
      <c r="M505" s="62"/>
      <c r="O505" s="41"/>
      <c r="R505" s="62"/>
    </row>
    <row r="506" spans="6:18" ht="12.75" customHeight="1">
      <c r="F506" s="62"/>
      <c r="G506" s="62"/>
      <c r="H506" s="62"/>
      <c r="I506" s="62"/>
      <c r="J506" s="41"/>
      <c r="K506" s="62"/>
      <c r="L506" s="62"/>
      <c r="M506" s="62"/>
      <c r="O506" s="41"/>
      <c r="R506" s="62"/>
    </row>
    <row r="507" spans="6:18" ht="12.75" customHeight="1">
      <c r="F507" s="62"/>
      <c r="G507" s="62"/>
      <c r="H507" s="62"/>
      <c r="I507" s="62"/>
      <c r="J507" s="41"/>
      <c r="K507" s="62"/>
      <c r="L507" s="62"/>
      <c r="M507" s="62"/>
      <c r="O507" s="41"/>
      <c r="R507" s="62"/>
    </row>
    <row r="508" spans="6:18" ht="12.75" customHeight="1">
      <c r="F508" s="62"/>
      <c r="G508" s="62"/>
      <c r="H508" s="62"/>
      <c r="I508" s="62"/>
      <c r="J508" s="41"/>
      <c r="K508" s="62"/>
      <c r="L508" s="62"/>
      <c r="M508" s="62"/>
      <c r="O508" s="41"/>
      <c r="R508" s="62"/>
    </row>
    <row r="509" spans="6:18" ht="12.75" customHeight="1">
      <c r="F509" s="62"/>
      <c r="G509" s="62"/>
      <c r="H509" s="62"/>
      <c r="I509" s="62"/>
      <c r="J509" s="41"/>
      <c r="K509" s="62"/>
      <c r="L509" s="62"/>
      <c r="M509" s="62"/>
      <c r="O509" s="41"/>
      <c r="R509" s="62"/>
    </row>
    <row r="510" spans="6:18" ht="12.75" customHeight="1">
      <c r="F510" s="62"/>
      <c r="G510" s="62"/>
      <c r="H510" s="62"/>
      <c r="I510" s="62"/>
      <c r="J510" s="41"/>
      <c r="K510" s="62"/>
      <c r="L510" s="62"/>
      <c r="M510" s="62"/>
      <c r="O510" s="41"/>
      <c r="R510" s="62"/>
    </row>
    <row r="511" spans="6:18" ht="12.75" customHeight="1">
      <c r="F511" s="62"/>
      <c r="G511" s="62"/>
      <c r="H511" s="62"/>
      <c r="I511" s="62"/>
      <c r="J511" s="41"/>
      <c r="K511" s="62"/>
      <c r="L511" s="62"/>
      <c r="M511" s="62"/>
      <c r="O511" s="41"/>
      <c r="R511" s="62"/>
    </row>
    <row r="512" spans="6:18" ht="12.75" customHeight="1">
      <c r="F512" s="62"/>
      <c r="G512" s="62"/>
      <c r="H512" s="62"/>
      <c r="I512" s="62"/>
      <c r="J512" s="41"/>
      <c r="K512" s="62"/>
      <c r="L512" s="62"/>
      <c r="M512" s="62"/>
      <c r="O512" s="41"/>
      <c r="R512" s="62"/>
    </row>
    <row r="513" spans="6:18" ht="12.75" customHeight="1">
      <c r="F513" s="62"/>
      <c r="G513" s="62"/>
      <c r="H513" s="62"/>
      <c r="I513" s="62"/>
      <c r="J513" s="41"/>
      <c r="K513" s="62"/>
      <c r="L513" s="62"/>
      <c r="M513" s="62"/>
      <c r="O513" s="41"/>
      <c r="R513" s="62"/>
    </row>
    <row r="514" spans="6:18" ht="12.75" customHeight="1">
      <c r="F514" s="62"/>
      <c r="G514" s="62"/>
      <c r="H514" s="62"/>
      <c r="I514" s="62"/>
      <c r="J514" s="41"/>
      <c r="K514" s="62"/>
      <c r="L514" s="62"/>
      <c r="M514" s="62"/>
      <c r="O514" s="41"/>
      <c r="R514" s="62"/>
    </row>
    <row r="515" spans="6:18" ht="12.75" customHeight="1">
      <c r="F515" s="62"/>
      <c r="G515" s="62"/>
      <c r="H515" s="62"/>
      <c r="I515" s="62"/>
      <c r="J515" s="41"/>
      <c r="K515" s="62"/>
      <c r="L515" s="62"/>
      <c r="M515" s="62"/>
      <c r="O515" s="41"/>
      <c r="R515" s="62"/>
    </row>
    <row r="516" spans="6:18" ht="12.75" customHeight="1">
      <c r="F516" s="62"/>
      <c r="G516" s="62"/>
      <c r="H516" s="62"/>
      <c r="I516" s="62"/>
      <c r="J516" s="41"/>
      <c r="K516" s="62"/>
      <c r="L516" s="62"/>
      <c r="M516" s="62"/>
      <c r="O516" s="41"/>
      <c r="R516" s="62"/>
    </row>
    <row r="517" spans="6:18" ht="15" customHeight="1">
      <c r="F517" s="62"/>
      <c r="G517" s="62"/>
      <c r="H517" s="62"/>
      <c r="I517" s="62"/>
      <c r="J517" s="41"/>
      <c r="K517" s="62"/>
      <c r="L517" s="62"/>
      <c r="M517" s="62"/>
      <c r="O517" s="41"/>
      <c r="R517" s="62"/>
    </row>
  </sheetData>
  <autoFilter ref="R1:R340" xr:uid="{00000000-0009-0000-0000-000005000000}"/>
  <mergeCells count="10">
    <mergeCell ref="A108:A109"/>
    <mergeCell ref="J108:J109"/>
    <mergeCell ref="A119:A120"/>
    <mergeCell ref="B119:B120"/>
    <mergeCell ref="J119:J120"/>
    <mergeCell ref="O119:O120"/>
    <mergeCell ref="P119:P120"/>
    <mergeCell ref="N119:N120"/>
    <mergeCell ref="I108:I109"/>
    <mergeCell ref="B108:B109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F92:F93 F94:F115 F117:F1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2023-08-24T20:23:10Z</dcterms:modified>
</cp:coreProperties>
</file>