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5" yWindow="390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81" i="7"/>
  <c r="K81"/>
  <c r="K111"/>
  <c r="M111" s="1"/>
  <c r="M114"/>
  <c r="K114"/>
  <c r="K113"/>
  <c r="M113" s="1"/>
  <c r="L80"/>
  <c r="K80"/>
  <c r="M80" s="1"/>
  <c r="L67"/>
  <c r="K67"/>
  <c r="K112"/>
  <c r="M112" s="1"/>
  <c r="K110"/>
  <c r="M110" s="1"/>
  <c r="L75"/>
  <c r="K75"/>
  <c r="L70"/>
  <c r="K70"/>
  <c r="L69"/>
  <c r="K69"/>
  <c r="M69" s="1"/>
  <c r="L74"/>
  <c r="K74"/>
  <c r="L32"/>
  <c r="K32"/>
  <c r="L31"/>
  <c r="K31"/>
  <c r="L30"/>
  <c r="K30"/>
  <c r="L71"/>
  <c r="K71"/>
  <c r="K109"/>
  <c r="M109" s="1"/>
  <c r="K108"/>
  <c r="M108" s="1"/>
  <c r="L73"/>
  <c r="K73"/>
  <c r="L27"/>
  <c r="K27"/>
  <c r="L68"/>
  <c r="K68"/>
  <c r="L61"/>
  <c r="K61"/>
  <c r="L72"/>
  <c r="K72"/>
  <c r="L59"/>
  <c r="K59"/>
  <c r="L93"/>
  <c r="K93"/>
  <c r="L92"/>
  <c r="K92"/>
  <c r="L29"/>
  <c r="K29"/>
  <c r="L25"/>
  <c r="K25"/>
  <c r="L24"/>
  <c r="K24"/>
  <c r="L22"/>
  <c r="K22"/>
  <c r="L21"/>
  <c r="K21"/>
  <c r="L28"/>
  <c r="K28"/>
  <c r="L66"/>
  <c r="K66"/>
  <c r="L65"/>
  <c r="K65"/>
  <c r="L91"/>
  <c r="K91"/>
  <c r="K107"/>
  <c r="M107" s="1"/>
  <c r="L64"/>
  <c r="K64"/>
  <c r="L63"/>
  <c r="K63"/>
  <c r="L62"/>
  <c r="K62"/>
  <c r="L55"/>
  <c r="K55"/>
  <c r="L53"/>
  <c r="K53"/>
  <c r="L23"/>
  <c r="K23"/>
  <c r="K106"/>
  <c r="M106" s="1"/>
  <c r="L54"/>
  <c r="K54"/>
  <c r="L57"/>
  <c r="K57"/>
  <c r="L60"/>
  <c r="K60"/>
  <c r="L90"/>
  <c r="K90"/>
  <c r="L58"/>
  <c r="K58"/>
  <c r="L89"/>
  <c r="M89" s="1"/>
  <c r="L52"/>
  <c r="M81" l="1"/>
  <c r="M67"/>
  <c r="M75"/>
  <c r="M71"/>
  <c r="M74"/>
  <c r="M70"/>
  <c r="M32"/>
  <c r="M28"/>
  <c r="M59"/>
  <c r="M31"/>
  <c r="M30"/>
  <c r="M21"/>
  <c r="M29"/>
  <c r="M72"/>
  <c r="M73"/>
  <c r="M61"/>
  <c r="M68"/>
  <c r="M92"/>
  <c r="M27"/>
  <c r="M66"/>
  <c r="M55"/>
  <c r="M93"/>
  <c r="M22"/>
  <c r="M24"/>
  <c r="M25"/>
  <c r="M65"/>
  <c r="M23"/>
  <c r="M53"/>
  <c r="M63"/>
  <c r="M58"/>
  <c r="M62"/>
  <c r="M91"/>
  <c r="M64"/>
  <c r="M54"/>
  <c r="M90"/>
  <c r="M57"/>
  <c r="M60"/>
  <c r="K52"/>
  <c r="M52" s="1"/>
  <c r="K102"/>
  <c r="M102" s="1"/>
  <c r="L56"/>
  <c r="K56"/>
  <c r="M56" l="1"/>
  <c r="L11"/>
  <c r="K11"/>
  <c r="L18"/>
  <c r="K18"/>
  <c r="L19"/>
  <c r="K19"/>
  <c r="L50"/>
  <c r="K50"/>
  <c r="L45"/>
  <c r="K45"/>
  <c r="L44"/>
  <c r="K44"/>
  <c r="L20"/>
  <c r="K20"/>
  <c r="L49"/>
  <c r="K49"/>
  <c r="M20" l="1"/>
  <c r="M19"/>
  <c r="M49"/>
  <c r="M45"/>
  <c r="M11"/>
  <c r="M18"/>
  <c r="M50"/>
  <c r="M44"/>
  <c r="L13"/>
  <c r="K13"/>
  <c r="L17"/>
  <c r="K17"/>
  <c r="L51"/>
  <c r="K51"/>
  <c r="L47"/>
  <c r="K47"/>
  <c r="L48"/>
  <c r="K48"/>
  <c r="L43"/>
  <c r="K43"/>
  <c r="L42"/>
  <c r="K42"/>
  <c r="M43" l="1"/>
  <c r="M17"/>
  <c r="M51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81" l="1"/>
  <c r="L281" s="1"/>
  <c r="M7" l="1"/>
  <c r="F269" l="1"/>
  <c r="K270"/>
  <c r="L270" s="1"/>
  <c r="K261"/>
  <c r="L261" s="1"/>
  <c r="K264"/>
  <c r="L264" s="1"/>
  <c r="K272" l="1"/>
  <c r="L272" s="1"/>
  <c r="F263"/>
  <c r="F262"/>
  <c r="F260"/>
  <c r="K260" s="1"/>
  <c r="L260" s="1"/>
  <c r="F240"/>
  <c r="F192"/>
  <c r="K271" l="1"/>
  <c r="L271" s="1"/>
  <c r="K269"/>
  <c r="L269" s="1"/>
  <c r="K275"/>
  <c r="L275" s="1"/>
  <c r="K276"/>
  <c r="L276" s="1"/>
  <c r="K268"/>
  <c r="L268" s="1"/>
  <c r="K278"/>
  <c r="L278" s="1"/>
  <c r="K274"/>
  <c r="L274" s="1"/>
  <c r="K267" l="1"/>
  <c r="L267" s="1"/>
  <c r="K256"/>
  <c r="L256" s="1"/>
  <c r="K258"/>
  <c r="L258" s="1"/>
  <c r="K255"/>
  <c r="L255" s="1"/>
  <c r="K257"/>
  <c r="L257" s="1"/>
  <c r="K186"/>
  <c r="L186" s="1"/>
  <c r="K239"/>
  <c r="L239" s="1"/>
  <c r="K253"/>
  <c r="L253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K240"/>
  <c r="L240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K188"/>
  <c r="L188" s="1"/>
  <c r="K187"/>
  <c r="L187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D7" i="6"/>
  <c r="K6" i="4"/>
  <c r="K6" i="3"/>
  <c r="L6" i="2"/>
</calcChain>
</file>

<file path=xl/sharedStrings.xml><?xml version="1.0" encoding="utf-8"?>
<sst xmlns="http://schemas.openxmlformats.org/spreadsheetml/2006/main" count="7814" uniqueCount="3878">
  <si>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</si>
  <si>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</si>
  <si>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</si>
  <si>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</si>
  <si>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</si>
  <si>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</si>
  <si>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</si>
  <si>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</si>
  <si>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</si>
  <si>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</si>
  <si>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</si>
  <si>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</si>
  <si>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</si>
  <si>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</si>
  <si>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</si>
  <si>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</si>
  <si>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</si>
  <si>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</si>
  <si>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</si>
  <si>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</si>
  <si>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</si>
  <si>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</si>
  <si>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</si>
  <si>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</si>
  <si>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</si>
  <si>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</si>
  <si>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</si>
  <si>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</si>
  <si>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</si>
  <si>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</si>
  <si>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</si>
  <si>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</si>
  <si>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</si>
  <si>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</si>
  <si>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</si>
  <si>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</si>
  <si>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</si>
  <si>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</si>
  <si>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</si>
  <si>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</si>
  <si>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</si>
  <si>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</si>
  <si>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</si>
  <si>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</si>
  <si>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</si>
  <si>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</si>
  <si>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</si>
  <si>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</si>
  <si>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</si>
  <si>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</si>
  <si>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</si>
  <si>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</si>
  <si>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</si>
  <si>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</si>
  <si>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</si>
  <si>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</si>
  <si>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</si>
  <si>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</si>
  <si>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</si>
  <si>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</si>
  <si>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</si>
  <si>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</si>
  <si>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</si>
  <si>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</si>
  <si>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</si>
  <si>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</si>
  <si>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</si>
  <si>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</si>
  <si>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</si>
  <si>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</si>
  <si>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</si>
  <si>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</si>
  <si>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</si>
  <si>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</si>
  <si>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</si>
  <si>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</si>
  <si>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</si>
  <si>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</si>
  <si>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</si>
  <si>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</si>
  <si>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</si>
  <si>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</si>
  <si>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</si>
  <si>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</si>
  <si>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</si>
  <si>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</si>
  <si>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</si>
  <si>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</si>
  <si>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</si>
  <si>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</si>
  <si>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</si>
  <si>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</si>
  <si>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</si>
  <si>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</si>
  <si>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</si>
  <si>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</si>
  <si>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</si>
  <si>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</si>
  <si>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</si>
  <si>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</si>
  <si>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</si>
  <si>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</si>
  <si>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</si>
  <si>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</si>
  <si>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</si>
  <si>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</si>
  <si>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</si>
  <si>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</si>
  <si>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</si>
  <si>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</si>
  <si>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</si>
  <si>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</si>
  <si>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</si>
  <si>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</si>
  <si>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</si>
  <si>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</si>
  <si>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</si>
  <si>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</si>
  <si>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</si>
  <si>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</si>
  <si>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</si>
  <si>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</si>
  <si>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</si>
  <si>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</si>
  <si>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</si>
  <si>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</si>
  <si>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</si>
  <si>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</si>
  <si>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</si>
  <si>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</si>
  <si>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</si>
  <si>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</si>
  <si>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</si>
  <si>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</si>
  <si>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</si>
  <si>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</si>
  <si>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</si>
  <si>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</si>
  <si>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</si>
  <si>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</si>
  <si>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</si>
  <si>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</si>
  <si>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</si>
  <si>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</si>
  <si>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</si>
  <si>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</si>
  <si>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</si>
  <si>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</si>
  <si>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</si>
  <si>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</si>
  <si>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</si>
  <si>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</si>
  <si>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</si>
  <si>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</si>
  <si>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</si>
  <si>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</si>
  <si>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</si>
  <si>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</si>
  <si>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</si>
  <si>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</si>
  <si>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</si>
  <si>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</si>
  <si>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</si>
  <si>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</si>
  <si>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</si>
  <si>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</si>
  <si>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</si>
  <si>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</si>
  <si>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</si>
  <si>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</si>
  <si>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</si>
  <si>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</si>
  <si>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</si>
  <si>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</si>
  <si>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</si>
  <si>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</si>
  <si>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</si>
  <si>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</si>
  <si>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</si>
  <si>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</si>
  <si>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</si>
  <si>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</si>
  <si>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</si>
  <si>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</si>
  <si>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</si>
  <si>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</si>
  <si>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</si>
  <si>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</si>
  <si>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</si>
  <si>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</si>
  <si>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</si>
  <si>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</si>
  <si>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</si>
  <si>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</si>
  <si>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</si>
  <si>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</si>
  <si>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</si>
  <si>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</si>
  <si>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</si>
  <si>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</si>
  <si>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</si>
  <si>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</si>
  <si>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</si>
  <si>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</si>
  <si>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</si>
  <si>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</si>
  <si>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</si>
  <si>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</si>
  <si>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</si>
  <si>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</si>
  <si>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</si>
  <si>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</si>
  <si>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</si>
  <si>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</si>
  <si>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</si>
  <si>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</si>
  <si>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</si>
  <si>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</si>
  <si>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</si>
  <si>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</si>
  <si>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</si>
  <si>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</si>
  <si>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</si>
  <si>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</si>
  <si>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</si>
  <si>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</si>
  <si>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</si>
  <si>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</si>
  <si>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</si>
  <si>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</si>
  <si>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</si>
  <si>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</si>
  <si>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</si>
  <si>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</si>
  <si>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</si>
  <si>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</si>
  <si>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</si>
  <si>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</si>
  <si>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</si>
  <si>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</si>
  <si>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</si>
  <si>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</si>
  <si>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</si>
  <si>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</si>
  <si>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</si>
  <si>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</si>
  <si>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</si>
  <si>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</si>
  <si>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</si>
  <si>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</si>
  <si>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</si>
  <si>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</si>
  <si>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</si>
  <si>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</si>
  <si>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</si>
  <si>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</si>
  <si>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</si>
  <si>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</si>
  <si>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</si>
  <si>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</si>
  <si>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</si>
  <si>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</si>
  <si>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</si>
  <si>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</si>
  <si>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</si>
  <si>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</si>
  <si>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</si>
  <si>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</si>
  <si>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</si>
  <si>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</si>
  <si>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</si>
  <si>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</si>
  <si>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</si>
  <si>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</si>
  <si>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</si>
  <si>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</si>
  <si>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</si>
  <si>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</si>
  <si>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</si>
  <si>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</si>
  <si>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</si>
  <si>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</si>
  <si>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</si>
  <si>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</si>
  <si>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</si>
  <si>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</si>
  <si>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</si>
  <si>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</si>
  <si>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</si>
  <si>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</si>
  <si>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</si>
  <si>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</si>
  <si>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</si>
  <si>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</si>
  <si>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</si>
  <si>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</si>
  <si>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</si>
  <si>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</si>
  <si>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</si>
  <si>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</si>
  <si>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</si>
  <si>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</si>
  <si>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</si>
  <si>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</si>
  <si>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</si>
  <si>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</si>
  <si>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</si>
  <si>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</si>
  <si>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</si>
  <si>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</si>
  <si>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</si>
  <si>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</si>
  <si>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</si>
  <si>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</si>
  <si>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</si>
  <si>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</si>
  <si>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</si>
  <si>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</si>
  <si>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</si>
  <si>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</si>
  <si>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</si>
  <si>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</si>
  <si>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</si>
  <si>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</si>
  <si>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</si>
  <si>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</si>
  <si>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</si>
  <si>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</si>
  <si>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</si>
  <si>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</si>
  <si>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</si>
  <si>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</si>
  <si>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</si>
  <si>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</si>
  <si>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</si>
  <si>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</si>
  <si>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</si>
  <si>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</si>
  <si>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</si>
  <si>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</si>
  <si>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</si>
  <si>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</si>
  <si>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</si>
  <si>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</si>
  <si>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</si>
  <si>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</si>
  <si>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</si>
  <si>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</si>
  <si>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</si>
  <si>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</si>
  <si>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</si>
  <si>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</si>
  <si>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</si>
  <si>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</si>
  <si>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</si>
  <si>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</si>
  <si>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</si>
  <si>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</si>
  <si>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</si>
  <si>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</si>
  <si>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</si>
  <si>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</si>
  <si>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</si>
  <si>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</si>
  <si>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</si>
  <si>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</si>
  <si>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</si>
  <si>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</si>
  <si>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</si>
  <si>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</si>
  <si>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</si>
  <si>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</si>
  <si>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</si>
  <si>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</si>
  <si>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</si>
  <si>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</si>
  <si>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</si>
  <si>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</si>
  <si>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</si>
  <si>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</si>
  <si>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</si>
  <si>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</si>
  <si>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</si>
  <si>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</si>
  <si>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</si>
  <si>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</si>
  <si>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</si>
  <si>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</si>
  <si>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</si>
  <si>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</si>
  <si>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</si>
  <si>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</si>
  <si>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</si>
  <si>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</si>
  <si>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</si>
  <si>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</si>
  <si>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</si>
  <si>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</si>
  <si>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</si>
  <si>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</si>
  <si>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</si>
  <si>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</si>
  <si>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</si>
  <si>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</si>
  <si>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</si>
  <si>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</si>
  <si>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</si>
  <si>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</si>
  <si>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</si>
  <si>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</si>
  <si>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</si>
  <si>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</si>
  <si>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</si>
  <si>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</si>
  <si>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</si>
  <si>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</si>
  <si>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</si>
  <si>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</si>
  <si>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</si>
  <si>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</si>
  <si>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</si>
  <si>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</si>
  <si>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</si>
  <si>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</si>
  <si>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</si>
  <si>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</si>
  <si>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</si>
  <si>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</si>
  <si>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</si>
  <si>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</si>
  <si>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</si>
  <si>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</si>
  <si>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</si>
  <si>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</si>
  <si>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</si>
  <si>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</si>
  <si>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</si>
  <si>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</si>
  <si>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</si>
  <si>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</si>
  <si>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</si>
  <si>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</si>
  <si>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</si>
  <si>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</si>
  <si>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</si>
  <si>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</si>
  <si>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</si>
  <si>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</si>
  <si>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</si>
  <si>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</si>
  <si>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</si>
  <si>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</si>
  <si>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</si>
  <si>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</si>
  <si>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</si>
  <si>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</si>
  <si>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</si>
  <si>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</si>
  <si>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</si>
  <si>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</si>
  <si>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</si>
  <si>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</si>
  <si>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</si>
  <si>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</si>
  <si>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</si>
  <si>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</si>
  <si>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</si>
  <si>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</si>
  <si>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</si>
  <si>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</si>
  <si>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</si>
  <si>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</si>
  <si>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</si>
  <si>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</si>
  <si>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</si>
  <si>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</si>
  <si>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</si>
  <si>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</si>
  <si>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</si>
  <si>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</si>
  <si>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</si>
  <si>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</si>
  <si>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</si>
  <si>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</si>
  <si>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</si>
  <si>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</si>
  <si>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</si>
  <si>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</si>
  <si>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</si>
  <si>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</si>
  <si>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</si>
  <si>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</si>
  <si>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</si>
  <si>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</si>
  <si>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</si>
  <si>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</si>
  <si>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</si>
  <si>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</si>
  <si>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</si>
  <si>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</si>
  <si>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</si>
  <si>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</si>
  <si>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</si>
  <si>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</si>
  <si>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</si>
  <si>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</si>
  <si>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</si>
  <si>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</si>
  <si>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</si>
  <si>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</si>
  <si>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</si>
  <si>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</si>
  <si>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</si>
  <si>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</si>
  <si>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</si>
  <si>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</si>
  <si>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</si>
  <si>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</si>
  <si>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</si>
  <si>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</si>
  <si>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</si>
  <si>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</si>
  <si>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</si>
  <si>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</si>
  <si>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</si>
  <si>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</si>
  <si>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</si>
  <si>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</si>
  <si>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</si>
  <si>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</si>
  <si>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</si>
  <si>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</si>
  <si>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</si>
  <si>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</si>
  <si>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</si>
  <si>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</si>
  <si>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</si>
  <si>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</si>
  <si>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</si>
  <si>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</si>
  <si>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</si>
  <si>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</si>
  <si>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</si>
  <si>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</si>
  <si>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</si>
  <si>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</si>
  <si>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</si>
  <si>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</si>
  <si>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</si>
  <si>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</si>
  <si>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</si>
  <si>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</si>
  <si>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</si>
  <si>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</si>
  <si>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</si>
  <si>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</si>
  <si>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</si>
  <si>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</si>
  <si>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</si>
  <si>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</si>
  <si>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</si>
  <si>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</si>
  <si>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</si>
  <si>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</si>
  <si>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</si>
  <si>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</si>
  <si>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</si>
  <si>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</si>
  <si>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</si>
  <si>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</si>
  <si>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</si>
  <si>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</si>
  <si>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</si>
  <si>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</si>
  <si>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</si>
  <si>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</si>
  <si>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</si>
  <si>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</si>
  <si>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</si>
  <si>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</si>
  <si>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</si>
  <si>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</si>
  <si>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</si>
  <si>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</si>
  <si>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</si>
  <si>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</si>
  <si>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</si>
  <si>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</si>
  <si>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</si>
  <si>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</si>
  <si>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</si>
  <si>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</si>
  <si>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</si>
  <si>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</si>
  <si>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</si>
  <si>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</si>
  <si>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</si>
  <si>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</si>
  <si>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</si>
  <si>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</si>
  <si>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</si>
  <si>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</si>
  <si>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</si>
  <si>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</si>
  <si>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</si>
  <si>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</si>
  <si>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</si>
  <si>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</si>
  <si>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</si>
  <si>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</si>
  <si>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</si>
  <si>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</si>
  <si>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</si>
  <si>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</si>
  <si>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</si>
  <si>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</si>
  <si>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</si>
  <si>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</si>
  <si>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</si>
  <si>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</si>
  <si>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</si>
  <si>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</si>
  <si>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</si>
  <si>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</si>
  <si>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</si>
  <si>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</si>
  <si>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</si>
  <si>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</si>
  <si>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</si>
  <si>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</si>
  <si>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</si>
  <si>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</si>
  <si>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</si>
  <si>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</si>
  <si>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</si>
  <si>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</si>
  <si>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</si>
  <si>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</si>
  <si>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</si>
  <si>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</si>
  <si>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</si>
  <si>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</si>
  <si>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</si>
  <si>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</si>
  <si>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</si>
  <si>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</si>
  <si>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</si>
  <si>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</si>
  <si>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</si>
  <si>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</si>
  <si>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</si>
  <si>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</si>
  <si>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</si>
  <si>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</si>
  <si>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</si>
  <si>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</si>
  <si>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</si>
  <si>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</si>
  <si>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</si>
  <si>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</si>
  <si>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</si>
  <si>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</si>
  <si>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</si>
  <si>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</si>
  <si>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</si>
  <si>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</si>
  <si>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</si>
  <si>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</si>
  <si>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</si>
  <si>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</si>
  <si>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</si>
  <si>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</si>
  <si>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</si>
  <si>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</si>
  <si>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</si>
  <si>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</si>
  <si>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</si>
  <si>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</si>
  <si>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</si>
  <si>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</si>
  <si>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</si>
  <si>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</si>
  <si>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</si>
  <si>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</si>
  <si>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</si>
  <si>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</si>
  <si>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</si>
  <si>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</si>
  <si>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</si>
  <si>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</si>
  <si>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</si>
  <si>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</si>
  <si>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</si>
  <si>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</si>
  <si>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</si>
  <si>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</si>
  <si>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</si>
  <si>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</si>
  <si>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</si>
  <si>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</si>
  <si>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</si>
  <si>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</si>
  <si>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</si>
  <si>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</si>
  <si>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</si>
  <si>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</si>
  <si>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</si>
  <si>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</si>
  <si>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</si>
  <si>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</si>
  <si>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</si>
  <si>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</si>
  <si>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</si>
  <si>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</si>
  <si>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</si>
  <si>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</si>
  <si>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</si>
  <si>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</si>
  <si>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</si>
  <si>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</si>
  <si>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</si>
  <si>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</si>
  <si>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</si>
  <si>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</si>
  <si>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</si>
  <si>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</si>
  <si>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</si>
  <si>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</si>
  <si>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</si>
  <si>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</si>
  <si>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</si>
  <si>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</si>
  <si>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</si>
  <si>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</si>
  <si>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</si>
  <si>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</si>
  <si>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</si>
  <si>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</si>
  <si>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</si>
  <si>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</si>
  <si>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</si>
  <si>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</si>
  <si>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</si>
  <si>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</si>
  <si>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</si>
  <si>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</si>
  <si>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</si>
  <si>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</si>
  <si>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</si>
  <si>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</si>
  <si>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</si>
  <si>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</si>
  <si>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</si>
  <si>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</si>
  <si>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</si>
  <si>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</si>
  <si>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</si>
  <si>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</si>
  <si>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</si>
  <si>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</si>
  <si>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</si>
  <si>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</si>
  <si>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</si>
  <si>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</si>
  <si>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</si>
  <si>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</si>
  <si>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</si>
  <si>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</si>
  <si>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</si>
  <si>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</si>
  <si>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</si>
  <si>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</si>
  <si>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</si>
  <si>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</si>
  <si>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</si>
  <si>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</si>
  <si>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</si>
  <si>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</si>
  <si>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</si>
  <si>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</si>
  <si>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</si>
  <si>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</si>
  <si>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</si>
  <si>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</si>
  <si>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</si>
  <si>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</si>
  <si>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</si>
  <si>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</si>
  <si>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</si>
  <si>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</si>
  <si>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</si>
  <si>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</si>
  <si>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</si>
  <si>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</si>
  <si>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</si>
  <si>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</si>
  <si>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</si>
  <si>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</si>
  <si>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</si>
  <si>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</si>
  <si>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</si>
  <si>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</si>
  <si>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</si>
  <si>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</si>
  <si>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</si>
  <si>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</si>
  <si>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</si>
  <si>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</si>
  <si>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</si>
  <si>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</si>
  <si>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</si>
  <si>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</si>
  <si>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</si>
  <si>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</si>
  <si>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</si>
  <si>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</si>
  <si>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</si>
  <si>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</si>
  <si>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</si>
  <si>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</si>
  <si>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</si>
  <si>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</si>
  <si>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</si>
  <si>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</si>
  <si>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</si>
  <si>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</si>
  <si>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</si>
  <si>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</si>
  <si>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</si>
  <si>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</si>
  <si>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</si>
  <si>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</si>
  <si>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</si>
  <si>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</si>
  <si>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</si>
  <si>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</si>
  <si>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</si>
  <si>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</si>
  <si>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</si>
  <si>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</si>
  <si>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</si>
  <si>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</si>
  <si>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</si>
  <si>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</si>
  <si>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</si>
  <si>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</si>
  <si>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</si>
  <si>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</si>
  <si>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</si>
  <si>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</si>
  <si>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</si>
  <si>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</si>
  <si>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</si>
  <si>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</si>
  <si>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</si>
  <si>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</si>
  <si>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</si>
  <si>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</si>
  <si>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</si>
  <si>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</si>
  <si>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</si>
  <si>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</si>
  <si>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</si>
  <si>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</si>
  <si>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</si>
  <si>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</si>
  <si>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</si>
  <si>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</si>
  <si>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</si>
  <si>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</si>
  <si>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</si>
  <si>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</si>
  <si>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</si>
  <si>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</si>
  <si>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</si>
  <si>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</si>
  <si>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</si>
  <si>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</si>
  <si>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</si>
  <si>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</si>
  <si>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</si>
  <si>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</si>
  <si>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</si>
  <si>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</si>
  <si>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</si>
  <si>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</si>
  <si>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</si>
  <si>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</si>
  <si>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</si>
  <si>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</si>
  <si>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</si>
  <si>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</si>
  <si>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</si>
  <si>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</si>
  <si>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</si>
  <si>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</si>
  <si>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</si>
  <si>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</si>
  <si>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</si>
  <si>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</si>
  <si>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</si>
  <si>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</si>
  <si>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</si>
  <si>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</si>
  <si>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</si>
  <si>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</si>
  <si>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</si>
  <si>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</si>
  <si>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</si>
  <si>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</si>
  <si>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</si>
  <si>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</si>
  <si>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</si>
  <si>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</si>
  <si>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</si>
  <si>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</si>
  <si>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</si>
  <si>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</si>
  <si>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</si>
  <si>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</si>
  <si>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</si>
  <si>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</si>
  <si>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</si>
  <si>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</si>
  <si>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</si>
  <si>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</si>
  <si>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</si>
  <si>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</si>
  <si>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</si>
  <si>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</si>
  <si>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</si>
  <si>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</si>
  <si>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</si>
  <si>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</si>
  <si>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</si>
  <si>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</si>
  <si>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</si>
  <si>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</si>
  <si>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</si>
  <si>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</si>
  <si>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</si>
  <si>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</si>
  <si>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</si>
  <si>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</si>
  <si>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</si>
  <si>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</si>
  <si>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</si>
  <si>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</si>
  <si>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</si>
  <si>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</si>
  <si>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</si>
  <si>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</si>
  <si>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</si>
  <si>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</si>
  <si>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</si>
  <si>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</si>
  <si>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</si>
  <si>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</si>
  <si>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</si>
  <si>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</si>
  <si>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</si>
  <si>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</si>
  <si>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</si>
  <si>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</si>
  <si>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</si>
  <si>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</si>
  <si>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</si>
  <si>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</si>
  <si>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</si>
  <si>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</si>
  <si>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</si>
  <si>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</si>
  <si>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</si>
  <si>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</si>
  <si>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</si>
  <si>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</si>
  <si>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</si>
  <si>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</si>
  <si>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</si>
  <si>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</si>
  <si>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</si>
  <si>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</si>
  <si>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</si>
  <si>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</si>
  <si>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</si>
  <si>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</si>
  <si>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</si>
  <si>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</si>
  <si>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</si>
  <si>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</si>
  <si>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</si>
  <si>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</si>
  <si>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</si>
  <si>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</si>
  <si>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</si>
  <si>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</si>
  <si>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</si>
  <si>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</si>
  <si>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</si>
  <si>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</si>
  <si>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</si>
  <si>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</si>
  <si>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</si>
  <si>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</si>
  <si>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</si>
  <si>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</si>
  <si>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</si>
  <si>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</si>
  <si>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</si>
  <si>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</si>
  <si>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</si>
  <si>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</si>
  <si>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</si>
  <si>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</si>
  <si>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</si>
  <si>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</si>
  <si>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</si>
  <si>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</si>
  <si>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</si>
  <si>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</si>
  <si>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</si>
  <si>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</si>
  <si>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</si>
  <si>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</si>
  <si>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</si>
  <si>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</si>
  <si>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</si>
  <si>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</si>
  <si>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</si>
  <si>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</si>
  <si>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</si>
  <si>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</si>
  <si>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</si>
  <si>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</si>
  <si>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</si>
  <si>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</si>
  <si>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</si>
  <si>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</si>
  <si>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</si>
  <si>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</si>
  <si>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</si>
  <si>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</si>
  <si>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</si>
  <si>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</si>
  <si>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</si>
  <si>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</si>
  <si>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</si>
  <si>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</si>
  <si>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</si>
  <si>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</si>
  <si>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</si>
  <si>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</si>
  <si>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</si>
  <si>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</si>
  <si>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</si>
  <si>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</si>
  <si>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</si>
  <si>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</si>
  <si>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</si>
  <si>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</si>
  <si>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</si>
  <si>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</si>
  <si>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</si>
  <si>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</si>
  <si>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</si>
  <si>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</si>
  <si>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</si>
  <si>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</si>
  <si>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</si>
  <si>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</si>
  <si>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</si>
  <si>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</si>
  <si>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</si>
  <si>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</si>
  <si>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</si>
  <si>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</si>
  <si>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</si>
  <si>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</si>
  <si>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</si>
  <si>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</si>
  <si>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</si>
  <si>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</si>
  <si>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</si>
  <si>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</si>
  <si>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</si>
  <si>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</si>
  <si>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</si>
  <si>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</si>
  <si>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</si>
  <si>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</si>
  <si>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</si>
  <si>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</si>
  <si>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</si>
  <si>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</si>
  <si>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</si>
  <si>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</si>
  <si>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</si>
  <si>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</si>
  <si>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</si>
  <si>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</si>
  <si>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</si>
  <si>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</si>
  <si>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</si>
  <si>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</si>
  <si>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</si>
  <si>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</si>
  <si>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</si>
  <si>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</si>
  <si>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</si>
  <si>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</si>
  <si>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</si>
  <si>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</si>
  <si>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</si>
  <si>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</si>
  <si>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</si>
  <si>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</si>
  <si>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</si>
  <si>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</si>
  <si>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</si>
  <si>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</si>
  <si>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</si>
  <si>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</si>
  <si>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</si>
  <si>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</si>
  <si>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</si>
  <si>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</si>
  <si>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</si>
  <si>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</si>
  <si>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</si>
  <si>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</si>
  <si>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</si>
  <si>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</si>
  <si>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</si>
  <si>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</si>
  <si>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</si>
  <si>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</si>
  <si>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</si>
  <si>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</si>
  <si>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</si>
  <si>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</si>
  <si>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</si>
  <si>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</si>
  <si>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</si>
  <si>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</si>
  <si>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</si>
  <si>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</si>
  <si>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</si>
  <si>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</si>
  <si>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</si>
  <si>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</si>
  <si>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</si>
  <si>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</si>
  <si>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</si>
  <si>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</si>
  <si>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</si>
  <si>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</si>
  <si>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</si>
  <si>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</si>
  <si>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</si>
  <si>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</si>
  <si>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</si>
  <si>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</si>
  <si>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</si>
  <si>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</si>
  <si>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</si>
  <si>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</si>
  <si>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</si>
  <si>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</si>
  <si>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</si>
  <si>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</si>
  <si>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</si>
  <si>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</si>
  <si>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</si>
  <si>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</si>
  <si>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</si>
  <si>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</si>
  <si>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</si>
  <si>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</si>
  <si>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</si>
  <si>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</si>
  <si>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</si>
  <si>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</si>
  <si>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</si>
  <si>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</si>
  <si>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</si>
  <si>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</si>
  <si>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</si>
  <si>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</si>
  <si>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</si>
  <si>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</si>
  <si>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</si>
  <si>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</si>
  <si>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</si>
  <si>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</si>
  <si>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</si>
  <si>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</si>
  <si>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</si>
  <si>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</si>
  <si>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</si>
  <si>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</si>
  <si>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</si>
  <si>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</si>
  <si>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</si>
  <si>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</si>
  <si>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</si>
  <si>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</si>
  <si>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</si>
  <si>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</si>
  <si>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</si>
  <si>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</si>
  <si>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</si>
  <si>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</si>
  <si>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</si>
  <si>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</si>
  <si>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</si>
  <si>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</si>
  <si>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</si>
  <si>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</si>
  <si>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</si>
  <si>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</si>
  <si>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</si>
  <si>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</si>
  <si>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</si>
  <si>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</si>
  <si>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</si>
  <si>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</si>
  <si>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</si>
  <si>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</si>
  <si>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</si>
  <si>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</si>
  <si>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</si>
  <si>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</si>
  <si>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</si>
  <si>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</si>
  <si>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</si>
  <si>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</si>
  <si>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</si>
  <si>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</si>
  <si>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</si>
  <si>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</si>
  <si>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</si>
  <si>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</si>
  <si>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</si>
  <si>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</si>
  <si>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</si>
  <si>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</si>
  <si>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</si>
  <si>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</si>
  <si>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</si>
  <si>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</si>
  <si>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</si>
  <si>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</si>
  <si>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</si>
  <si>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</si>
  <si>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</si>
  <si>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</si>
  <si>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</si>
  <si>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</si>
  <si>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</si>
  <si>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</si>
  <si>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</si>
  <si>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</si>
  <si>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</si>
  <si>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</si>
  <si>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</si>
  <si>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</si>
  <si>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</si>
  <si>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</si>
  <si>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</si>
  <si>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</si>
  <si>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</si>
  <si>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</si>
  <si>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</si>
  <si>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</si>
  <si>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</si>
  <si>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</si>
  <si>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</si>
  <si>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</si>
  <si>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</si>
  <si>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</si>
  <si>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</si>
  <si>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</si>
  <si>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</si>
  <si>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</si>
  <si>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</si>
  <si>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</si>
  <si>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</si>
  <si>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</si>
  <si>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</si>
  <si>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</si>
  <si>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</si>
  <si>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</si>
  <si>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</si>
  <si>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</si>
  <si>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</si>
  <si>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</si>
  <si>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</si>
  <si>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</si>
  <si>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</si>
  <si>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</si>
  <si>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</si>
  <si>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</si>
  <si>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</si>
  <si>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</si>
  <si>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</si>
  <si>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</si>
  <si>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</si>
  <si>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</si>
  <si>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</si>
  <si>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</si>
  <si>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</si>
  <si>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</si>
  <si>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</si>
  <si>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</si>
  <si>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</si>
  <si>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</si>
  <si>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</si>
  <si>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</si>
  <si>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</si>
  <si>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</si>
  <si>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</si>
  <si>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</si>
  <si>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</si>
  <si>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</si>
  <si>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</si>
  <si>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</si>
  <si>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</si>
  <si>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</si>
  <si>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</si>
  <si>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</si>
  <si>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</si>
  <si>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</si>
  <si>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</si>
  <si>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</si>
  <si>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</si>
  <si>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</si>
  <si>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</si>
  <si>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</si>
  <si>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</si>
  <si>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</si>
  <si>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</si>
  <si>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</si>
  <si>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</si>
  <si>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</si>
  <si>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</si>
  <si>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</si>
  <si>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</si>
  <si>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</si>
  <si>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</si>
  <si>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</si>
  <si>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</si>
  <si>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</si>
  <si>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</si>
  <si>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</si>
  <si>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</si>
  <si>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</si>
  <si>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</si>
  <si>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</si>
  <si>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</si>
  <si>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</si>
  <si>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</si>
  <si>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</si>
  <si>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</si>
  <si>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</si>
  <si>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</si>
  <si>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</si>
  <si>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</si>
  <si>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</si>
  <si>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</si>
  <si>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</si>
  <si>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</si>
  <si>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</si>
  <si>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</si>
  <si>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</si>
  <si>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</si>
  <si>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</si>
  <si>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</si>
  <si>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</si>
  <si>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</si>
  <si>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</si>
  <si>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</si>
  <si>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</si>
  <si>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</si>
  <si>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</si>
  <si>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</si>
  <si>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</si>
  <si>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</si>
  <si>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</si>
  <si>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</si>
  <si>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</si>
  <si>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</si>
  <si>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</si>
  <si>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</si>
  <si>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</si>
  <si>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</si>
  <si>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</si>
  <si>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</si>
  <si>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</si>
  <si>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</si>
  <si>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</si>
  <si>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</si>
  <si>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</si>
  <si>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</si>
  <si>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</si>
  <si>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</si>
  <si>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</si>
  <si>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</si>
  <si>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</si>
  <si>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</si>
  <si>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</si>
  <si>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</si>
  <si>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</si>
  <si>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</si>
  <si>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</si>
  <si>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</si>
  <si>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</si>
  <si>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</si>
  <si>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</si>
  <si>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</si>
  <si>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</si>
  <si>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</si>
  <si>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</si>
  <si>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</si>
  <si>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</si>
  <si>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</si>
  <si>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</si>
  <si>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</si>
  <si>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</si>
  <si>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</si>
  <si>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</si>
  <si>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</si>
  <si>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</si>
  <si>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</si>
  <si>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</si>
  <si>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</si>
  <si>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</si>
  <si>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</si>
  <si>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</si>
  <si>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</si>
  <si>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</si>
  <si>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</si>
  <si>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</si>
  <si>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</si>
  <si>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</si>
  <si>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</si>
  <si>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</si>
  <si>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</si>
  <si>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</si>
  <si>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</si>
  <si>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</si>
  <si>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</si>
  <si>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</si>
  <si>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</si>
  <si>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</si>
  <si>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</si>
  <si>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</si>
  <si>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</si>
  <si>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</si>
  <si>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</si>
  <si>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</si>
  <si>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</si>
  <si>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</si>
  <si>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</si>
  <si>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</si>
  <si>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</si>
  <si>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</si>
  <si>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</si>
  <si>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</si>
  <si>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</si>
  <si>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</si>
  <si>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</si>
  <si>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</si>
  <si>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</si>
  <si>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</si>
  <si>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</si>
  <si>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</si>
  <si>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</si>
  <si>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</si>
  <si>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</si>
  <si>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</si>
  <si>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</si>
  <si>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</si>
  <si>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</si>
  <si>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</si>
  <si>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</si>
  <si>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</si>
  <si>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</si>
  <si>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</si>
  <si>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</si>
  <si>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</si>
  <si>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</si>
  <si>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</si>
  <si>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</si>
  <si>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</si>
  <si>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</si>
  <si>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</si>
  <si>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</si>
  <si>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</si>
  <si>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</si>
  <si>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</si>
  <si>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</si>
  <si>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</si>
  <si>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</si>
  <si>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</si>
  <si>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</si>
  <si>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</si>
  <si>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</si>
  <si>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</si>
  <si>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</si>
  <si>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</si>
  <si>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</si>
  <si>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</si>
  <si>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</si>
  <si>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</si>
  <si>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</si>
  <si>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</si>
  <si>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</si>
  <si>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</si>
  <si>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</si>
  <si>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</si>
  <si>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</si>
  <si>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</si>
  <si>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</si>
  <si>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</si>
  <si>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</si>
  <si>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</si>
  <si>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</si>
  <si>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</si>
  <si>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</si>
  <si>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</si>
  <si>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</si>
  <si>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</si>
  <si>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</si>
  <si>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</si>
  <si>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</si>
  <si>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</si>
  <si>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</si>
  <si>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</si>
  <si>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</si>
  <si>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</si>
  <si>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</si>
  <si>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</si>
  <si>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</si>
  <si>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</si>
  <si>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</si>
  <si>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</si>
  <si>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</si>
  <si>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</si>
  <si>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</si>
  <si>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</si>
  <si>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</si>
  <si>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</si>
  <si>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</si>
  <si>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</si>
  <si>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</si>
  <si>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</si>
  <si>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</si>
  <si>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</si>
  <si>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</si>
  <si>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</si>
  <si>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</si>
  <si>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</si>
  <si>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</si>
  <si>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</si>
  <si>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</si>
  <si>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</si>
  <si>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</si>
  <si>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</si>
  <si>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</si>
  <si>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</si>
  <si>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</si>
  <si>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</si>
  <si>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</si>
  <si>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</si>
  <si>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</si>
  <si>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</si>
  <si>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</si>
  <si>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</si>
  <si>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</si>
  <si>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</si>
  <si>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</si>
  <si>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</si>
  <si>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</si>
  <si>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</si>
  <si>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</si>
  <si>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</si>
  <si>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</si>
  <si>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</si>
  <si>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</si>
  <si>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</si>
  <si>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</si>
  <si>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</si>
  <si>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</si>
  <si>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</si>
  <si>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</si>
  <si>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</si>
  <si>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</si>
  <si>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</si>
  <si>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</si>
  <si>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</si>
  <si>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</si>
  <si>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</si>
  <si>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</si>
  <si>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</si>
  <si>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</si>
  <si>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</si>
  <si>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</si>
  <si>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</si>
  <si>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</si>
  <si>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</si>
  <si>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</si>
  <si>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</si>
  <si>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</si>
  <si>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</si>
  <si>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</si>
  <si>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</si>
  <si>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</si>
  <si>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</si>
  <si>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</si>
  <si>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</si>
  <si>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</si>
  <si>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</si>
  <si>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</si>
  <si>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</si>
  <si>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</si>
  <si>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</si>
  <si>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</si>
  <si>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</si>
  <si>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</si>
  <si>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</si>
  <si>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</si>
  <si>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</si>
  <si>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</si>
  <si>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</si>
  <si>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</si>
  <si>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</si>
  <si>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</si>
  <si>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</si>
  <si>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</si>
  <si>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</si>
  <si>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</si>
  <si>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</si>
  <si>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</si>
  <si>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</si>
  <si>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</si>
  <si>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</si>
  <si>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</si>
  <si>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</si>
  <si>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</si>
  <si>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</si>
  <si>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</si>
  <si>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</si>
  <si>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</si>
  <si>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</si>
  <si>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</si>
  <si>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</si>
  <si>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</si>
  <si>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</si>
  <si>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</si>
  <si>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</si>
  <si>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</si>
  <si>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</si>
  <si>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</si>
  <si>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</si>
  <si>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</si>
  <si>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</si>
  <si>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</si>
  <si>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</si>
  <si>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</si>
  <si>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</si>
  <si>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</si>
  <si>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</si>
  <si>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</si>
  <si>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</si>
  <si>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</si>
  <si>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</si>
  <si>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</si>
  <si>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</si>
  <si>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</si>
  <si>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</si>
  <si>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</si>
  <si>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</si>
  <si>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</si>
  <si>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</si>
  <si>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</si>
  <si>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</si>
  <si>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</si>
  <si>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</si>
  <si>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</si>
  <si>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</si>
  <si>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</si>
  <si>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</si>
  <si>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</si>
  <si>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</si>
  <si>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</si>
  <si>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</si>
  <si>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</si>
  <si>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</si>
  <si>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</si>
  <si>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</si>
  <si>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</si>
  <si>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</si>
  <si>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</si>
  <si>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</si>
  <si>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</si>
  <si>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</si>
  <si>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</si>
  <si>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</si>
  <si>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</si>
  <si>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</si>
  <si>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</si>
  <si>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</si>
  <si>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</si>
  <si>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</si>
  <si>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</si>
  <si>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</si>
  <si>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</si>
  <si>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</si>
  <si>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</si>
  <si>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</si>
  <si>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</si>
  <si>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</si>
  <si>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</si>
  <si>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</si>
  <si>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</si>
  <si>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</si>
  <si>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</si>
  <si>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</si>
  <si>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</si>
  <si>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</si>
  <si>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</si>
  <si>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</si>
  <si>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</si>
  <si>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</si>
  <si>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</si>
  <si>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</si>
  <si>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</si>
  <si>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</si>
  <si>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</si>
  <si>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</si>
  <si>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</si>
  <si>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</si>
  <si>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</si>
  <si>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</si>
  <si>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</si>
  <si>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</si>
  <si>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</si>
  <si>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</si>
  <si>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</si>
  <si>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</si>
  <si>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</si>
  <si>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</si>
  <si>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</si>
  <si>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</si>
  <si>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</si>
  <si>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</si>
  <si>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</si>
  <si>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</si>
  <si>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</si>
  <si>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</si>
  <si>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</si>
  <si>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</si>
  <si>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</si>
  <si>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</si>
  <si>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</si>
  <si>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</si>
  <si>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</si>
  <si>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</si>
  <si>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</si>
  <si>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</si>
  <si>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</si>
  <si>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</si>
  <si>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</si>
  <si>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</si>
  <si>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</si>
  <si>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</si>
  <si>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</si>
  <si>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</si>
  <si>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</si>
  <si>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</si>
  <si>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</si>
  <si>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</si>
  <si>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</si>
  <si>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</si>
  <si>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</si>
  <si>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</si>
  <si>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</si>
  <si>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</si>
  <si>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</si>
  <si>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</si>
  <si>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</si>
  <si>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</si>
  <si>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</si>
  <si>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</si>
  <si>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</si>
  <si>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</si>
  <si>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</si>
  <si>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</si>
  <si>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</si>
  <si>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</si>
  <si>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</si>
  <si>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</si>
  <si>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</si>
  <si>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</si>
  <si>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</si>
  <si>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</si>
  <si>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</si>
  <si>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</si>
  <si>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</si>
  <si>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</si>
  <si>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</si>
  <si>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</si>
  <si>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</si>
  <si>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</si>
  <si>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</si>
  <si>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</si>
  <si>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</si>
  <si>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</si>
  <si>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</si>
  <si>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</si>
  <si>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</si>
  <si>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</si>
  <si>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</si>
  <si>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</si>
  <si>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</si>
  <si>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</si>
  <si>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</si>
  <si>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</si>
  <si>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</si>
  <si>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</si>
  <si>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</si>
  <si>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</si>
  <si>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</si>
  <si>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</si>
  <si>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</si>
  <si>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</si>
  <si>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</si>
  <si>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</si>
  <si>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</si>
  <si>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</si>
  <si>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</si>
  <si>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</si>
  <si>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</si>
  <si>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</si>
  <si>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</si>
  <si>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</si>
  <si>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</si>
  <si>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</si>
  <si>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</si>
  <si>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</si>
  <si>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</si>
  <si>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</si>
  <si>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</si>
  <si>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</si>
  <si>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</si>
  <si>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</si>
  <si>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</si>
  <si>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</si>
  <si>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</si>
  <si>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</si>
  <si>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</si>
  <si>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</si>
  <si>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</si>
  <si>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</si>
  <si>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</si>
  <si>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</si>
  <si>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</si>
  <si>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</si>
  <si>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</si>
  <si>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</si>
  <si>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</si>
  <si>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</si>
  <si>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</si>
  <si>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</si>
  <si>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</si>
  <si>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</si>
  <si>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</si>
  <si>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</si>
  <si>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</si>
  <si>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</si>
  <si>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</si>
  <si>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</si>
  <si>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</si>
  <si>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</si>
  <si>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</si>
  <si>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</si>
  <si>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</si>
  <si>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</si>
  <si>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</si>
  <si>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</si>
  <si>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</si>
  <si>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</si>
  <si>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</si>
  <si>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</si>
  <si>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</si>
  <si>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</si>
  <si>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</si>
  <si>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</si>
  <si>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</si>
  <si>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</si>
  <si>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</si>
  <si>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</si>
  <si>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</si>
  <si>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</si>
  <si>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</si>
  <si>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</si>
  <si>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</si>
  <si>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</si>
  <si>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</si>
  <si>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</si>
  <si>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</si>
  <si>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</si>
  <si>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</si>
  <si>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</si>
  <si>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</si>
  <si>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</si>
  <si>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</si>
  <si>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</si>
  <si>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</si>
  <si>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</si>
  <si>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</si>
  <si>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</si>
  <si>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</si>
  <si>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</si>
  <si>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</si>
  <si>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</si>
  <si>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</si>
  <si>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</si>
  <si>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</si>
  <si>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</si>
  <si>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</si>
  <si>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</si>
  <si>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</si>
  <si>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</si>
  <si>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</si>
  <si>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</si>
  <si>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</si>
  <si>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</si>
  <si>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</si>
  <si>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</si>
  <si>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</si>
  <si>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</si>
  <si>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</si>
  <si>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</si>
  <si>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</si>
  <si>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</si>
  <si>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</si>
  <si>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</si>
  <si>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</si>
  <si>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</si>
  <si>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</si>
  <si>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</si>
  <si>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</si>
  <si>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</si>
  <si>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</si>
  <si>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</si>
  <si>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</si>
  <si>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</si>
  <si>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</si>
  <si>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</si>
  <si>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</si>
  <si>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</si>
  <si>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</si>
  <si>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</si>
  <si>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</si>
  <si>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</si>
  <si>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</si>
  <si>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</si>
  <si>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</si>
  <si>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</si>
  <si>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</si>
  <si>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</si>
  <si>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</si>
  <si>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</si>
  <si>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</si>
  <si>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</si>
  <si>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</si>
  <si>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</si>
  <si>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</si>
  <si>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</si>
  <si>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</si>
  <si>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</si>
  <si>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</si>
  <si>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</si>
  <si>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</si>
  <si>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</si>
  <si>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</si>
  <si>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</si>
  <si>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</si>
  <si>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</si>
  <si>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</si>
  <si>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</si>
  <si>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</si>
  <si>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</si>
  <si>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</si>
  <si>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</si>
  <si>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</si>
  <si>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</si>
  <si>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</si>
  <si>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</si>
  <si>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</si>
  <si>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</si>
  <si>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</si>
  <si>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</si>
  <si>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</si>
  <si>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</si>
  <si>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</si>
  <si>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</si>
  <si>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</si>
  <si>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</si>
  <si>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</si>
  <si>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</si>
  <si>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</si>
  <si>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</si>
  <si>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</si>
  <si>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</si>
  <si>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</si>
  <si>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</si>
  <si>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</si>
  <si>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</si>
  <si>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</si>
  <si>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</si>
  <si>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</si>
  <si>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</si>
  <si>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</si>
  <si>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</si>
  <si>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</si>
  <si>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</si>
  <si>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</si>
  <si>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</si>
  <si>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</si>
  <si>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</si>
  <si>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</si>
  <si>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</si>
  <si>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</si>
  <si>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</si>
  <si>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</si>
  <si>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</si>
  <si>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</si>
  <si>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</si>
  <si>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</si>
  <si>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</si>
  <si>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</si>
  <si>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</si>
  <si>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</si>
  <si>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</si>
  <si>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</si>
  <si>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</si>
  <si>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</si>
  <si>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</si>
  <si>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</si>
  <si>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</si>
  <si>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</si>
  <si>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</si>
  <si>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</si>
  <si>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</si>
  <si>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</si>
  <si>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</si>
  <si>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</si>
  <si>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</si>
  <si>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</si>
  <si>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</si>
  <si>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</si>
  <si>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</si>
  <si>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</si>
  <si>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</si>
  <si>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</si>
  <si>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</si>
  <si>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</si>
  <si>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</si>
  <si>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</si>
  <si>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</si>
  <si>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</si>
  <si>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</si>
  <si>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</si>
  <si>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</si>
  <si>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</si>
  <si>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</si>
  <si>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</si>
  <si>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</si>
  <si>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</si>
  <si>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</si>
  <si>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</si>
  <si>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</si>
  <si>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</si>
  <si>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</si>
  <si>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</si>
  <si>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</si>
  <si>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</si>
  <si>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</si>
  <si>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</si>
  <si>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</si>
  <si>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</si>
  <si>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</si>
  <si>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</si>
  <si>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</si>
  <si>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</si>
  <si>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</si>
  <si>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</si>
  <si>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</si>
  <si>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</si>
  <si>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</si>
  <si>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</si>
  <si>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</si>
  <si>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</si>
  <si>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</si>
  <si>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</si>
  <si>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</si>
  <si>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</si>
  <si>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</si>
  <si>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</si>
  <si>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</si>
  <si>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</si>
  <si>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</si>
  <si>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</si>
  <si>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</si>
  <si>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</si>
  <si>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</si>
  <si>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</si>
  <si>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</si>
  <si>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</si>
  <si>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</si>
  <si>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</si>
  <si>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</si>
  <si>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</si>
  <si>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</si>
  <si>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</si>
  <si>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</si>
  <si>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</si>
  <si>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</si>
  <si>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</si>
  <si>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</si>
  <si>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</si>
  <si>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</si>
  <si>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</si>
  <si>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</si>
  <si>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</si>
  <si>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</si>
  <si>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</si>
  <si>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</si>
  <si>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</si>
  <si>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</si>
  <si>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</si>
  <si>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</si>
  <si>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</si>
  <si>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</si>
  <si>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</si>
  <si>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</si>
  <si>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</si>
  <si>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</si>
  <si>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</si>
  <si>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</si>
  <si>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</si>
  <si>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</si>
  <si>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</si>
  <si>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</si>
  <si>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</si>
  <si>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</si>
  <si>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</si>
  <si>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</si>
  <si>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</si>
  <si>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</si>
  <si>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</si>
  <si>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</si>
  <si>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</si>
  <si>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</si>
  <si>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</si>
  <si>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</si>
  <si>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</si>
  <si>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</si>
  <si>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</si>
  <si>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</si>
  <si>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</si>
  <si>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</si>
  <si>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</si>
  <si>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</si>
  <si>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</si>
  <si>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</si>
  <si>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</si>
  <si>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</si>
  <si>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</si>
  <si>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</si>
  <si>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</si>
  <si>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</si>
  <si>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</si>
  <si>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</si>
  <si>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</si>
  <si>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</si>
  <si>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</si>
  <si>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</si>
  <si>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</si>
  <si>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</si>
  <si>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</si>
  <si>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</si>
  <si>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</si>
  <si>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</si>
  <si>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</si>
  <si>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</si>
  <si>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</si>
  <si>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</si>
  <si>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</si>
  <si>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</si>
  <si>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</si>
  <si>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</si>
  <si>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</si>
  <si>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</si>
  <si>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</si>
  <si>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</si>
  <si>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</si>
  <si>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</si>
  <si>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</si>
  <si>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</si>
  <si>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</si>
  <si>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</si>
  <si>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</si>
  <si>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</si>
  <si>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</si>
  <si>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</si>
  <si>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</si>
  <si>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</si>
  <si>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</si>
  <si>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</si>
  <si>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</si>
  <si>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</si>
  <si>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</si>
  <si>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</si>
  <si>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</si>
  <si>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</si>
  <si>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</si>
  <si>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</si>
  <si>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</si>
  <si>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</si>
  <si>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</si>
  <si>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</si>
  <si>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</si>
  <si>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</si>
  <si>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</si>
  <si>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</si>
  <si>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</si>
  <si>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</si>
  <si>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</si>
  <si>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</si>
  <si>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</si>
  <si>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</si>
  <si>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</si>
  <si>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</si>
  <si>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</si>
  <si>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</si>
  <si>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</si>
  <si>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</si>
  <si>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</si>
  <si>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</si>
  <si>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</si>
  <si>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</si>
  <si>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</si>
  <si>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</si>
  <si>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</si>
  <si>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</si>
  <si>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</si>
  <si>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</si>
  <si>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</si>
  <si>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</si>
  <si>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</si>
  <si>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</si>
  <si>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</si>
  <si>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</si>
  <si>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</si>
  <si>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</si>
  <si>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</si>
  <si>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</si>
  <si>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</si>
  <si>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</si>
  <si>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</si>
  <si>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</si>
  <si>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</si>
  <si>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</si>
  <si>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</si>
  <si>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</si>
  <si>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</si>
  <si>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</si>
  <si>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</si>
  <si>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</si>
  <si>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</si>
  <si>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</si>
  <si>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</si>
  <si>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</si>
  <si>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</si>
  <si>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</si>
  <si>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</si>
  <si>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</si>
  <si>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</si>
  <si>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</si>
  <si>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</si>
  <si>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</si>
  <si>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</si>
  <si>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</si>
  <si>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</si>
  <si>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</si>
  <si>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</si>
  <si>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</si>
  <si>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</si>
  <si>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</si>
  <si>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</si>
  <si>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</si>
  <si>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</si>
  <si>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</si>
  <si>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</si>
  <si>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</si>
  <si>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</si>
  <si>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</si>
  <si>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</si>
  <si>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</si>
  <si>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</si>
  <si>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</si>
  <si>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</si>
  <si>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</si>
  <si>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</si>
  <si>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</si>
  <si>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</si>
  <si>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</si>
  <si>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</si>
  <si>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</si>
  <si>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</si>
  <si>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</si>
  <si>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</si>
  <si>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</si>
  <si>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</si>
  <si>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</si>
  <si>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</si>
  <si>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</si>
  <si>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</si>
  <si>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</si>
  <si>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</si>
  <si>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</si>
  <si>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</si>
  <si>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</si>
  <si>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</si>
  <si>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</si>
  <si>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</si>
  <si>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</si>
  <si>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</si>
  <si>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</si>
  <si>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</si>
  <si>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</si>
  <si>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</si>
  <si>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</si>
  <si>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</si>
  <si>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</si>
  <si>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</si>
  <si>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</si>
  <si>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</si>
  <si>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</si>
  <si>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</si>
  <si>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</si>
  <si>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</si>
  <si>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</si>
  <si>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</si>
  <si>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</si>
  <si>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</si>
  <si>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</si>
  <si>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</si>
  <si>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</si>
  <si>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</si>
  <si>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</si>
  <si>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</si>
  <si>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</si>
  <si>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</si>
  <si>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</si>
  <si>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</si>
  <si>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</si>
  <si>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</si>
  <si>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</si>
  <si>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</si>
  <si>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</si>
  <si>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</si>
  <si>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</si>
  <si>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</si>
  <si>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</si>
  <si>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</si>
  <si>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</si>
  <si>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</si>
  <si>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</si>
  <si>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</si>
  <si>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</si>
  <si>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</si>
  <si>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</si>
  <si>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</si>
  <si>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</si>
  <si>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</si>
  <si>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</si>
  <si>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</si>
  <si>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</si>
  <si>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</si>
  <si>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</si>
  <si>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</si>
  <si>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</si>
  <si>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</si>
  <si>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</si>
  <si>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</si>
  <si>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</si>
  <si>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</si>
  <si>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</si>
  <si>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</si>
  <si>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</si>
  <si>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</si>
  <si>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</si>
  <si>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</si>
  <si>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</si>
  <si>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</si>
  <si>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</si>
  <si>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</si>
  <si>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</si>
  <si>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</si>
  <si>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</si>
  <si>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</si>
  <si>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</si>
  <si>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</si>
  <si>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</si>
  <si>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</si>
  <si>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</si>
  <si>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</si>
  <si>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</si>
  <si>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</si>
  <si>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</si>
  <si>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</si>
  <si>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</si>
  <si>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</si>
  <si>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</si>
  <si>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</si>
  <si>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</si>
  <si>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</si>
  <si>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</si>
  <si>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</si>
  <si>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</si>
  <si>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</si>
  <si>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</si>
  <si>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</si>
  <si>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</si>
  <si>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</si>
  <si>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</si>
  <si>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</si>
  <si>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</si>
  <si>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</si>
  <si>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</si>
  <si>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</si>
  <si>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</si>
  <si>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</si>
  <si>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</si>
  <si>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</si>
  <si>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</si>
  <si>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</si>
  <si>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</si>
  <si>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</si>
  <si>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</si>
  <si>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</si>
  <si>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</si>
  <si>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</si>
  <si>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</si>
  <si>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</si>
  <si>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</si>
  <si>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</si>
  <si>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</si>
  <si>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</si>
  <si>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</si>
  <si>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</si>
  <si>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</si>
  <si>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</si>
  <si>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</si>
  <si>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</si>
  <si>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</si>
  <si>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</si>
  <si>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</si>
  <si>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</si>
  <si>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</si>
  <si>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</si>
  <si>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</si>
  <si>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</si>
  <si>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</si>
  <si>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</si>
  <si>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</si>
  <si>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</si>
  <si>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</si>
  <si>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</si>
  <si>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</si>
  <si>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</si>
  <si>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</si>
  <si>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</si>
  <si>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</si>
  <si>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</si>
  <si>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</si>
  <si>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</si>
  <si>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</si>
  <si>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</si>
  <si>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</si>
  <si>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</si>
  <si>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</si>
  <si>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</si>
  <si>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</si>
  <si>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</si>
  <si>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</si>
  <si>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</si>
  <si>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</si>
  <si>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</si>
  <si>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</si>
  <si>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</si>
  <si>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</si>
  <si>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</si>
  <si>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</si>
  <si>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</si>
  <si>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</si>
  <si>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</si>
  <si>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</si>
  <si>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</si>
  <si>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</si>
  <si>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</si>
  <si>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</si>
  <si>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</si>
  <si>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</si>
  <si>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</si>
  <si>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</si>
  <si>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</si>
  <si>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</si>
  <si>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</si>
  <si>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</si>
  <si>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</si>
  <si>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</si>
  <si>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</si>
  <si>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</si>
  <si>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</si>
  <si>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</si>
  <si>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</si>
  <si>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</si>
  <si>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</si>
  <si>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</si>
  <si>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</si>
  <si>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</si>
  <si>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</si>
  <si>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</si>
  <si>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</si>
  <si>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</si>
  <si>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</si>
  <si>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</si>
  <si>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</si>
  <si>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</si>
  <si>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</si>
  <si>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</si>
  <si>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</si>
  <si>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</si>
  <si>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</si>
  <si>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</si>
  <si>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</si>
  <si>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</si>
  <si>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</si>
  <si>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</si>
  <si>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</si>
  <si>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</si>
  <si>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</si>
  <si>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</si>
  <si>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</si>
  <si>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</si>
  <si>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</si>
  <si>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</si>
  <si>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</si>
  <si>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</si>
  <si>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</si>
  <si>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</si>
  <si>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</si>
  <si>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</si>
  <si>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</si>
  <si>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</si>
  <si>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</si>
  <si>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</si>
  <si>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</si>
  <si>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</si>
  <si>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</si>
  <si>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</si>
  <si>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</si>
  <si>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</si>
  <si>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</si>
  <si>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</si>
  <si>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</si>
  <si>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</si>
  <si>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</si>
  <si>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</si>
  <si>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</si>
  <si>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</si>
  <si>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</si>
  <si>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</si>
  <si>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</si>
  <si>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</si>
  <si>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</si>
  <si>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</si>
  <si>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</si>
  <si>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</si>
  <si>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</si>
  <si>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</si>
  <si>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</si>
  <si>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</si>
  <si>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</si>
  <si>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</si>
  <si>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</si>
  <si>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</si>
  <si>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</si>
  <si>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</si>
  <si>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</si>
  <si>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</si>
  <si>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</si>
  <si>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</si>
  <si>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</si>
  <si>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</si>
  <si>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</si>
  <si>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</si>
  <si>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</si>
  <si>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</si>
  <si>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</si>
  <si>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</si>
  <si>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</si>
  <si>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</si>
  <si>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</si>
  <si>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</si>
  <si>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</si>
  <si>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</si>
  <si>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</si>
  <si>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</si>
  <si>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</si>
  <si>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</si>
  <si>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</si>
  <si>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</si>
  <si>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</si>
  <si>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</si>
  <si>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</si>
  <si>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</si>
  <si>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</si>
  <si>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</si>
  <si>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</si>
  <si>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</si>
  <si>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</si>
  <si>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</si>
  <si>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</si>
  <si>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</si>
  <si>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</si>
  <si>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</si>
  <si>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</si>
  <si>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</si>
  <si>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</si>
  <si>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</si>
  <si>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</si>
  <si>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</si>
  <si>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</si>
  <si>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</si>
  <si>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</si>
  <si>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</si>
  <si>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</si>
  <si>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</si>
  <si>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</si>
  <si>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</si>
  <si>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</si>
  <si>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</si>
  <si>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</si>
  <si>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</si>
  <si>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</si>
  <si>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</si>
  <si>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</si>
  <si>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</si>
  <si>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</si>
  <si>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</si>
  <si>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</si>
  <si>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</si>
  <si>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</si>
  <si>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</si>
  <si>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</si>
  <si>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</si>
  <si>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</si>
  <si>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</si>
  <si>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</si>
  <si>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</si>
  <si>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</si>
  <si>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</si>
  <si>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</si>
  <si>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</si>
  <si>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</si>
  <si>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</si>
  <si>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</si>
  <si>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</si>
  <si>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</si>
  <si>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</si>
  <si>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</si>
  <si>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</si>
  <si>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</si>
  <si>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</si>
  <si>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</si>
  <si>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</si>
  <si>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</si>
  <si>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</si>
  <si>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</si>
  <si>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</si>
  <si>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</si>
  <si>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</si>
  <si>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</si>
  <si>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</si>
  <si>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</si>
  <si>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</si>
  <si>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</si>
  <si>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</si>
  <si>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</si>
  <si>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</si>
  <si>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</si>
  <si>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</si>
  <si>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</si>
  <si>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</si>
  <si>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</si>
  <si>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</si>
  <si>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</si>
  <si>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</si>
  <si>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</si>
  <si>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</si>
  <si>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</si>
  <si>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</si>
  <si>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</si>
  <si>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</si>
  <si>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</si>
  <si>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</si>
  <si>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</si>
  <si>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</si>
  <si>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</si>
  <si>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</si>
  <si>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</si>
  <si>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</si>
  <si>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</si>
  <si>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</si>
  <si>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</si>
  <si>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</si>
  <si>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</si>
  <si>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</si>
  <si>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</si>
  <si>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</si>
  <si>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</si>
  <si>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</si>
  <si>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</si>
  <si>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</si>
  <si>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</si>
  <si>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</si>
  <si>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</si>
  <si>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</si>
  <si>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</si>
  <si>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</si>
  <si>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</si>
  <si>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</si>
  <si>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</si>
  <si>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</si>
  <si>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</si>
  <si>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</si>
  <si>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</si>
  <si>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</si>
  <si>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</si>
  <si>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</si>
  <si>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</si>
  <si>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</si>
  <si>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</si>
  <si>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</si>
  <si>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</si>
  <si>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</si>
  <si>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</si>
  <si>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</si>
  <si>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</si>
  <si>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</si>
  <si>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</si>
  <si>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</si>
  <si>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</si>
  <si>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</si>
  <si>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</si>
  <si>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</si>
  <si>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</si>
  <si>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</si>
  <si>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</si>
  <si>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</si>
  <si>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</si>
  <si>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</si>
  <si>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</si>
  <si>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</si>
  <si>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</si>
  <si>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</si>
  <si>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</si>
  <si>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</si>
  <si>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</si>
  <si>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</si>
  <si>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</si>
  <si>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</si>
  <si>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</si>
  <si>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</si>
  <si>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</si>
  <si>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</si>
  <si>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</si>
  <si>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</si>
  <si>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</si>
  <si>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</si>
  <si>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</si>
  <si>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</si>
  <si>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</si>
  <si>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</si>
  <si>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</si>
  <si>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</si>
  <si>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</si>
  <si>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</si>
  <si>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</si>
  <si>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</si>
  <si>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</si>
  <si>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</si>
  <si>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</si>
  <si>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</si>
  <si>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</si>
  <si>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</si>
  <si>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</si>
  <si>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</si>
  <si>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</si>
  <si>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</si>
  <si>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</si>
  <si>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</si>
  <si>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</si>
  <si>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</si>
  <si>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</si>
  <si>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</si>
  <si>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</si>
  <si>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</si>
  <si>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</si>
  <si>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</si>
  <si>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</si>
  <si>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</si>
  <si>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</si>
  <si>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</si>
  <si>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</si>
  <si>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</si>
  <si>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</si>
  <si>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</si>
  <si>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</si>
  <si>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</si>
  <si>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</si>
  <si>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</si>
  <si>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</si>
  <si>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</si>
  <si>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</si>
  <si>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</si>
  <si>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</si>
  <si>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</si>
  <si>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</si>
  <si>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</si>
  <si>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</si>
  <si>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</si>
  <si>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</si>
  <si>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</si>
  <si>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</si>
  <si>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</si>
  <si>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</si>
  <si>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</si>
  <si>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</si>
  <si>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</si>
  <si>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</si>
  <si>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</si>
  <si>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</si>
  <si>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</si>
  <si>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</si>
  <si>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</si>
  <si>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</si>
  <si>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</si>
  <si>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</si>
  <si>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</si>
  <si>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</si>
  <si>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</si>
  <si>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</si>
  <si>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</si>
  <si>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</si>
  <si>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</si>
  <si>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</si>
  <si>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</si>
  <si>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</si>
  <si>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</si>
  <si>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</si>
  <si>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</si>
  <si>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</si>
  <si>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</si>
  <si>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</si>
  <si>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</si>
  <si>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</si>
  <si>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</si>
  <si>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</si>
  <si>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</si>
  <si>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</si>
  <si>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</si>
  <si>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</si>
  <si>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</si>
  <si>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</si>
  <si>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</si>
  <si>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</si>
  <si>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</si>
  <si>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</si>
  <si>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</si>
  <si>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</si>
  <si>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</si>
  <si>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</si>
  <si>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</si>
  <si>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</si>
  <si>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</si>
  <si>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</si>
  <si>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</si>
  <si>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</si>
  <si>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</si>
  <si>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</si>
  <si>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</si>
  <si>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</si>
  <si>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</si>
  <si>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</si>
  <si>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</si>
  <si>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</si>
  <si>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</si>
  <si>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</si>
  <si>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</si>
  <si>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</si>
  <si>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</si>
  <si>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</si>
  <si>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</si>
  <si>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</si>
  <si>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</si>
  <si>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</si>
  <si>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</si>
  <si>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</si>
  <si>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</si>
  <si>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</si>
  <si>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</si>
  <si>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</si>
  <si>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</si>
  <si>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</si>
  <si>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</si>
  <si>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</si>
  <si>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</si>
  <si>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</si>
  <si>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</si>
  <si>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</si>
  <si>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</si>
  <si>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</si>
  <si>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</si>
  <si>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</si>
  <si>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</si>
  <si>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</si>
  <si>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</si>
  <si>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</si>
  <si>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</si>
  <si>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</si>
  <si>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</si>
  <si>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</si>
  <si>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</si>
  <si>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</si>
  <si>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</si>
  <si>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</si>
  <si>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</si>
  <si>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</si>
  <si>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</si>
  <si>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</si>
  <si>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</si>
  <si>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</si>
  <si>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</si>
  <si>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</si>
  <si>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</si>
  <si>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</si>
  <si>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</si>
  <si>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</si>
  <si>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</si>
  <si>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</si>
  <si>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</si>
  <si>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</si>
  <si>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</si>
  <si>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</si>
  <si>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</si>
  <si>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</si>
  <si>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</si>
  <si>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</si>
  <si>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</si>
  <si>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</si>
  <si>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</si>
  <si>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</si>
  <si>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</si>
  <si>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</si>
  <si>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</si>
  <si>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</si>
  <si>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</si>
  <si>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</si>
  <si>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</si>
  <si>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</si>
  <si>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</si>
  <si>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</si>
  <si>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</si>
  <si>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</si>
  <si>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</si>
  <si>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</si>
  <si>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</si>
  <si>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</si>
  <si>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</si>
  <si>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</si>
  <si>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</si>
  <si>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</si>
  <si>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</si>
  <si>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</si>
  <si>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</si>
  <si>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</si>
  <si>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</si>
  <si>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</si>
  <si>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</si>
  <si>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</si>
  <si>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</si>
  <si>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</si>
  <si>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</si>
  <si>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</si>
  <si>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</si>
  <si>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</si>
  <si>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</si>
  <si>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</si>
  <si>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</si>
  <si>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</si>
  <si>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</si>
  <si>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</si>
  <si>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</si>
  <si>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</si>
  <si>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</si>
  <si>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</si>
  <si>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</si>
  <si>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</si>
  <si>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</si>
  <si>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</si>
  <si>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</si>
  <si>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</si>
  <si>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</si>
  <si>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</si>
  <si>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</si>
  <si>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</si>
  <si>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</si>
  <si>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</si>
  <si>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</si>
  <si>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</si>
  <si>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</si>
  <si>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</si>
  <si>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</si>
  <si>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</si>
  <si>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</si>
  <si>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</si>
  <si>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</si>
  <si>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</si>
  <si>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</si>
  <si>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</si>
  <si>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</si>
  <si>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</si>
  <si>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</si>
  <si>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</si>
  <si>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</si>
  <si>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</si>
  <si>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</si>
  <si>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</si>
  <si>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</si>
  <si>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</si>
  <si>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</si>
  <si>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</si>
  <si>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</si>
  <si>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</si>
  <si>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</si>
  <si>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</si>
  <si>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</si>
  <si>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</si>
  <si>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</si>
  <si>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</si>
  <si>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</si>
  <si>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</si>
  <si>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</si>
  <si>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</si>
  <si>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</si>
  <si>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</si>
  <si>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</si>
  <si>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</si>
  <si>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</si>
  <si>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</si>
  <si>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</si>
  <si>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</si>
  <si>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</si>
  <si>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</si>
  <si>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</si>
  <si>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</si>
  <si>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</si>
  <si>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</si>
  <si>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</si>
  <si>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</si>
  <si>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</si>
  <si>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</si>
  <si>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</si>
  <si>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</si>
  <si>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</si>
  <si>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</si>
  <si>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</si>
  <si>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</si>
  <si>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</si>
  <si>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</si>
  <si>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</si>
  <si>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</si>
  <si>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</si>
  <si>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</si>
  <si>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</si>
  <si>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</si>
  <si>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</si>
  <si>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</si>
  <si>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</si>
  <si>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</si>
  <si>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</si>
  <si>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</si>
  <si>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</si>
  <si>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</si>
  <si>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</si>
  <si>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</si>
  <si>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</si>
  <si>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</si>
  <si>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</si>
  <si>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</si>
  <si>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</si>
  <si>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</si>
  <si>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</si>
  <si>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</si>
  <si>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</si>
  <si>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</si>
  <si>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</si>
  <si>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</si>
  <si>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</si>
  <si>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</si>
  <si>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</si>
  <si>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</si>
  <si>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</si>
  <si>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</si>
  <si>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</si>
  <si>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</si>
  <si>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</si>
  <si>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</si>
  <si>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</si>
  <si>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</si>
  <si>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</si>
  <si>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</si>
  <si>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</si>
  <si>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</si>
  <si>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</si>
  <si>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</si>
  <si>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</si>
  <si>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</si>
  <si>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</si>
  <si>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</si>
  <si>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</si>
  <si>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</si>
  <si>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</si>
  <si>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</si>
  <si>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</si>
  <si>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</si>
  <si>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</si>
  <si>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</si>
  <si>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</si>
  <si>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</si>
  <si>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</si>
  <si>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</si>
  <si>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</si>
  <si>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</si>
  <si>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</si>
  <si>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</si>
  <si>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</si>
  <si>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</si>
  <si>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</si>
  <si>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</si>
  <si>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</si>
  <si>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</si>
  <si>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</si>
  <si>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</si>
  <si>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</si>
  <si>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</si>
  <si>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</si>
  <si>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</si>
  <si>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</si>
  <si>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</si>
  <si>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</si>
  <si>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</si>
  <si>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</si>
  <si>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</si>
  <si>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</si>
  <si>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</si>
  <si>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</si>
  <si>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</si>
  <si>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</si>
  <si>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</si>
  <si>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</si>
  <si>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</si>
  <si>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</si>
  <si>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</si>
  <si>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</si>
  <si>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</si>
  <si>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</si>
  <si>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</si>
  <si>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</si>
  <si>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</si>
  <si>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</si>
  <si>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</si>
  <si>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</si>
  <si>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</si>
  <si>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</si>
  <si>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</si>
  <si>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</si>
  <si>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</si>
  <si>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</si>
  <si>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</si>
  <si>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</si>
  <si>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</si>
  <si>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</si>
  <si>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</si>
  <si>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</si>
  <si>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</si>
  <si>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</si>
  <si>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</si>
  <si>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</si>
  <si>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</si>
  <si>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</si>
  <si>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</si>
  <si>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</si>
  <si>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</si>
  <si>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</si>
  <si>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</si>
  <si>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</si>
  <si>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</si>
  <si>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</si>
  <si>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</si>
  <si>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</si>
  <si>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</si>
  <si>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</si>
  <si>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</si>
  <si>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</si>
  <si>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</si>
  <si>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</si>
  <si>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</si>
  <si>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</si>
  <si>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</si>
  <si>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</si>
  <si>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</si>
  <si>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</si>
  <si>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</si>
  <si>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</si>
  <si>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</si>
  <si>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</si>
  <si>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</si>
  <si>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</si>
  <si>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</si>
  <si>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</si>
  <si>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</si>
  <si>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</si>
  <si>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</si>
  <si>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</si>
  <si>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</si>
  <si>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</si>
  <si>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</si>
  <si>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</si>
  <si>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</si>
  <si>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</si>
  <si>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</si>
  <si>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</si>
  <si>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</si>
  <si>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</si>
  <si>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</si>
  <si>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</si>
  <si>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</si>
  <si>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</si>
  <si>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</si>
  <si>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</si>
  <si>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</si>
  <si>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</si>
  <si>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</si>
  <si>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</si>
  <si>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</si>
  <si>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</si>
  <si>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</si>
  <si>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</si>
  <si>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</si>
  <si>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</si>
  <si>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</si>
  <si>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</si>
  <si>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</si>
  <si>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</si>
  <si>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</si>
  <si>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</si>
  <si>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</si>
  <si>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</si>
  <si>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</si>
  <si>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</si>
  <si>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</si>
  <si>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</si>
  <si>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</si>
  <si>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</si>
  <si>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</si>
  <si>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</si>
  <si>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</si>
  <si>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</si>
  <si>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</si>
  <si>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</si>
  <si>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</si>
  <si>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</si>
  <si>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</si>
  <si>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</si>
  <si>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</si>
  <si>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</si>
  <si>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</si>
  <si>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</si>
  <si>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</si>
  <si>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</si>
  <si>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</si>
  <si>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</si>
  <si>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</si>
  <si>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</si>
  <si>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</si>
  <si>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</si>
  <si>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</si>
  <si>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</si>
  <si>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</si>
  <si>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</si>
  <si>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</si>
  <si>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</si>
  <si>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</si>
  <si>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</si>
  <si>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</si>
  <si>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</si>
  <si>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</si>
  <si>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</si>
  <si>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</si>
  <si>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</si>
  <si>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</si>
  <si>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</si>
  <si>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</si>
  <si>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</si>
  <si>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</si>
  <si>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</si>
  <si>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</si>
  <si>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</si>
  <si>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</si>
  <si>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</si>
  <si>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</si>
  <si>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</si>
  <si>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</si>
  <si>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</si>
  <si>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</si>
  <si>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</si>
  <si>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</si>
  <si>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</si>
  <si>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</si>
  <si>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</si>
  <si>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</si>
  <si>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</si>
  <si>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</si>
  <si>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</si>
  <si>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</si>
  <si>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</si>
  <si>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</si>
  <si>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</si>
  <si>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</si>
  <si>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</si>
  <si>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</si>
  <si>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</si>
  <si>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</si>
  <si>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</si>
  <si>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</si>
  <si>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</si>
  <si>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</si>
  <si>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</si>
  <si>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</si>
  <si>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</si>
  <si>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</si>
  <si>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</si>
  <si>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</si>
  <si>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</si>
  <si>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</si>
  <si>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</si>
  <si>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</si>
  <si>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</si>
  <si>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</si>
  <si>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</si>
  <si>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</si>
  <si>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</si>
  <si>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</si>
  <si>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</si>
  <si>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</si>
  <si>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</si>
  <si>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</si>
  <si>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</si>
  <si>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</si>
  <si>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</si>
  <si>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</si>
  <si>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</si>
  <si>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</si>
  <si>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</si>
  <si>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</si>
  <si>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</si>
  <si>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</si>
  <si>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</si>
  <si>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</si>
  <si>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</si>
  <si>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</si>
  <si>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</si>
  <si>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</si>
  <si>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</si>
  <si>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</si>
  <si>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</si>
  <si>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</si>
  <si>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</si>
  <si>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</si>
  <si>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</si>
  <si>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</si>
  <si>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</si>
  <si>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</si>
  <si>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</si>
  <si>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</si>
  <si>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</si>
  <si>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</si>
  <si>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</si>
  <si>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</si>
  <si>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</si>
  <si>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</si>
  <si>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</si>
  <si>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</si>
  <si>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</si>
  <si>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</si>
  <si>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</si>
  <si>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</si>
  <si>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</si>
  <si>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</si>
  <si>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</si>
  <si>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</si>
  <si>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</si>
  <si>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</si>
  <si>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</si>
  <si>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</si>
  <si>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</si>
  <si>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</si>
  <si>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</si>
  <si>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</si>
  <si>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</si>
  <si>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</si>
  <si>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</si>
  <si>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</si>
  <si>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</si>
  <si>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</si>
  <si>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</si>
  <si>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</si>
  <si>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</si>
  <si>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</si>
  <si>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</si>
  <si>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</si>
  <si>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</si>
  <si>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</si>
  <si>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</si>
  <si>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</si>
  <si>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</si>
  <si>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</si>
  <si>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</si>
  <si>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</si>
  <si>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</si>
  <si>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</si>
  <si>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</si>
  <si>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</si>
  <si>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</si>
  <si>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</si>
  <si>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</si>
  <si>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</si>
  <si>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</si>
  <si>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</si>
  <si>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</si>
  <si>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</si>
  <si>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</si>
  <si>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</si>
  <si>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</si>
  <si>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</si>
  <si>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</si>
  <si>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</si>
  <si>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</si>
  <si>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</si>
  <si>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</si>
  <si>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</si>
  <si>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</si>
  <si>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</si>
  <si>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</si>
  <si>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</si>
  <si>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</si>
  <si>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</si>
  <si>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</si>
  <si>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</si>
  <si>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</si>
  <si>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</si>
  <si>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</si>
  <si>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</si>
  <si>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</si>
  <si>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</si>
  <si>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</si>
  <si>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</si>
  <si>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</si>
  <si>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</si>
  <si>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</si>
  <si>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</si>
  <si>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</si>
  <si>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</si>
  <si>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</si>
  <si>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</si>
  <si>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</si>
  <si>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</si>
  <si>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</si>
  <si>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</si>
  <si>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</si>
  <si>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</si>
  <si>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</si>
  <si>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</si>
  <si>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</si>
  <si>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</si>
  <si>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</si>
  <si>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</si>
  <si>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</si>
  <si>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</si>
  <si>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</si>
  <si>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</si>
  <si>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</si>
  <si>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</si>
  <si>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</si>
  <si>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</si>
  <si>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</si>
  <si>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</si>
  <si>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</si>
  <si>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</si>
  <si>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</si>
  <si>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</si>
  <si>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</si>
  <si>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</si>
  <si>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</si>
  <si>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</si>
  <si>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</si>
  <si>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</si>
  <si>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</si>
  <si>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</si>
  <si>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</si>
  <si>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</si>
  <si>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</si>
  <si>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</si>
  <si>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</si>
  <si>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</si>
  <si>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</si>
  <si>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</si>
  <si>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</si>
  <si>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</si>
  <si>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</si>
  <si>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</si>
  <si>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</si>
  <si>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</si>
  <si>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</si>
  <si>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</si>
  <si>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</si>
  <si>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</si>
  <si>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</si>
  <si>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</si>
  <si>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</si>
  <si>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</si>
  <si>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</si>
  <si>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</si>
  <si>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</si>
  <si>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</si>
  <si>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</si>
  <si>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</si>
  <si>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</si>
  <si>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</si>
  <si>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</si>
  <si>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</si>
  <si>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</si>
  <si>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</si>
  <si>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</si>
  <si>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</si>
  <si>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</si>
  <si>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</si>
  <si>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</si>
  <si>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</si>
  <si>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</si>
  <si>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</si>
  <si>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</si>
  <si>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</si>
  <si>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</si>
  <si>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</si>
  <si>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</si>
  <si>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</si>
  <si>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</si>
  <si>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</si>
  <si>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</si>
  <si>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</si>
  <si>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</si>
  <si>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</si>
  <si>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</si>
  <si>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</si>
  <si>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</si>
  <si>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</si>
  <si>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</si>
  <si>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</si>
  <si>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</si>
  <si>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</si>
  <si>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</si>
  <si>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</si>
  <si>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</si>
  <si>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</si>
  <si>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</si>
  <si>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</si>
  <si>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</si>
  <si>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</si>
  <si>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</si>
  <si>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</si>
  <si>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</si>
  <si>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</si>
  <si>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</si>
  <si>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</si>
  <si>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</si>
  <si>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</si>
  <si>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</si>
  <si>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</si>
  <si>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</si>
  <si>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</si>
  <si>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</si>
  <si>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</si>
  <si>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</si>
  <si>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</si>
  <si>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</si>
  <si>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</si>
  <si>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</si>
  <si>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</si>
  <si>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</si>
  <si>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</si>
  <si>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</si>
  <si>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</si>
  <si>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</si>
  <si>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</si>
  <si>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</si>
  <si>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</si>
  <si>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</si>
  <si>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</si>
  <si>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</si>
  <si>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</si>
  <si>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</si>
  <si>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</si>
  <si>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</si>
  <si>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</si>
  <si>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</si>
  <si>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</si>
  <si>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</si>
  <si>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</si>
  <si>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</si>
  <si>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</si>
  <si>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</si>
  <si>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</si>
  <si>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</si>
  <si>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</si>
  <si>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</si>
  <si>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</si>
  <si>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</si>
  <si>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</si>
  <si>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</si>
  <si>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</si>
  <si>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</si>
  <si>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</si>
  <si>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</si>
  <si>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</si>
  <si>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</si>
  <si>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</si>
  <si>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</si>
  <si>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</si>
  <si>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</si>
  <si>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</si>
  <si>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</si>
  <si>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</si>
  <si>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</si>
  <si>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</si>
  <si>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</si>
  <si>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</si>
  <si>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</si>
  <si>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</si>
  <si>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</si>
  <si>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</si>
  <si>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</si>
  <si>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</si>
  <si>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</si>
  <si>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</si>
  <si>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</si>
  <si>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</si>
  <si>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</si>
  <si>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</si>
  <si>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</si>
  <si>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</si>
  <si>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</si>
  <si>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</si>
  <si>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</si>
  <si>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</si>
  <si>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</si>
  <si>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</si>
  <si>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</si>
  <si>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</si>
  <si>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</si>
  <si>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</si>
  <si>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</si>
  <si>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</si>
  <si>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</si>
  <si>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</si>
  <si>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</si>
  <si>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</si>
  <si>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</si>
  <si>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</si>
  <si>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</si>
  <si>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</si>
  <si>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</si>
  <si>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</si>
  <si>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</si>
  <si>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</si>
  <si>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</si>
  <si>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</si>
  <si>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</si>
  <si>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</si>
  <si>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</si>
  <si>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</si>
  <si>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</si>
  <si>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</si>
  <si>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</si>
  <si>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</si>
  <si>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</si>
  <si>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</si>
  <si>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</si>
  <si>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</si>
  <si>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</si>
  <si>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</si>
  <si>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</si>
  <si>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</si>
  <si>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</si>
  <si>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</si>
  <si>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</si>
  <si>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</si>
  <si>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</si>
  <si>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</si>
  <si>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</si>
  <si>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</si>
  <si>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</si>
  <si>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</si>
  <si>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</si>
  <si>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</si>
  <si>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</si>
  <si>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</si>
  <si>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</si>
  <si>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</si>
  <si>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</si>
  <si>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</si>
  <si>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</si>
  <si>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</si>
  <si>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</si>
  <si>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</si>
  <si>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PARLEIND</t>
  </si>
  <si>
    <t>SUN NIDHI INFRASTRUCTURE DEVELOPERS PRIVATE LIMITED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</si>
  <si>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</si>
  <si>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</si>
  <si>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</si>
  <si>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</si>
  <si>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</si>
  <si>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</si>
  <si>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</si>
  <si>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</si>
  <si>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491-493</t>
  </si>
  <si>
    <t>510-515</t>
  </si>
  <si>
    <t>171-173</t>
  </si>
  <si>
    <t>COFORGE</t>
  </si>
  <si>
    <t>MODCL</t>
  </si>
  <si>
    <t>VMV</t>
  </si>
  <si>
    <t>DEVISANJAYBHANDARI</t>
  </si>
  <si>
    <t>Part Profit of Rs.5/-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</si>
  <si>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</si>
  <si>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</si>
  <si>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</si>
  <si>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</si>
  <si>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</si>
  <si>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</si>
  <si>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100-120</t>
  </si>
  <si>
    <t>212-213</t>
  </si>
  <si>
    <t xml:space="preserve">AMARAJABAT 740 PE AUG </t>
  </si>
  <si>
    <t>15-16</t>
  </si>
  <si>
    <t>Profit of Rs.2/-</t>
  </si>
  <si>
    <t>MIKER FINANCIAL CONSULTANTS PRIVATE LIMITED .</t>
  </si>
  <si>
    <t>ONTIC</t>
  </si>
  <si>
    <t>SAUMIL ARVINDBHAI BHAVNAGARI</t>
  </si>
  <si>
    <t>226-229</t>
  </si>
  <si>
    <t>245-250</t>
  </si>
  <si>
    <t xml:space="preserve">VIPIND </t>
  </si>
  <si>
    <t>Loss of Rs.6.5/-</t>
  </si>
  <si>
    <t>M&amp;M 600 PE 27-AUG</t>
  </si>
  <si>
    <t>Profit of Rs.1.35/-</t>
  </si>
  <si>
    <t>M&amp;M 610 PE 27-AUG</t>
  </si>
  <si>
    <t>13-15</t>
  </si>
  <si>
    <t>CANOPYFIN</t>
  </si>
  <si>
    <t>HORA TIE UP PRIVATE LIMITED</t>
  </si>
  <si>
    <t>LPNAVAL</t>
  </si>
  <si>
    <t>NNM SECURITIES PVT LTD</t>
  </si>
  <si>
    <t>SHUCHI DEALMARK PRIVATE LIMITED</t>
  </si>
  <si>
    <t>SHREE BHUVANAKARAM TRADINVEST PVT LTD</t>
  </si>
  <si>
    <t>SAGAR</t>
  </si>
  <si>
    <t>Gic Housing Finance Ltd</t>
  </si>
  <si>
    <t>GRAVITON RESEARCH CAPITAL LLP</t>
  </si>
  <si>
    <t>ALPHA LEON ENTERPRISES LLP</t>
  </si>
  <si>
    <t>PSL Limited</t>
  </si>
  <si>
    <t>RBL Bank Limited</t>
  </si>
  <si>
    <t>Som Dist &amp; Brew Ltd</t>
  </si>
  <si>
    <t>CHETAN RASIKLAL SHAH</t>
  </si>
  <si>
    <t>TEJAS TRADEFIN LLP</t>
  </si>
  <si>
    <t>EARC TRUST SC 30</t>
  </si>
  <si>
    <t>Loss of Rs.39/-</t>
  </si>
  <si>
    <t>Loss of Rs.3.75/-</t>
  </si>
  <si>
    <t>AKASHDEEP</t>
  </si>
  <si>
    <t>NISHIL SURENDRABHAI MARFATIA</t>
  </si>
  <si>
    <t>YATIN B SHAH</t>
  </si>
  <si>
    <t>ANERI</t>
  </si>
  <si>
    <t>HITESH RAMJI JAVERI</t>
  </si>
  <si>
    <t>PUSHPA RAJNIKANT SHAH</t>
  </si>
  <si>
    <t>AREYDRG</t>
  </si>
  <si>
    <t>NEELAM SONTHALIA</t>
  </si>
  <si>
    <t>BHAGWOX</t>
  </si>
  <si>
    <t>AUMIT CAPITAL ADVISORS LIMITED</t>
  </si>
  <si>
    <t>AMPERSAND CAPITAL</t>
  </si>
  <si>
    <t>PLUTUS WEALTH MANAGEMENT LLP</t>
  </si>
  <si>
    <t>HSBC BANK MAURITIUS LIMITED AC JWALAMUKHI INVESTMENT HOLDINGS</t>
  </si>
  <si>
    <t>DML</t>
  </si>
  <si>
    <t>SHERWOOD SECURITIES PVT LTD</t>
  </si>
  <si>
    <t>ESARIND</t>
  </si>
  <si>
    <t>DILIPMANOHARPACHANGRE</t>
  </si>
  <si>
    <t>GOYALASS</t>
  </si>
  <si>
    <t>YOGESH DHARNIDHARKA</t>
  </si>
  <si>
    <t>RAKESH GOEL</t>
  </si>
  <si>
    <t>HAZOOR</t>
  </si>
  <si>
    <t>KEEMTEE FINANCIAL SERVICES LTD</t>
  </si>
  <si>
    <t>EAUGU UDYOG LIMITED</t>
  </si>
  <si>
    <t>UNO METALS LIMITED</t>
  </si>
  <si>
    <t>MANISH BIPINCHANDRA GOR</t>
  </si>
  <si>
    <t>VISHWAMURTE TRAD INVEST PE LTD</t>
  </si>
  <si>
    <t>RAJESH JAYANTILAL MODI</t>
  </si>
  <si>
    <t>PRISMMEDI</t>
  </si>
  <si>
    <t>MANISH HASMUKHRAI AJMERA</t>
  </si>
  <si>
    <t>VIHIT INVESTMENT</t>
  </si>
  <si>
    <t>VAL</t>
  </si>
  <si>
    <t>ARYAMAN BROKING LIMITED</t>
  </si>
  <si>
    <t>SANJAY NARENDRA BANSAL</t>
  </si>
  <si>
    <t>TIA ENTERPRISES PRIVATE LIMITED</t>
  </si>
  <si>
    <t>AVANI PARESH SHAH</t>
  </si>
  <si>
    <t>SETU SECURITIES PVT LTD</t>
  </si>
  <si>
    <t>SUMITOMO CORPORATION</t>
  </si>
  <si>
    <t>California Soft Ltd.</t>
  </si>
  <si>
    <t>CG Power &amp; Ind. Sol. Ltd.</t>
  </si>
  <si>
    <t>SWAPNIL MEHTA</t>
  </si>
  <si>
    <t>ASHWIN STOCKS AND INVESTMENT PRIVATE LIMITED</t>
  </si>
  <si>
    <t>SMC REAL ESTATE ADVISORS PRIVATE LIMITED</t>
  </si>
  <si>
    <t>ALPHAGREP SECURITIES PRIVATE LIMITED</t>
  </si>
  <si>
    <t>N.K.SECURITIES</t>
  </si>
  <si>
    <t>VAIBHAV STOCK AND DERIVATIVES BROKING PRIVATE LIMITED</t>
  </si>
  <si>
    <t>Globus Spirits Limited</t>
  </si>
  <si>
    <t>GSS Infotech Limited</t>
  </si>
  <si>
    <t>Indiabulls Hsg Fin Ltd</t>
  </si>
  <si>
    <t>Liberty Shoes Ltd</t>
  </si>
  <si>
    <t>RIDHI  GOYAL</t>
  </si>
  <si>
    <t>AMAR GOYAL</t>
  </si>
  <si>
    <t>AMAR GOYAL HUF</t>
  </si>
  <si>
    <t>Ramco Systems Limited</t>
  </si>
  <si>
    <t>HDFC MUTUAL FUND</t>
  </si>
  <si>
    <t>Superhouse Limited</t>
  </si>
  <si>
    <t>YUGA  DOSHI</t>
  </si>
  <si>
    <t>VA Tech Wabag Ltd</t>
  </si>
  <si>
    <t>AVNI PARESH SHAH</t>
  </si>
  <si>
    <t>SHAH CHETAN RASIKLAL</t>
  </si>
  <si>
    <t>Atul Auto Limited</t>
  </si>
  <si>
    <t>BIRLA MUTUAL FUND SCHEME</t>
  </si>
  <si>
    <t>Dynemic Products Limited</t>
  </si>
  <si>
    <t>DASHRATH BHAI PRAHLAD BHAI PATEL</t>
  </si>
  <si>
    <t>Equitas Holdings Limited</t>
  </si>
  <si>
    <t>SOCIETE GENERALE</t>
  </si>
  <si>
    <t>Jiya Eco-Products Ltd</t>
  </si>
  <si>
    <t>KRISHNA SINGH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</si>
</sst>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5" sqref="D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8" t="s">
        <v>16</v>
      </c>
      <c r="B9" s="570" t="s">
        <v>17</v>
      </c>
      <c r="C9" s="570" t="s">
        <v>18</v>
      </c>
      <c r="D9" s="274" t="s">
        <v>19</v>
      </c>
      <c r="E9" s="274" t="s">
        <v>20</v>
      </c>
      <c r="F9" s="565" t="s">
        <v>21</v>
      </c>
      <c r="G9" s="566"/>
      <c r="H9" s="567"/>
      <c r="I9" s="565" t="s">
        <v>22</v>
      </c>
      <c r="J9" s="566"/>
      <c r="K9" s="567"/>
      <c r="L9" s="274"/>
      <c r="M9" s="281"/>
      <c r="N9" s="281"/>
      <c r="O9" s="281"/>
    </row>
    <row r="10" spans="1:15" ht="59.25" customHeight="1">
      <c r="A10" s="569"/>
      <c r="B10" s="571" t="s">
        <v>17</v>
      </c>
      <c r="C10" s="57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23407.15</v>
      </c>
      <c r="E11" s="303">
        <v>23309.649999999998</v>
      </c>
      <c r="F11" s="315">
        <v>23167.499999999996</v>
      </c>
      <c r="G11" s="315">
        <v>22927.85</v>
      </c>
      <c r="H11" s="315">
        <v>22785.699999999997</v>
      </c>
      <c r="I11" s="315">
        <v>23549.299999999996</v>
      </c>
      <c r="J11" s="315">
        <v>23691.449999999997</v>
      </c>
      <c r="K11" s="315">
        <v>23931.099999999995</v>
      </c>
      <c r="L11" s="302">
        <v>23451.8</v>
      </c>
      <c r="M11" s="302">
        <v>23070</v>
      </c>
      <c r="N11" s="319">
        <v>1839075</v>
      </c>
      <c r="O11" s="320">
        <v>4.7055809385541651E-2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11548.2</v>
      </c>
      <c r="E12" s="316">
        <v>11520.633333333333</v>
      </c>
      <c r="F12" s="317">
        <v>11483.666666666666</v>
      </c>
      <c r="G12" s="317">
        <v>11419.133333333333</v>
      </c>
      <c r="H12" s="317">
        <v>11382.166666666666</v>
      </c>
      <c r="I12" s="317">
        <v>11585.166666666666</v>
      </c>
      <c r="J12" s="317">
        <v>11622.133333333333</v>
      </c>
      <c r="K12" s="317">
        <v>11686.666666666666</v>
      </c>
      <c r="L12" s="304">
        <v>11557.6</v>
      </c>
      <c r="M12" s="304">
        <v>11456.1</v>
      </c>
      <c r="N12" s="319">
        <v>13556700</v>
      </c>
      <c r="O12" s="320">
        <v>0.14820390662220104</v>
      </c>
    </row>
    <row r="13" spans="1:15" ht="15">
      <c r="A13" s="277">
        <v>3</v>
      </c>
      <c r="B13" s="390" t="s">
        <v>37</v>
      </c>
      <c r="C13" s="277" t="s">
        <v>38</v>
      </c>
      <c r="D13" s="316">
        <v>1398.25</v>
      </c>
      <c r="E13" s="316">
        <v>1398.6166666666668</v>
      </c>
      <c r="F13" s="317">
        <v>1387.2833333333335</v>
      </c>
      <c r="G13" s="317">
        <v>1376.3166666666668</v>
      </c>
      <c r="H13" s="317">
        <v>1364.9833333333336</v>
      </c>
      <c r="I13" s="317">
        <v>1409.5833333333335</v>
      </c>
      <c r="J13" s="317">
        <v>1420.9166666666665</v>
      </c>
      <c r="K13" s="317">
        <v>1431.8833333333334</v>
      </c>
      <c r="L13" s="304">
        <v>1409.95</v>
      </c>
      <c r="M13" s="304">
        <v>1387.65</v>
      </c>
      <c r="N13" s="319">
        <v>2557500</v>
      </c>
      <c r="O13" s="320">
        <v>-2.6270702455739578E-2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285.35000000000002</v>
      </c>
      <c r="E14" s="316">
        <v>288.45</v>
      </c>
      <c r="F14" s="317">
        <v>274.89999999999998</v>
      </c>
      <c r="G14" s="317">
        <v>264.45</v>
      </c>
      <c r="H14" s="317">
        <v>250.89999999999998</v>
      </c>
      <c r="I14" s="317">
        <v>298.89999999999998</v>
      </c>
      <c r="J14" s="317">
        <v>312.45000000000005</v>
      </c>
      <c r="K14" s="317">
        <v>322.89999999999998</v>
      </c>
      <c r="L14" s="304">
        <v>302</v>
      </c>
      <c r="M14" s="304">
        <v>278</v>
      </c>
      <c r="N14" s="319">
        <v>14456000</v>
      </c>
      <c r="O14" s="320">
        <v>-4.087048832271762E-2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354.35</v>
      </c>
      <c r="E15" s="316">
        <v>355.7</v>
      </c>
      <c r="F15" s="317">
        <v>344.9</v>
      </c>
      <c r="G15" s="317">
        <v>335.45</v>
      </c>
      <c r="H15" s="317">
        <v>324.64999999999998</v>
      </c>
      <c r="I15" s="317">
        <v>365.15</v>
      </c>
      <c r="J15" s="317">
        <v>375.95000000000005</v>
      </c>
      <c r="K15" s="317">
        <v>385.4</v>
      </c>
      <c r="L15" s="304">
        <v>366.5</v>
      </c>
      <c r="M15" s="304">
        <v>346.25</v>
      </c>
      <c r="N15" s="319">
        <v>28645000</v>
      </c>
      <c r="O15" s="320">
        <v>-1.3601928374655648E-2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738</v>
      </c>
      <c r="E16" s="316">
        <v>738.30000000000007</v>
      </c>
      <c r="F16" s="317">
        <v>725.10000000000014</v>
      </c>
      <c r="G16" s="317">
        <v>712.2</v>
      </c>
      <c r="H16" s="317">
        <v>699.00000000000011</v>
      </c>
      <c r="I16" s="317">
        <v>751.20000000000016</v>
      </c>
      <c r="J16" s="317">
        <v>764.4000000000002</v>
      </c>
      <c r="K16" s="317">
        <v>777.30000000000018</v>
      </c>
      <c r="L16" s="304">
        <v>751.5</v>
      </c>
      <c r="M16" s="304">
        <v>725.4</v>
      </c>
      <c r="N16" s="319">
        <v>1235000</v>
      </c>
      <c r="O16" s="320">
        <v>-3.8910505836575876E-2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221.25</v>
      </c>
      <c r="E17" s="316">
        <v>221.58333333333334</v>
      </c>
      <c r="F17" s="317">
        <v>219.7166666666667</v>
      </c>
      <c r="G17" s="317">
        <v>218.18333333333337</v>
      </c>
      <c r="H17" s="317">
        <v>216.31666666666672</v>
      </c>
      <c r="I17" s="317">
        <v>223.11666666666667</v>
      </c>
      <c r="J17" s="317">
        <v>224.98333333333329</v>
      </c>
      <c r="K17" s="317">
        <v>226.51666666666665</v>
      </c>
      <c r="L17" s="304">
        <v>223.45</v>
      </c>
      <c r="M17" s="304">
        <v>220.05</v>
      </c>
      <c r="N17" s="319">
        <v>15600000</v>
      </c>
      <c r="O17" s="320">
        <v>-5.3168244719592132E-2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1655.05</v>
      </c>
      <c r="E18" s="316">
        <v>1654.2333333333333</v>
      </c>
      <c r="F18" s="317">
        <v>1640.8166666666666</v>
      </c>
      <c r="G18" s="317">
        <v>1626.5833333333333</v>
      </c>
      <c r="H18" s="317">
        <v>1613.1666666666665</v>
      </c>
      <c r="I18" s="317">
        <v>1668.4666666666667</v>
      </c>
      <c r="J18" s="317">
        <v>1681.8833333333332</v>
      </c>
      <c r="K18" s="317">
        <v>1696.1166666666668</v>
      </c>
      <c r="L18" s="304">
        <v>1667.65</v>
      </c>
      <c r="M18" s="304">
        <v>1640</v>
      </c>
      <c r="N18" s="319">
        <v>1210500</v>
      </c>
      <c r="O18" s="320">
        <v>5.1694178974804515E-2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131.80000000000001</v>
      </c>
      <c r="E19" s="316">
        <v>130.23333333333335</v>
      </c>
      <c r="F19" s="317">
        <v>128.06666666666669</v>
      </c>
      <c r="G19" s="317">
        <v>124.33333333333334</v>
      </c>
      <c r="H19" s="317">
        <v>122.16666666666669</v>
      </c>
      <c r="I19" s="317">
        <v>133.9666666666667</v>
      </c>
      <c r="J19" s="317">
        <v>136.13333333333333</v>
      </c>
      <c r="K19" s="317">
        <v>139.8666666666667</v>
      </c>
      <c r="L19" s="304">
        <v>132.4</v>
      </c>
      <c r="M19" s="304">
        <v>126.5</v>
      </c>
      <c r="N19" s="319">
        <v>15935000</v>
      </c>
      <c r="O19" s="320">
        <v>-0.13748308525033828</v>
      </c>
    </row>
    <row r="20" spans="1:15" ht="15">
      <c r="A20" s="277">
        <v>10</v>
      </c>
      <c r="B20" s="390" t="s">
        <v>44</v>
      </c>
      <c r="C20" s="277" t="s">
        <v>49</v>
      </c>
      <c r="D20" s="316">
        <v>71.2</v>
      </c>
      <c r="E20" s="316">
        <v>70.783333333333331</v>
      </c>
      <c r="F20" s="317">
        <v>69.766666666666666</v>
      </c>
      <c r="G20" s="317">
        <v>68.333333333333329</v>
      </c>
      <c r="H20" s="317">
        <v>67.316666666666663</v>
      </c>
      <c r="I20" s="317">
        <v>72.216666666666669</v>
      </c>
      <c r="J20" s="317">
        <v>73.23333333333332</v>
      </c>
      <c r="K20" s="317">
        <v>74.666666666666671</v>
      </c>
      <c r="L20" s="304">
        <v>71.8</v>
      </c>
      <c r="M20" s="304">
        <v>69.349999999999994</v>
      </c>
      <c r="N20" s="319">
        <v>47079000</v>
      </c>
      <c r="O20" s="320">
        <v>-7.2682148555220705E-2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1975.45</v>
      </c>
      <c r="E21" s="316">
        <v>1981.5666666666666</v>
      </c>
      <c r="F21" s="317">
        <v>1954.3333333333333</v>
      </c>
      <c r="G21" s="317">
        <v>1933.2166666666667</v>
      </c>
      <c r="H21" s="317">
        <v>1905.9833333333333</v>
      </c>
      <c r="I21" s="317">
        <v>2002.6833333333332</v>
      </c>
      <c r="J21" s="317">
        <v>2029.9166666666667</v>
      </c>
      <c r="K21" s="317">
        <v>2051.0333333333328</v>
      </c>
      <c r="L21" s="304">
        <v>2008.8</v>
      </c>
      <c r="M21" s="304">
        <v>1960.45</v>
      </c>
      <c r="N21" s="319">
        <v>4265400</v>
      </c>
      <c r="O21" s="320">
        <v>-9.1791759821143404E-2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869.55</v>
      </c>
      <c r="E22" s="316">
        <v>866.7166666666667</v>
      </c>
      <c r="F22" s="317">
        <v>860.43333333333339</v>
      </c>
      <c r="G22" s="317">
        <v>851.31666666666672</v>
      </c>
      <c r="H22" s="317">
        <v>845.03333333333342</v>
      </c>
      <c r="I22" s="317">
        <v>875.83333333333337</v>
      </c>
      <c r="J22" s="317">
        <v>882.11666666666667</v>
      </c>
      <c r="K22" s="317">
        <v>891.23333333333335</v>
      </c>
      <c r="L22" s="304">
        <v>873</v>
      </c>
      <c r="M22" s="304">
        <v>857.6</v>
      </c>
      <c r="N22" s="319">
        <v>13178100</v>
      </c>
      <c r="O22" s="320">
        <v>-1.3334631107650379E-2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463.8</v>
      </c>
      <c r="E23" s="316">
        <v>459.65000000000003</v>
      </c>
      <c r="F23" s="317">
        <v>453.40000000000009</v>
      </c>
      <c r="G23" s="317">
        <v>443.00000000000006</v>
      </c>
      <c r="H23" s="317">
        <v>436.75000000000011</v>
      </c>
      <c r="I23" s="317">
        <v>470.05000000000007</v>
      </c>
      <c r="J23" s="317">
        <v>476.29999999999995</v>
      </c>
      <c r="K23" s="317">
        <v>486.70000000000005</v>
      </c>
      <c r="L23" s="304">
        <v>465.9</v>
      </c>
      <c r="M23" s="304">
        <v>449.25</v>
      </c>
      <c r="N23" s="319">
        <v>55040400</v>
      </c>
      <c r="O23" s="320">
        <v>4.6215174347292798E-3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3087.45</v>
      </c>
      <c r="E24" s="316">
        <v>3103.6833333333329</v>
      </c>
      <c r="F24" s="317">
        <v>3062.3666666666659</v>
      </c>
      <c r="G24" s="317">
        <v>3037.2833333333328</v>
      </c>
      <c r="H24" s="317">
        <v>2995.9666666666658</v>
      </c>
      <c r="I24" s="317">
        <v>3128.766666666666</v>
      </c>
      <c r="J24" s="317">
        <v>3170.0833333333326</v>
      </c>
      <c r="K24" s="317">
        <v>3195.1666666666661</v>
      </c>
      <c r="L24" s="304">
        <v>3145</v>
      </c>
      <c r="M24" s="304">
        <v>3078.6</v>
      </c>
      <c r="N24" s="319">
        <v>1688500</v>
      </c>
      <c r="O24" s="320">
        <v>4.9099836333878887E-3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6574.75</v>
      </c>
      <c r="E25" s="316">
        <v>6605.6500000000005</v>
      </c>
      <c r="F25" s="317">
        <v>6496.6000000000013</v>
      </c>
      <c r="G25" s="317">
        <v>6418.4500000000007</v>
      </c>
      <c r="H25" s="317">
        <v>6309.4000000000015</v>
      </c>
      <c r="I25" s="317">
        <v>6683.8000000000011</v>
      </c>
      <c r="J25" s="317">
        <v>6792.85</v>
      </c>
      <c r="K25" s="317">
        <v>6871.0000000000009</v>
      </c>
      <c r="L25" s="304">
        <v>6714.7</v>
      </c>
      <c r="M25" s="304">
        <v>6527.5</v>
      </c>
      <c r="N25" s="319">
        <v>853375</v>
      </c>
      <c r="O25" s="320">
        <v>1.173192550227306E-3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3632.65</v>
      </c>
      <c r="E26" s="316">
        <v>3648.9166666666665</v>
      </c>
      <c r="F26" s="317">
        <v>3601.1333333333332</v>
      </c>
      <c r="G26" s="317">
        <v>3569.6166666666668</v>
      </c>
      <c r="H26" s="317">
        <v>3521.8333333333335</v>
      </c>
      <c r="I26" s="317">
        <v>3680.4333333333329</v>
      </c>
      <c r="J26" s="317">
        <v>3728.2166666666667</v>
      </c>
      <c r="K26" s="317">
        <v>3759.7333333333327</v>
      </c>
      <c r="L26" s="304">
        <v>3696.7</v>
      </c>
      <c r="M26" s="304">
        <v>3617.4</v>
      </c>
      <c r="N26" s="319">
        <v>5888750</v>
      </c>
      <c r="O26" s="320">
        <v>-4.0169133192389005E-3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1396</v>
      </c>
      <c r="E27" s="316">
        <v>1390.8666666666668</v>
      </c>
      <c r="F27" s="317">
        <v>1370.1333333333337</v>
      </c>
      <c r="G27" s="317">
        <v>1344.2666666666669</v>
      </c>
      <c r="H27" s="317">
        <v>1323.5333333333338</v>
      </c>
      <c r="I27" s="317">
        <v>1416.7333333333336</v>
      </c>
      <c r="J27" s="317">
        <v>1437.4666666666667</v>
      </c>
      <c r="K27" s="317">
        <v>1463.3333333333335</v>
      </c>
      <c r="L27" s="304">
        <v>1411.6</v>
      </c>
      <c r="M27" s="304">
        <v>1365</v>
      </c>
      <c r="N27" s="319">
        <v>1651200</v>
      </c>
      <c r="O27" s="320">
        <v>1.0279001468428781E-2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297.89999999999998</v>
      </c>
      <c r="E28" s="316">
        <v>296.51666666666665</v>
      </c>
      <c r="F28" s="317">
        <v>293.58333333333331</v>
      </c>
      <c r="G28" s="317">
        <v>289.26666666666665</v>
      </c>
      <c r="H28" s="317">
        <v>286.33333333333331</v>
      </c>
      <c r="I28" s="317">
        <v>300.83333333333331</v>
      </c>
      <c r="J28" s="317">
        <v>303.76666666666671</v>
      </c>
      <c r="K28" s="317">
        <v>308.08333333333331</v>
      </c>
      <c r="L28" s="304">
        <v>299.45</v>
      </c>
      <c r="M28" s="304">
        <v>292.2</v>
      </c>
      <c r="N28" s="319">
        <v>30472200</v>
      </c>
      <c r="O28" s="320">
        <v>-3.5604420644867268E-2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48.55</v>
      </c>
      <c r="E29" s="316">
        <v>48.633333333333326</v>
      </c>
      <c r="F29" s="317">
        <v>48.116666666666653</v>
      </c>
      <c r="G29" s="317">
        <v>47.68333333333333</v>
      </c>
      <c r="H29" s="317">
        <v>47.166666666666657</v>
      </c>
      <c r="I29" s="317">
        <v>49.066666666666649</v>
      </c>
      <c r="J29" s="317">
        <v>49.583333333333329</v>
      </c>
      <c r="K29" s="317">
        <v>50.016666666666644</v>
      </c>
      <c r="L29" s="304">
        <v>49.15</v>
      </c>
      <c r="M29" s="304">
        <v>48.2</v>
      </c>
      <c r="N29" s="319">
        <v>58843200</v>
      </c>
      <c r="O29" s="320">
        <v>0.11758293100763122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1310.25</v>
      </c>
      <c r="E30" s="316">
        <v>1309.3666666666666</v>
      </c>
      <c r="F30" s="317">
        <v>1296.0333333333331</v>
      </c>
      <c r="G30" s="317">
        <v>1281.8166666666666</v>
      </c>
      <c r="H30" s="317">
        <v>1268.4833333333331</v>
      </c>
      <c r="I30" s="317">
        <v>1323.583333333333</v>
      </c>
      <c r="J30" s="317">
        <v>1336.9166666666665</v>
      </c>
      <c r="K30" s="317">
        <v>1351.133333333333</v>
      </c>
      <c r="L30" s="304">
        <v>1322.7</v>
      </c>
      <c r="M30" s="304">
        <v>1295.1500000000001</v>
      </c>
      <c r="N30" s="319">
        <v>1717100</v>
      </c>
      <c r="O30" s="320">
        <v>-7.6058005327019826E-2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111.8</v>
      </c>
      <c r="E31" s="316">
        <v>111.90000000000002</v>
      </c>
      <c r="F31" s="317">
        <v>110.55000000000004</v>
      </c>
      <c r="G31" s="317">
        <v>109.30000000000003</v>
      </c>
      <c r="H31" s="317">
        <v>107.95000000000005</v>
      </c>
      <c r="I31" s="317">
        <v>113.15000000000003</v>
      </c>
      <c r="J31" s="317">
        <v>114.50000000000003</v>
      </c>
      <c r="K31" s="317">
        <v>115.75000000000003</v>
      </c>
      <c r="L31" s="304">
        <v>113.25</v>
      </c>
      <c r="M31" s="304">
        <v>110.65</v>
      </c>
      <c r="N31" s="319">
        <v>34032800</v>
      </c>
      <c r="O31" s="320">
        <v>6.7970426901979492E-2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563.04999999999995</v>
      </c>
      <c r="E32" s="316">
        <v>563.23333333333335</v>
      </c>
      <c r="F32" s="317">
        <v>555.76666666666665</v>
      </c>
      <c r="G32" s="317">
        <v>548.48333333333335</v>
      </c>
      <c r="H32" s="317">
        <v>541.01666666666665</v>
      </c>
      <c r="I32" s="317">
        <v>570.51666666666665</v>
      </c>
      <c r="J32" s="317">
        <v>577.98333333333335</v>
      </c>
      <c r="K32" s="317">
        <v>585.26666666666665</v>
      </c>
      <c r="L32" s="304">
        <v>570.70000000000005</v>
      </c>
      <c r="M32" s="304">
        <v>555.95000000000005</v>
      </c>
      <c r="N32" s="319">
        <v>3517800</v>
      </c>
      <c r="O32" s="320">
        <v>-7.3580533024333719E-2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500.3</v>
      </c>
      <c r="E33" s="316">
        <v>498.25</v>
      </c>
      <c r="F33" s="317">
        <v>492.8</v>
      </c>
      <c r="G33" s="317">
        <v>485.3</v>
      </c>
      <c r="H33" s="317">
        <v>479.85</v>
      </c>
      <c r="I33" s="317">
        <v>505.75</v>
      </c>
      <c r="J33" s="317">
        <v>511.20000000000005</v>
      </c>
      <c r="K33" s="317">
        <v>518.70000000000005</v>
      </c>
      <c r="L33" s="304">
        <v>503.7</v>
      </c>
      <c r="M33" s="304">
        <v>490.75</v>
      </c>
      <c r="N33" s="319">
        <v>5608500</v>
      </c>
      <c r="O33" s="320">
        <v>-6.8045862412761712E-2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514.45000000000005</v>
      </c>
      <c r="E34" s="316">
        <v>518.26666666666665</v>
      </c>
      <c r="F34" s="317">
        <v>508.38333333333333</v>
      </c>
      <c r="G34" s="317">
        <v>502.31666666666672</v>
      </c>
      <c r="H34" s="317">
        <v>492.43333333333339</v>
      </c>
      <c r="I34" s="317">
        <v>524.33333333333326</v>
      </c>
      <c r="J34" s="317">
        <v>534.21666666666647</v>
      </c>
      <c r="K34" s="317">
        <v>540.28333333333319</v>
      </c>
      <c r="L34" s="304">
        <v>528.15</v>
      </c>
      <c r="M34" s="304">
        <v>512.20000000000005</v>
      </c>
      <c r="N34" s="319">
        <v>106397331</v>
      </c>
      <c r="O34" s="320">
        <v>4.4615272780140297E-2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39.9</v>
      </c>
      <c r="E35" s="316">
        <v>40</v>
      </c>
      <c r="F35" s="317">
        <v>39.15</v>
      </c>
      <c r="G35" s="317">
        <v>38.4</v>
      </c>
      <c r="H35" s="317">
        <v>37.549999999999997</v>
      </c>
      <c r="I35" s="317">
        <v>40.75</v>
      </c>
      <c r="J35" s="317">
        <v>41.599999999999994</v>
      </c>
      <c r="K35" s="317">
        <v>42.35</v>
      </c>
      <c r="L35" s="304">
        <v>40.85</v>
      </c>
      <c r="M35" s="304">
        <v>39.25</v>
      </c>
      <c r="N35" s="319">
        <v>66381000</v>
      </c>
      <c r="O35" s="320">
        <v>-8.8786393773421735E-2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392.65</v>
      </c>
      <c r="E36" s="316">
        <v>391.39999999999992</v>
      </c>
      <c r="F36" s="317">
        <v>388.09999999999985</v>
      </c>
      <c r="G36" s="317">
        <v>383.54999999999995</v>
      </c>
      <c r="H36" s="317">
        <v>380.24999999999989</v>
      </c>
      <c r="I36" s="317">
        <v>395.94999999999982</v>
      </c>
      <c r="J36" s="317">
        <v>399.24999999999989</v>
      </c>
      <c r="K36" s="317">
        <v>403.79999999999978</v>
      </c>
      <c r="L36" s="304">
        <v>394.7</v>
      </c>
      <c r="M36" s="304">
        <v>386.85</v>
      </c>
      <c r="N36" s="319">
        <v>16914200</v>
      </c>
      <c r="O36" s="320">
        <v>-2.7763088313061873E-2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14318.2</v>
      </c>
      <c r="E37" s="316">
        <v>14365.483333333332</v>
      </c>
      <c r="F37" s="317">
        <v>14141.016666666663</v>
      </c>
      <c r="G37" s="317">
        <v>13963.83333333333</v>
      </c>
      <c r="H37" s="317">
        <v>13739.366666666661</v>
      </c>
      <c r="I37" s="317">
        <v>14542.666666666664</v>
      </c>
      <c r="J37" s="317">
        <v>14767.133333333335</v>
      </c>
      <c r="K37" s="317">
        <v>14944.316666666666</v>
      </c>
      <c r="L37" s="304">
        <v>14589.95</v>
      </c>
      <c r="M37" s="304">
        <v>14188.3</v>
      </c>
      <c r="N37" s="319">
        <v>112250</v>
      </c>
      <c r="O37" s="320">
        <v>-2.4337244676227728E-2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409.95</v>
      </c>
      <c r="E38" s="316">
        <v>411.3</v>
      </c>
      <c r="F38" s="317">
        <v>407.55</v>
      </c>
      <c r="G38" s="317">
        <v>405.15</v>
      </c>
      <c r="H38" s="317">
        <v>401.4</v>
      </c>
      <c r="I38" s="317">
        <v>413.70000000000005</v>
      </c>
      <c r="J38" s="317">
        <v>417.45000000000005</v>
      </c>
      <c r="K38" s="317">
        <v>419.85000000000008</v>
      </c>
      <c r="L38" s="304">
        <v>415.05</v>
      </c>
      <c r="M38" s="304">
        <v>408.9</v>
      </c>
      <c r="N38" s="319">
        <v>20160000</v>
      </c>
      <c r="O38" s="320">
        <v>-4.453164988909742E-2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3832.7</v>
      </c>
      <c r="E39" s="316">
        <v>3818.4500000000003</v>
      </c>
      <c r="F39" s="317">
        <v>3789.0000000000005</v>
      </c>
      <c r="G39" s="317">
        <v>3745.3</v>
      </c>
      <c r="H39" s="317">
        <v>3715.8500000000004</v>
      </c>
      <c r="I39" s="317">
        <v>3862.1500000000005</v>
      </c>
      <c r="J39" s="317">
        <v>3891.6000000000004</v>
      </c>
      <c r="K39" s="317">
        <v>3935.3000000000006</v>
      </c>
      <c r="L39" s="304">
        <v>3847.9</v>
      </c>
      <c r="M39" s="304">
        <v>3774.75</v>
      </c>
      <c r="N39" s="319">
        <v>1084000</v>
      </c>
      <c r="O39" s="320">
        <v>-7.4611575892094925E-2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389.5</v>
      </c>
      <c r="E40" s="316">
        <v>388.81666666666666</v>
      </c>
      <c r="F40" s="317">
        <v>385.7833333333333</v>
      </c>
      <c r="G40" s="317">
        <v>382.06666666666666</v>
      </c>
      <c r="H40" s="317">
        <v>379.0333333333333</v>
      </c>
      <c r="I40" s="317">
        <v>392.5333333333333</v>
      </c>
      <c r="J40" s="317">
        <v>395.56666666666672</v>
      </c>
      <c r="K40" s="317">
        <v>399.2833333333333</v>
      </c>
      <c r="L40" s="304">
        <v>391.85</v>
      </c>
      <c r="M40" s="304">
        <v>385.1</v>
      </c>
      <c r="N40" s="319">
        <v>8967200</v>
      </c>
      <c r="O40" s="320">
        <v>-8.5137436146922891E-3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106.35</v>
      </c>
      <c r="E41" s="316">
        <v>106.83333333333333</v>
      </c>
      <c r="F41" s="317">
        <v>105.61666666666666</v>
      </c>
      <c r="G41" s="317">
        <v>104.88333333333333</v>
      </c>
      <c r="H41" s="317">
        <v>103.66666666666666</v>
      </c>
      <c r="I41" s="317">
        <v>107.56666666666666</v>
      </c>
      <c r="J41" s="317">
        <v>108.78333333333333</v>
      </c>
      <c r="K41" s="317">
        <v>109.51666666666667</v>
      </c>
      <c r="L41" s="304">
        <v>108.05</v>
      </c>
      <c r="M41" s="304">
        <v>106.1</v>
      </c>
      <c r="N41" s="319">
        <v>15540000</v>
      </c>
      <c r="O41" s="320">
        <v>-8.5882352941176465E-2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340.25</v>
      </c>
      <c r="E42" s="316">
        <v>339.08333333333331</v>
      </c>
      <c r="F42" s="317">
        <v>330.26666666666665</v>
      </c>
      <c r="G42" s="317">
        <v>320.28333333333336</v>
      </c>
      <c r="H42" s="317">
        <v>311.4666666666667</v>
      </c>
      <c r="I42" s="317">
        <v>349.06666666666661</v>
      </c>
      <c r="J42" s="317">
        <v>357.88333333333333</v>
      </c>
      <c r="K42" s="317">
        <v>367.86666666666656</v>
      </c>
      <c r="L42" s="304">
        <v>347.9</v>
      </c>
      <c r="M42" s="304">
        <v>329.1</v>
      </c>
      <c r="N42" s="319">
        <v>1054200</v>
      </c>
      <c r="O42" s="320">
        <v>-0.25519287833827892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244.7</v>
      </c>
      <c r="E43" s="316">
        <v>244.13333333333333</v>
      </c>
      <c r="F43" s="317">
        <v>241.26666666666665</v>
      </c>
      <c r="G43" s="317">
        <v>237.83333333333331</v>
      </c>
      <c r="H43" s="317">
        <v>234.96666666666664</v>
      </c>
      <c r="I43" s="317">
        <v>247.56666666666666</v>
      </c>
      <c r="J43" s="317">
        <v>250.43333333333334</v>
      </c>
      <c r="K43" s="317">
        <v>253.86666666666667</v>
      </c>
      <c r="L43" s="304">
        <v>247</v>
      </c>
      <c r="M43" s="304">
        <v>240.7</v>
      </c>
      <c r="N43" s="319">
        <v>6837500</v>
      </c>
      <c r="O43" s="320">
        <v>-1.263537906137184E-2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749.15</v>
      </c>
      <c r="E44" s="316">
        <v>749.83333333333337</v>
      </c>
      <c r="F44" s="317">
        <v>744.91666666666674</v>
      </c>
      <c r="G44" s="317">
        <v>740.68333333333339</v>
      </c>
      <c r="H44" s="317">
        <v>735.76666666666677</v>
      </c>
      <c r="I44" s="317">
        <v>754.06666666666672</v>
      </c>
      <c r="J44" s="317">
        <v>758.98333333333346</v>
      </c>
      <c r="K44" s="317">
        <v>763.2166666666667</v>
      </c>
      <c r="L44" s="304">
        <v>754.75</v>
      </c>
      <c r="M44" s="304">
        <v>745.6</v>
      </c>
      <c r="N44" s="319">
        <v>14172600</v>
      </c>
      <c r="O44" s="320">
        <v>8.7905986860368282E-3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142.30000000000001</v>
      </c>
      <c r="E45" s="316">
        <v>142.23333333333335</v>
      </c>
      <c r="F45" s="317">
        <v>140.2166666666667</v>
      </c>
      <c r="G45" s="317">
        <v>138.13333333333335</v>
      </c>
      <c r="H45" s="317">
        <v>136.1166666666667</v>
      </c>
      <c r="I45" s="317">
        <v>144.31666666666669</v>
      </c>
      <c r="J45" s="317">
        <v>146.33333333333334</v>
      </c>
      <c r="K45" s="317">
        <v>148.41666666666669</v>
      </c>
      <c r="L45" s="304">
        <v>144.25</v>
      </c>
      <c r="M45" s="304">
        <v>140.15</v>
      </c>
      <c r="N45" s="319">
        <v>32582200</v>
      </c>
      <c r="O45" s="320">
        <v>1.2533057376106703E-2</v>
      </c>
    </row>
    <row r="46" spans="1:15" ht="15">
      <c r="A46" s="277">
        <v>36</v>
      </c>
      <c r="B46" s="433" t="s">
        <v>107</v>
      </c>
      <c r="C46" s="277" t="s">
        <v>3766</v>
      </c>
      <c r="D46" s="316">
        <v>1951.85</v>
      </c>
      <c r="E46" s="316">
        <v>1944.6333333333332</v>
      </c>
      <c r="F46" s="317">
        <v>1930.6166666666663</v>
      </c>
      <c r="G46" s="317">
        <v>1909.3833333333332</v>
      </c>
      <c r="H46" s="317">
        <v>1895.3666666666663</v>
      </c>
      <c r="I46" s="317">
        <v>1965.8666666666663</v>
      </c>
      <c r="J46" s="317">
        <v>1979.8833333333332</v>
      </c>
      <c r="K46" s="317">
        <v>2001.1166666666663</v>
      </c>
      <c r="L46" s="304">
        <v>1958.65</v>
      </c>
      <c r="M46" s="304">
        <v>1923.4</v>
      </c>
      <c r="N46" s="319">
        <v>408000</v>
      </c>
      <c r="O46" s="320">
        <v>5.1207729468599035E-2</v>
      </c>
    </row>
    <row r="47" spans="1:15" ht="15">
      <c r="A47" s="277">
        <v>37</v>
      </c>
      <c r="B47" s="390" t="s">
        <v>50</v>
      </c>
      <c r="C47" s="277" t="s">
        <v>85</v>
      </c>
      <c r="D47" s="316">
        <v>1413.25</v>
      </c>
      <c r="E47" s="316">
        <v>1414.1666666666667</v>
      </c>
      <c r="F47" s="317">
        <v>1405.1833333333334</v>
      </c>
      <c r="G47" s="317">
        <v>1397.1166666666666</v>
      </c>
      <c r="H47" s="317">
        <v>1388.1333333333332</v>
      </c>
      <c r="I47" s="317">
        <v>1422.2333333333336</v>
      </c>
      <c r="J47" s="317">
        <v>1431.2166666666667</v>
      </c>
      <c r="K47" s="317">
        <v>1439.2833333333338</v>
      </c>
      <c r="L47" s="304">
        <v>1423.15</v>
      </c>
      <c r="M47" s="304">
        <v>1406.1</v>
      </c>
      <c r="N47" s="319">
        <v>3105200</v>
      </c>
      <c r="O47" s="320">
        <v>6.7674261222648319E-4</v>
      </c>
    </row>
    <row r="48" spans="1:15" ht="15">
      <c r="A48" s="277">
        <v>38</v>
      </c>
      <c r="B48" s="390" t="s">
        <v>39</v>
      </c>
      <c r="C48" s="277" t="s">
        <v>86</v>
      </c>
      <c r="D48" s="316">
        <v>394.2</v>
      </c>
      <c r="E48" s="316">
        <v>393.56666666666666</v>
      </c>
      <c r="F48" s="317">
        <v>390.68333333333334</v>
      </c>
      <c r="G48" s="317">
        <v>387.16666666666669</v>
      </c>
      <c r="H48" s="317">
        <v>384.28333333333336</v>
      </c>
      <c r="I48" s="317">
        <v>397.08333333333331</v>
      </c>
      <c r="J48" s="317">
        <v>399.96666666666664</v>
      </c>
      <c r="K48" s="317">
        <v>403.48333333333329</v>
      </c>
      <c r="L48" s="304">
        <v>396.45</v>
      </c>
      <c r="M48" s="304">
        <v>390.05</v>
      </c>
      <c r="N48" s="319">
        <v>5572095</v>
      </c>
      <c r="O48" s="320">
        <v>-3.1776208582292235E-2</v>
      </c>
    </row>
    <row r="49" spans="1:15" ht="15">
      <c r="A49" s="277">
        <v>39</v>
      </c>
      <c r="B49" s="390" t="s">
        <v>64</v>
      </c>
      <c r="C49" s="277" t="s">
        <v>87</v>
      </c>
      <c r="D49" s="316">
        <v>472.4</v>
      </c>
      <c r="E49" s="316">
        <v>474.05</v>
      </c>
      <c r="F49" s="317">
        <v>467</v>
      </c>
      <c r="G49" s="317">
        <v>461.59999999999997</v>
      </c>
      <c r="H49" s="317">
        <v>454.54999999999995</v>
      </c>
      <c r="I49" s="317">
        <v>479.45000000000005</v>
      </c>
      <c r="J49" s="317">
        <v>486.50000000000011</v>
      </c>
      <c r="K49" s="317">
        <v>491.90000000000009</v>
      </c>
      <c r="L49" s="304">
        <v>481.1</v>
      </c>
      <c r="M49" s="304">
        <v>468.65</v>
      </c>
      <c r="N49" s="319">
        <v>1758000</v>
      </c>
      <c r="O49" s="320">
        <v>-4.8083170890188431E-2</v>
      </c>
    </row>
    <row r="50" spans="1:15" ht="15">
      <c r="A50" s="277">
        <v>40</v>
      </c>
      <c r="B50" s="390" t="s">
        <v>50</v>
      </c>
      <c r="C50" s="277" t="s">
        <v>88</v>
      </c>
      <c r="D50" s="316">
        <v>495.75</v>
      </c>
      <c r="E50" s="316">
        <v>496.61666666666662</v>
      </c>
      <c r="F50" s="317">
        <v>491.38333333333321</v>
      </c>
      <c r="G50" s="317">
        <v>487.01666666666659</v>
      </c>
      <c r="H50" s="317">
        <v>481.78333333333319</v>
      </c>
      <c r="I50" s="317">
        <v>500.98333333333323</v>
      </c>
      <c r="J50" s="317">
        <v>506.2166666666667</v>
      </c>
      <c r="K50" s="317">
        <v>510.58333333333326</v>
      </c>
      <c r="L50" s="304">
        <v>501.85</v>
      </c>
      <c r="M50" s="304">
        <v>492.25</v>
      </c>
      <c r="N50" s="319">
        <v>11355000</v>
      </c>
      <c r="O50" s="320">
        <v>-5.0783699059561128E-2</v>
      </c>
    </row>
    <row r="51" spans="1:15" ht="15">
      <c r="A51" s="277">
        <v>41</v>
      </c>
      <c r="B51" s="390" t="s">
        <v>52</v>
      </c>
      <c r="C51" s="277" t="s">
        <v>91</v>
      </c>
      <c r="D51" s="316">
        <v>3202.5</v>
      </c>
      <c r="E51" s="316">
        <v>3216.9333333333329</v>
      </c>
      <c r="F51" s="317">
        <v>3174.7166666666658</v>
      </c>
      <c r="G51" s="317">
        <v>3146.9333333333329</v>
      </c>
      <c r="H51" s="317">
        <v>3104.7166666666658</v>
      </c>
      <c r="I51" s="317">
        <v>3244.7166666666658</v>
      </c>
      <c r="J51" s="317">
        <v>3286.9333333333329</v>
      </c>
      <c r="K51" s="317">
        <v>3314.7166666666658</v>
      </c>
      <c r="L51" s="304">
        <v>3259.15</v>
      </c>
      <c r="M51" s="304">
        <v>3189.15</v>
      </c>
      <c r="N51" s="319">
        <v>3149600</v>
      </c>
      <c r="O51" s="320">
        <v>-1.8082055119092156E-2</v>
      </c>
    </row>
    <row r="52" spans="1:15" ht="15">
      <c r="A52" s="277">
        <v>42</v>
      </c>
      <c r="B52" s="390" t="s">
        <v>92</v>
      </c>
      <c r="C52" s="277" t="s">
        <v>93</v>
      </c>
      <c r="D52" s="316">
        <v>160.30000000000001</v>
      </c>
      <c r="E52" s="316">
        <v>159.48333333333335</v>
      </c>
      <c r="F52" s="317">
        <v>156.9666666666667</v>
      </c>
      <c r="G52" s="317">
        <v>153.63333333333335</v>
      </c>
      <c r="H52" s="317">
        <v>151.1166666666667</v>
      </c>
      <c r="I52" s="317">
        <v>162.81666666666669</v>
      </c>
      <c r="J52" s="317">
        <v>165.33333333333334</v>
      </c>
      <c r="K52" s="317">
        <v>168.66666666666669</v>
      </c>
      <c r="L52" s="304">
        <v>162</v>
      </c>
      <c r="M52" s="304">
        <v>156.15</v>
      </c>
      <c r="N52" s="319">
        <v>28795800</v>
      </c>
      <c r="O52" s="320">
        <v>6.5751528434652212E-3</v>
      </c>
    </row>
    <row r="53" spans="1:15" ht="15">
      <c r="A53" s="277">
        <v>43</v>
      </c>
      <c r="B53" s="390" t="s">
        <v>52</v>
      </c>
      <c r="C53" s="277" t="s">
        <v>94</v>
      </c>
      <c r="D53" s="316">
        <v>4438.3</v>
      </c>
      <c r="E53" s="316">
        <v>4431.416666666667</v>
      </c>
      <c r="F53" s="317">
        <v>4410.8333333333339</v>
      </c>
      <c r="G53" s="317">
        <v>4383.3666666666668</v>
      </c>
      <c r="H53" s="317">
        <v>4362.7833333333338</v>
      </c>
      <c r="I53" s="317">
        <v>4458.8833333333341</v>
      </c>
      <c r="J53" s="317">
        <v>4479.4666666666681</v>
      </c>
      <c r="K53" s="317">
        <v>4506.9333333333343</v>
      </c>
      <c r="L53" s="304">
        <v>4452</v>
      </c>
      <c r="M53" s="304">
        <v>4403.95</v>
      </c>
      <c r="N53" s="319">
        <v>3209250</v>
      </c>
      <c r="O53" s="320">
        <v>-1.9177872860635697E-2</v>
      </c>
    </row>
    <row r="54" spans="1:15" ht="15">
      <c r="A54" s="277">
        <v>44</v>
      </c>
      <c r="B54" s="390" t="s">
        <v>44</v>
      </c>
      <c r="C54" s="277" t="s">
        <v>95</v>
      </c>
      <c r="D54" s="316">
        <v>2249.6999999999998</v>
      </c>
      <c r="E54" s="316">
        <v>2257.5666666666666</v>
      </c>
      <c r="F54" s="317">
        <v>2223.6833333333334</v>
      </c>
      <c r="G54" s="317">
        <v>2197.666666666667</v>
      </c>
      <c r="H54" s="317">
        <v>2163.7833333333338</v>
      </c>
      <c r="I54" s="317">
        <v>2283.583333333333</v>
      </c>
      <c r="J54" s="317">
        <v>2317.4666666666662</v>
      </c>
      <c r="K54" s="317">
        <v>2343.4833333333327</v>
      </c>
      <c r="L54" s="304">
        <v>2291.4499999999998</v>
      </c>
      <c r="M54" s="304">
        <v>2231.5500000000002</v>
      </c>
      <c r="N54" s="319">
        <v>2955750</v>
      </c>
      <c r="O54" s="320">
        <v>2.3884578079534431E-2</v>
      </c>
    </row>
    <row r="55" spans="1:15" ht="15">
      <c r="A55" s="277">
        <v>45</v>
      </c>
      <c r="B55" s="390" t="s">
        <v>57</v>
      </c>
      <c r="C55" s="277" t="s">
        <v>96</v>
      </c>
      <c r="D55" s="316">
        <v>55.1</v>
      </c>
      <c r="E55" s="316">
        <v>55.416666666666664</v>
      </c>
      <c r="F55" s="317">
        <v>54.483333333333327</v>
      </c>
      <c r="G55" s="317">
        <v>53.86666666666666</v>
      </c>
      <c r="H55" s="317">
        <v>52.933333333333323</v>
      </c>
      <c r="I55" s="317">
        <v>56.033333333333331</v>
      </c>
      <c r="J55" s="317">
        <v>56.966666666666669</v>
      </c>
      <c r="K55" s="317">
        <v>57.583333333333336</v>
      </c>
      <c r="L55" s="304">
        <v>56.35</v>
      </c>
      <c r="M55" s="304">
        <v>54.8</v>
      </c>
      <c r="N55" s="319">
        <v>6133200</v>
      </c>
      <c r="O55" s="320">
        <v>-0.40748898678414097</v>
      </c>
    </row>
    <row r="56" spans="1:15" ht="15">
      <c r="A56" s="277">
        <v>46</v>
      </c>
      <c r="B56" s="390" t="s">
        <v>44</v>
      </c>
      <c r="C56" s="277" t="s">
        <v>97</v>
      </c>
      <c r="D56" s="316">
        <v>1127.9000000000001</v>
      </c>
      <c r="E56" s="316">
        <v>1124.8666666666668</v>
      </c>
      <c r="F56" s="317">
        <v>1113.2333333333336</v>
      </c>
      <c r="G56" s="317">
        <v>1098.5666666666668</v>
      </c>
      <c r="H56" s="317">
        <v>1086.9333333333336</v>
      </c>
      <c r="I56" s="317">
        <v>1139.5333333333335</v>
      </c>
      <c r="J56" s="317">
        <v>1151.1666666666667</v>
      </c>
      <c r="K56" s="317">
        <v>1165.8333333333335</v>
      </c>
      <c r="L56" s="304">
        <v>1136.5</v>
      </c>
      <c r="M56" s="304">
        <v>1110.2</v>
      </c>
      <c r="N56" s="319">
        <v>2531100</v>
      </c>
      <c r="O56" s="320">
        <v>-6.158238172920065E-2</v>
      </c>
    </row>
    <row r="57" spans="1:15" ht="15">
      <c r="A57" s="277">
        <v>47</v>
      </c>
      <c r="B57" s="390" t="s">
        <v>44</v>
      </c>
      <c r="C57" s="277" t="s">
        <v>98</v>
      </c>
      <c r="D57" s="316">
        <v>170</v>
      </c>
      <c r="E57" s="316">
        <v>170.81666666666669</v>
      </c>
      <c r="F57" s="317">
        <v>167.98333333333338</v>
      </c>
      <c r="G57" s="317">
        <v>165.9666666666667</v>
      </c>
      <c r="H57" s="317">
        <v>163.13333333333338</v>
      </c>
      <c r="I57" s="317">
        <v>172.83333333333337</v>
      </c>
      <c r="J57" s="317">
        <v>175.66666666666669</v>
      </c>
      <c r="K57" s="317">
        <v>177.68333333333337</v>
      </c>
      <c r="L57" s="304">
        <v>173.65</v>
      </c>
      <c r="M57" s="304">
        <v>168.8</v>
      </c>
      <c r="N57" s="319">
        <v>10353600</v>
      </c>
      <c r="O57" s="320">
        <v>-6.9060773480662981E-3</v>
      </c>
    </row>
    <row r="58" spans="1:15" ht="15">
      <c r="A58" s="277">
        <v>48</v>
      </c>
      <c r="B58" s="390" t="s">
        <v>54</v>
      </c>
      <c r="C58" s="277" t="s">
        <v>99</v>
      </c>
      <c r="D58" s="316">
        <v>56.7</v>
      </c>
      <c r="E58" s="316">
        <v>56.65</v>
      </c>
      <c r="F58" s="317">
        <v>56.3</v>
      </c>
      <c r="G58" s="317">
        <v>55.9</v>
      </c>
      <c r="H58" s="317">
        <v>55.55</v>
      </c>
      <c r="I58" s="317">
        <v>57.05</v>
      </c>
      <c r="J58" s="317">
        <v>57.400000000000006</v>
      </c>
      <c r="K58" s="317">
        <v>57.8</v>
      </c>
      <c r="L58" s="304">
        <v>57</v>
      </c>
      <c r="M58" s="304">
        <v>56.25</v>
      </c>
      <c r="N58" s="319">
        <v>119833000</v>
      </c>
      <c r="O58" s="320">
        <v>3.8832805246481465E-2</v>
      </c>
    </row>
    <row r="59" spans="1:15" ht="15">
      <c r="A59" s="277">
        <v>49</v>
      </c>
      <c r="B59" s="390" t="s">
        <v>73</v>
      </c>
      <c r="C59" s="277" t="s">
        <v>100</v>
      </c>
      <c r="D59" s="316">
        <v>99.9</v>
      </c>
      <c r="E59" s="316">
        <v>100.05000000000001</v>
      </c>
      <c r="F59" s="317">
        <v>99.15000000000002</v>
      </c>
      <c r="G59" s="317">
        <v>98.4</v>
      </c>
      <c r="H59" s="317">
        <v>97.500000000000014</v>
      </c>
      <c r="I59" s="317">
        <v>100.80000000000003</v>
      </c>
      <c r="J59" s="317">
        <v>101.7</v>
      </c>
      <c r="K59" s="317">
        <v>102.45000000000003</v>
      </c>
      <c r="L59" s="304">
        <v>100.95</v>
      </c>
      <c r="M59" s="304">
        <v>99.3</v>
      </c>
      <c r="N59" s="319">
        <v>27572000</v>
      </c>
      <c r="O59" s="320">
        <v>-1.6750054383293453E-2</v>
      </c>
    </row>
    <row r="60" spans="1:15" ht="15">
      <c r="A60" s="277">
        <v>50</v>
      </c>
      <c r="B60" s="390" t="s">
        <v>52</v>
      </c>
      <c r="C60" s="277" t="s">
        <v>101</v>
      </c>
      <c r="D60" s="316">
        <v>490.25</v>
      </c>
      <c r="E60" s="316">
        <v>484.23333333333335</v>
      </c>
      <c r="F60" s="317">
        <v>477.06666666666672</v>
      </c>
      <c r="G60" s="317">
        <v>463.88333333333338</v>
      </c>
      <c r="H60" s="317">
        <v>456.71666666666675</v>
      </c>
      <c r="I60" s="317">
        <v>497.41666666666669</v>
      </c>
      <c r="J60" s="317">
        <v>504.58333333333331</v>
      </c>
      <c r="K60" s="317">
        <v>517.76666666666665</v>
      </c>
      <c r="L60" s="304">
        <v>491.4</v>
      </c>
      <c r="M60" s="304">
        <v>471.05</v>
      </c>
      <c r="N60" s="319">
        <v>7859100</v>
      </c>
      <c r="O60" s="320">
        <v>-2.7327070879590094E-2</v>
      </c>
    </row>
    <row r="61" spans="1:15" ht="15">
      <c r="A61" s="277">
        <v>51</v>
      </c>
      <c r="B61" s="390" t="s">
        <v>102</v>
      </c>
      <c r="C61" s="277" t="s">
        <v>103</v>
      </c>
      <c r="D61" s="316">
        <v>25.85</v>
      </c>
      <c r="E61" s="316">
        <v>25.95</v>
      </c>
      <c r="F61" s="317">
        <v>25.45</v>
      </c>
      <c r="G61" s="317">
        <v>25.05</v>
      </c>
      <c r="H61" s="317">
        <v>24.55</v>
      </c>
      <c r="I61" s="317">
        <v>26.349999999999998</v>
      </c>
      <c r="J61" s="317">
        <v>26.849999999999998</v>
      </c>
      <c r="K61" s="317">
        <v>27.249999999999996</v>
      </c>
      <c r="L61" s="304">
        <v>26.45</v>
      </c>
      <c r="M61" s="304">
        <v>25.55</v>
      </c>
      <c r="N61" s="319">
        <v>115650000</v>
      </c>
      <c r="O61" s="320">
        <v>-8.2798001427551754E-2</v>
      </c>
    </row>
    <row r="62" spans="1:15" ht="15">
      <c r="A62" s="277">
        <v>52</v>
      </c>
      <c r="B62" s="390" t="s">
        <v>50</v>
      </c>
      <c r="C62" s="277" t="s">
        <v>104</v>
      </c>
      <c r="D62" s="316">
        <v>682.35</v>
      </c>
      <c r="E62" s="316">
        <v>681</v>
      </c>
      <c r="F62" s="317">
        <v>676.9</v>
      </c>
      <c r="G62" s="317">
        <v>671.44999999999993</v>
      </c>
      <c r="H62" s="317">
        <v>667.34999999999991</v>
      </c>
      <c r="I62" s="317">
        <v>686.45</v>
      </c>
      <c r="J62" s="317">
        <v>690.55</v>
      </c>
      <c r="K62" s="317">
        <v>696.00000000000011</v>
      </c>
      <c r="L62" s="304">
        <v>685.1</v>
      </c>
      <c r="M62" s="304">
        <v>675.55</v>
      </c>
      <c r="N62" s="319">
        <v>4086000</v>
      </c>
      <c r="O62" s="320">
        <v>-5.1752146669760968E-2</v>
      </c>
    </row>
    <row r="63" spans="1:15" ht="15">
      <c r="A63" s="277">
        <v>53</v>
      </c>
      <c r="B63" s="433" t="s">
        <v>39</v>
      </c>
      <c r="C63" s="277" t="s">
        <v>248</v>
      </c>
      <c r="D63" s="316">
        <v>850</v>
      </c>
      <c r="E63" s="316">
        <v>851.98333333333323</v>
      </c>
      <c r="F63" s="317">
        <v>841.01666666666642</v>
      </c>
      <c r="G63" s="317">
        <v>832.03333333333319</v>
      </c>
      <c r="H63" s="317">
        <v>821.06666666666638</v>
      </c>
      <c r="I63" s="317">
        <v>860.96666666666647</v>
      </c>
      <c r="J63" s="317">
        <v>871.93333333333339</v>
      </c>
      <c r="K63" s="317">
        <v>880.91666666666652</v>
      </c>
      <c r="L63" s="304">
        <v>862.95</v>
      </c>
      <c r="M63" s="304">
        <v>843</v>
      </c>
      <c r="N63" s="319">
        <v>976950</v>
      </c>
      <c r="O63" s="320">
        <v>-7.4507389162561583E-2</v>
      </c>
    </row>
    <row r="64" spans="1:15" ht="15">
      <c r="A64" s="277">
        <v>54</v>
      </c>
      <c r="B64" s="390" t="s">
        <v>37</v>
      </c>
      <c r="C64" s="277" t="s">
        <v>105</v>
      </c>
      <c r="D64" s="316">
        <v>666.55</v>
      </c>
      <c r="E64" s="316">
        <v>667.59999999999991</v>
      </c>
      <c r="F64" s="317">
        <v>657.54999999999984</v>
      </c>
      <c r="G64" s="317">
        <v>648.54999999999995</v>
      </c>
      <c r="H64" s="317">
        <v>638.49999999999989</v>
      </c>
      <c r="I64" s="317">
        <v>676.5999999999998</v>
      </c>
      <c r="J64" s="317">
        <v>686.65</v>
      </c>
      <c r="K64" s="317">
        <v>695.64999999999975</v>
      </c>
      <c r="L64" s="304">
        <v>677.65</v>
      </c>
      <c r="M64" s="304">
        <v>658.6</v>
      </c>
      <c r="N64" s="319">
        <v>18797650</v>
      </c>
      <c r="O64" s="320">
        <v>-4.7511312217194568E-2</v>
      </c>
    </row>
    <row r="65" spans="1:15" ht="15">
      <c r="A65" s="277">
        <v>55</v>
      </c>
      <c r="B65" s="390" t="s">
        <v>39</v>
      </c>
      <c r="C65" s="277" t="s">
        <v>106</v>
      </c>
      <c r="D65" s="316">
        <v>647</v>
      </c>
      <c r="E65" s="316">
        <v>650.85</v>
      </c>
      <c r="F65" s="317">
        <v>638.90000000000009</v>
      </c>
      <c r="G65" s="317">
        <v>630.80000000000007</v>
      </c>
      <c r="H65" s="317">
        <v>618.85000000000014</v>
      </c>
      <c r="I65" s="317">
        <v>658.95</v>
      </c>
      <c r="J65" s="317">
        <v>670.90000000000009</v>
      </c>
      <c r="K65" s="317">
        <v>679</v>
      </c>
      <c r="L65" s="304">
        <v>662.8</v>
      </c>
      <c r="M65" s="304">
        <v>642.75</v>
      </c>
      <c r="N65" s="319">
        <v>6503000</v>
      </c>
      <c r="O65" s="320">
        <v>2.7817290975185711E-2</v>
      </c>
    </row>
    <row r="66" spans="1:15" ht="15">
      <c r="A66" s="277">
        <v>56</v>
      </c>
      <c r="B66" s="390" t="s">
        <v>107</v>
      </c>
      <c r="C66" s="277" t="s">
        <v>108</v>
      </c>
      <c r="D66" s="316">
        <v>713.05</v>
      </c>
      <c r="E66" s="316">
        <v>709.16666666666663</v>
      </c>
      <c r="F66" s="317">
        <v>701.08333333333326</v>
      </c>
      <c r="G66" s="317">
        <v>689.11666666666667</v>
      </c>
      <c r="H66" s="317">
        <v>681.0333333333333</v>
      </c>
      <c r="I66" s="317">
        <v>721.13333333333321</v>
      </c>
      <c r="J66" s="317">
        <v>729.21666666666647</v>
      </c>
      <c r="K66" s="317">
        <v>741.18333333333317</v>
      </c>
      <c r="L66" s="304">
        <v>717.25</v>
      </c>
      <c r="M66" s="304">
        <v>697.2</v>
      </c>
      <c r="N66" s="319">
        <v>14313600</v>
      </c>
      <c r="O66" s="320">
        <v>-5.3507150501021497E-3</v>
      </c>
    </row>
    <row r="67" spans="1:15" ht="15">
      <c r="A67" s="277">
        <v>57</v>
      </c>
      <c r="B67" s="390" t="s">
        <v>57</v>
      </c>
      <c r="C67" s="277" t="s">
        <v>109</v>
      </c>
      <c r="D67" s="316">
        <v>1817.2</v>
      </c>
      <c r="E67" s="316">
        <v>1820.1333333333334</v>
      </c>
      <c r="F67" s="317">
        <v>1804.6166666666668</v>
      </c>
      <c r="G67" s="317">
        <v>1792.0333333333333</v>
      </c>
      <c r="H67" s="317">
        <v>1776.5166666666667</v>
      </c>
      <c r="I67" s="317">
        <v>1832.7166666666669</v>
      </c>
      <c r="J67" s="317">
        <v>1848.2333333333338</v>
      </c>
      <c r="K67" s="317">
        <v>1860.8166666666671</v>
      </c>
      <c r="L67" s="304">
        <v>1835.65</v>
      </c>
      <c r="M67" s="304">
        <v>1807.55</v>
      </c>
      <c r="N67" s="319">
        <v>28821600</v>
      </c>
      <c r="O67" s="320">
        <v>2.27429215264882E-3</v>
      </c>
    </row>
    <row r="68" spans="1:15" ht="15">
      <c r="A68" s="277">
        <v>58</v>
      </c>
      <c r="B68" s="390" t="s">
        <v>54</v>
      </c>
      <c r="C68" s="277" t="s">
        <v>110</v>
      </c>
      <c r="D68" s="316">
        <v>1118.05</v>
      </c>
      <c r="E68" s="316">
        <v>1118.25</v>
      </c>
      <c r="F68" s="317">
        <v>1108.3499999999999</v>
      </c>
      <c r="G68" s="317">
        <v>1098.6499999999999</v>
      </c>
      <c r="H68" s="317">
        <v>1088.7499999999998</v>
      </c>
      <c r="I68" s="317">
        <v>1127.95</v>
      </c>
      <c r="J68" s="317">
        <v>1137.8500000000001</v>
      </c>
      <c r="K68" s="317">
        <v>1147.5500000000002</v>
      </c>
      <c r="L68" s="304">
        <v>1128.1500000000001</v>
      </c>
      <c r="M68" s="304">
        <v>1108.55</v>
      </c>
      <c r="N68" s="319">
        <v>38673250</v>
      </c>
      <c r="O68" s="320">
        <v>2.2406723471079186E-2</v>
      </c>
    </row>
    <row r="69" spans="1:15" ht="15">
      <c r="A69" s="277">
        <v>59</v>
      </c>
      <c r="B69" s="390" t="s">
        <v>57</v>
      </c>
      <c r="C69" s="277" t="s">
        <v>253</v>
      </c>
      <c r="D69" s="316">
        <v>593.1</v>
      </c>
      <c r="E69" s="316">
        <v>595.19999999999993</v>
      </c>
      <c r="F69" s="317">
        <v>588.29999999999984</v>
      </c>
      <c r="G69" s="317">
        <v>583.49999999999989</v>
      </c>
      <c r="H69" s="317">
        <v>576.5999999999998</v>
      </c>
      <c r="I69" s="317">
        <v>599.99999999999989</v>
      </c>
      <c r="J69" s="317">
        <v>606.9</v>
      </c>
      <c r="K69" s="317">
        <v>611.69999999999993</v>
      </c>
      <c r="L69" s="304">
        <v>602.1</v>
      </c>
      <c r="M69" s="304">
        <v>590.4</v>
      </c>
      <c r="N69" s="319">
        <v>11416900</v>
      </c>
      <c r="O69" s="320">
        <v>6.9669174482118928E-2</v>
      </c>
    </row>
    <row r="70" spans="1:15" ht="15">
      <c r="A70" s="277">
        <v>60</v>
      </c>
      <c r="B70" s="390" t="s">
        <v>44</v>
      </c>
      <c r="C70" s="277" t="s">
        <v>111</v>
      </c>
      <c r="D70" s="316">
        <v>3164.25</v>
      </c>
      <c r="E70" s="316">
        <v>3139.7333333333336</v>
      </c>
      <c r="F70" s="317">
        <v>3100.5166666666673</v>
      </c>
      <c r="G70" s="317">
        <v>3036.7833333333338</v>
      </c>
      <c r="H70" s="317">
        <v>2997.5666666666675</v>
      </c>
      <c r="I70" s="317">
        <v>3203.4666666666672</v>
      </c>
      <c r="J70" s="317">
        <v>3242.6833333333334</v>
      </c>
      <c r="K70" s="317">
        <v>3306.416666666667</v>
      </c>
      <c r="L70" s="304">
        <v>3178.95</v>
      </c>
      <c r="M70" s="304">
        <v>3076</v>
      </c>
      <c r="N70" s="319">
        <v>2159100</v>
      </c>
      <c r="O70" s="320">
        <v>-1.0449608139694762E-2</v>
      </c>
    </row>
    <row r="71" spans="1:15" ht="15">
      <c r="A71" s="277">
        <v>61</v>
      </c>
      <c r="B71" s="390" t="s">
        <v>113</v>
      </c>
      <c r="C71" s="277" t="s">
        <v>114</v>
      </c>
      <c r="D71" s="316">
        <v>193.55</v>
      </c>
      <c r="E71" s="316">
        <v>193.33333333333334</v>
      </c>
      <c r="F71" s="317">
        <v>191.56666666666669</v>
      </c>
      <c r="G71" s="317">
        <v>189.58333333333334</v>
      </c>
      <c r="H71" s="317">
        <v>187.81666666666669</v>
      </c>
      <c r="I71" s="317">
        <v>195.31666666666669</v>
      </c>
      <c r="J71" s="317">
        <v>197.08333333333334</v>
      </c>
      <c r="K71" s="317">
        <v>199.06666666666669</v>
      </c>
      <c r="L71" s="304">
        <v>195.1</v>
      </c>
      <c r="M71" s="304">
        <v>191.35</v>
      </c>
      <c r="N71" s="319">
        <v>24200400</v>
      </c>
      <c r="O71" s="320">
        <v>-4.0409207161125317E-2</v>
      </c>
    </row>
    <row r="72" spans="1:15" ht="15">
      <c r="A72" s="277">
        <v>62</v>
      </c>
      <c r="B72" s="390" t="s">
        <v>73</v>
      </c>
      <c r="C72" s="277" t="s">
        <v>115</v>
      </c>
      <c r="D72" s="316">
        <v>209.7</v>
      </c>
      <c r="E72" s="316">
        <v>210.51666666666665</v>
      </c>
      <c r="F72" s="317">
        <v>208.43333333333331</v>
      </c>
      <c r="G72" s="317">
        <v>207.16666666666666</v>
      </c>
      <c r="H72" s="317">
        <v>205.08333333333331</v>
      </c>
      <c r="I72" s="317">
        <v>211.7833333333333</v>
      </c>
      <c r="J72" s="317">
        <v>213.86666666666667</v>
      </c>
      <c r="K72" s="317">
        <v>215.1333333333333</v>
      </c>
      <c r="L72" s="304">
        <v>212.6</v>
      </c>
      <c r="M72" s="304">
        <v>209.25</v>
      </c>
      <c r="N72" s="319">
        <v>31471200</v>
      </c>
      <c r="O72" s="320">
        <v>-1.3791352906337253E-2</v>
      </c>
    </row>
    <row r="73" spans="1:15" ht="15">
      <c r="A73" s="277">
        <v>63</v>
      </c>
      <c r="B73" s="390" t="s">
        <v>50</v>
      </c>
      <c r="C73" s="277" t="s">
        <v>116</v>
      </c>
      <c r="D73" s="316">
        <v>2182.1999999999998</v>
      </c>
      <c r="E73" s="316">
        <v>2175.35</v>
      </c>
      <c r="F73" s="317">
        <v>2164.85</v>
      </c>
      <c r="G73" s="317">
        <v>2147.5</v>
      </c>
      <c r="H73" s="317">
        <v>2137</v>
      </c>
      <c r="I73" s="317">
        <v>2192.6999999999998</v>
      </c>
      <c r="J73" s="317">
        <v>2203.1999999999998</v>
      </c>
      <c r="K73" s="317">
        <v>2220.5499999999997</v>
      </c>
      <c r="L73" s="304">
        <v>2185.85</v>
      </c>
      <c r="M73" s="304">
        <v>2158</v>
      </c>
      <c r="N73" s="319">
        <v>14431200</v>
      </c>
      <c r="O73" s="320">
        <v>-9.961307318679509E-3</v>
      </c>
    </row>
    <row r="74" spans="1:15" ht="15">
      <c r="A74" s="277">
        <v>64</v>
      </c>
      <c r="B74" s="390" t="s">
        <v>57</v>
      </c>
      <c r="C74" s="277" t="s">
        <v>117</v>
      </c>
      <c r="D74" s="316">
        <v>218.1</v>
      </c>
      <c r="E74" s="316">
        <v>216.41666666666666</v>
      </c>
      <c r="F74" s="317">
        <v>209.08333333333331</v>
      </c>
      <c r="G74" s="317">
        <v>200.06666666666666</v>
      </c>
      <c r="H74" s="317">
        <v>192.73333333333332</v>
      </c>
      <c r="I74" s="317">
        <v>225.43333333333331</v>
      </c>
      <c r="J74" s="317">
        <v>232.76666666666662</v>
      </c>
      <c r="K74" s="317">
        <v>241.7833333333333</v>
      </c>
      <c r="L74" s="304">
        <v>223.75</v>
      </c>
      <c r="M74" s="304">
        <v>207.4</v>
      </c>
      <c r="N74" s="319">
        <v>20928100</v>
      </c>
      <c r="O74" s="320">
        <v>0.15106564364876385</v>
      </c>
    </row>
    <row r="75" spans="1:15" ht="15">
      <c r="A75" s="277">
        <v>65</v>
      </c>
      <c r="B75" s="390" t="s">
        <v>54</v>
      </c>
      <c r="C75" s="277" t="s">
        <v>118</v>
      </c>
      <c r="D75" s="316">
        <v>390</v>
      </c>
      <c r="E75" s="316">
        <v>388.5333333333333</v>
      </c>
      <c r="F75" s="317">
        <v>385.96666666666658</v>
      </c>
      <c r="G75" s="317">
        <v>381.93333333333328</v>
      </c>
      <c r="H75" s="317">
        <v>379.36666666666656</v>
      </c>
      <c r="I75" s="317">
        <v>392.56666666666661</v>
      </c>
      <c r="J75" s="317">
        <v>395.13333333333333</v>
      </c>
      <c r="K75" s="317">
        <v>399.16666666666663</v>
      </c>
      <c r="L75" s="304">
        <v>391.1</v>
      </c>
      <c r="M75" s="304">
        <v>384.5</v>
      </c>
      <c r="N75" s="319">
        <v>130629125</v>
      </c>
      <c r="O75" s="320">
        <v>4.8336259598502317E-3</v>
      </c>
    </row>
    <row r="76" spans="1:15" ht="15">
      <c r="A76" s="277">
        <v>66</v>
      </c>
      <c r="B76" s="390" t="s">
        <v>57</v>
      </c>
      <c r="C76" s="277" t="s">
        <v>119</v>
      </c>
      <c r="D76" s="316">
        <v>449.85</v>
      </c>
      <c r="E76" s="316">
        <v>448.55</v>
      </c>
      <c r="F76" s="317">
        <v>443.6</v>
      </c>
      <c r="G76" s="317">
        <v>437.35</v>
      </c>
      <c r="H76" s="317">
        <v>432.40000000000003</v>
      </c>
      <c r="I76" s="317">
        <v>454.8</v>
      </c>
      <c r="J76" s="317">
        <v>459.74999999999994</v>
      </c>
      <c r="K76" s="317">
        <v>466</v>
      </c>
      <c r="L76" s="304">
        <v>453.5</v>
      </c>
      <c r="M76" s="304">
        <v>442.3</v>
      </c>
      <c r="N76" s="319">
        <v>8140500</v>
      </c>
      <c r="O76" s="320">
        <v>-3.8107054236086492E-2</v>
      </c>
    </row>
    <row r="77" spans="1:15" ht="15">
      <c r="A77" s="277">
        <v>67</v>
      </c>
      <c r="B77" s="390" t="s">
        <v>68</v>
      </c>
      <c r="C77" s="277" t="s">
        <v>120</v>
      </c>
      <c r="D77" s="316">
        <v>8.9499999999999993</v>
      </c>
      <c r="E77" s="316">
        <v>8.9333333333333318</v>
      </c>
      <c r="F77" s="317">
        <v>8.8666666666666636</v>
      </c>
      <c r="G77" s="317">
        <v>8.7833333333333314</v>
      </c>
      <c r="H77" s="317">
        <v>8.7166666666666632</v>
      </c>
      <c r="I77" s="317">
        <v>9.0166666666666639</v>
      </c>
      <c r="J77" s="317">
        <v>9.0833333333333304</v>
      </c>
      <c r="K77" s="317">
        <v>9.1666666666666643</v>
      </c>
      <c r="L77" s="304">
        <v>9</v>
      </c>
      <c r="M77" s="304">
        <v>8.85</v>
      </c>
      <c r="N77" s="319">
        <v>490420000</v>
      </c>
      <c r="O77" s="320">
        <v>-2.4505708716235031E-2</v>
      </c>
    </row>
    <row r="78" spans="1:15" ht="15">
      <c r="A78" s="277">
        <v>68</v>
      </c>
      <c r="B78" s="390" t="s">
        <v>54</v>
      </c>
      <c r="C78" s="277" t="s">
        <v>121</v>
      </c>
      <c r="D78" s="316">
        <v>32.5</v>
      </c>
      <c r="E78" s="316">
        <v>32.299999999999997</v>
      </c>
      <c r="F78" s="317">
        <v>31.999999999999993</v>
      </c>
      <c r="G78" s="317">
        <v>31.499999999999996</v>
      </c>
      <c r="H78" s="317">
        <v>31.199999999999992</v>
      </c>
      <c r="I78" s="317">
        <v>32.799999999999997</v>
      </c>
      <c r="J78" s="317">
        <v>33.100000000000009</v>
      </c>
      <c r="K78" s="317">
        <v>33.599999999999994</v>
      </c>
      <c r="L78" s="304">
        <v>32.6</v>
      </c>
      <c r="M78" s="304">
        <v>31.8</v>
      </c>
      <c r="N78" s="319">
        <v>122683000</v>
      </c>
      <c r="O78" s="320">
        <v>-5.4750402576489533E-2</v>
      </c>
    </row>
    <row r="79" spans="1:15" ht="15">
      <c r="A79" s="277">
        <v>69</v>
      </c>
      <c r="B79" s="390" t="s">
        <v>73</v>
      </c>
      <c r="C79" s="277" t="s">
        <v>122</v>
      </c>
      <c r="D79" s="316">
        <v>413.85</v>
      </c>
      <c r="E79" s="316">
        <v>414.48333333333335</v>
      </c>
      <c r="F79" s="317">
        <v>410.36666666666667</v>
      </c>
      <c r="G79" s="317">
        <v>406.88333333333333</v>
      </c>
      <c r="H79" s="317">
        <v>402.76666666666665</v>
      </c>
      <c r="I79" s="317">
        <v>417.9666666666667</v>
      </c>
      <c r="J79" s="317">
        <v>422.08333333333337</v>
      </c>
      <c r="K79" s="317">
        <v>425.56666666666672</v>
      </c>
      <c r="L79" s="304">
        <v>418.6</v>
      </c>
      <c r="M79" s="304">
        <v>411</v>
      </c>
      <c r="N79" s="319">
        <v>8630875</v>
      </c>
      <c r="O79" s="320">
        <v>-2.9829984544049459E-2</v>
      </c>
    </row>
    <row r="80" spans="1:15" ht="15">
      <c r="A80" s="277">
        <v>70</v>
      </c>
      <c r="B80" s="390" t="s">
        <v>39</v>
      </c>
      <c r="C80" s="277" t="s">
        <v>123</v>
      </c>
      <c r="D80" s="316">
        <v>1177.5999999999999</v>
      </c>
      <c r="E80" s="316">
        <v>1176.8666666666666</v>
      </c>
      <c r="F80" s="317">
        <v>1166.833333333333</v>
      </c>
      <c r="G80" s="317">
        <v>1156.0666666666664</v>
      </c>
      <c r="H80" s="317">
        <v>1146.0333333333328</v>
      </c>
      <c r="I80" s="317">
        <v>1187.6333333333332</v>
      </c>
      <c r="J80" s="317">
        <v>1197.6666666666665</v>
      </c>
      <c r="K80" s="317">
        <v>1208.4333333333334</v>
      </c>
      <c r="L80" s="304">
        <v>1186.9000000000001</v>
      </c>
      <c r="M80" s="304">
        <v>1166.0999999999999</v>
      </c>
      <c r="N80" s="319">
        <v>2932500</v>
      </c>
      <c r="O80" s="320">
        <v>-9.3368372236821762E-2</v>
      </c>
    </row>
    <row r="81" spans="1:15" ht="15">
      <c r="A81" s="277">
        <v>71</v>
      </c>
      <c r="B81" s="390" t="s">
        <v>54</v>
      </c>
      <c r="C81" s="277" t="s">
        <v>124</v>
      </c>
      <c r="D81" s="316">
        <v>568.15</v>
      </c>
      <c r="E81" s="316">
        <v>559.86666666666667</v>
      </c>
      <c r="F81" s="317">
        <v>547.63333333333333</v>
      </c>
      <c r="G81" s="317">
        <v>527.11666666666667</v>
      </c>
      <c r="H81" s="317">
        <v>514.88333333333333</v>
      </c>
      <c r="I81" s="317">
        <v>580.38333333333333</v>
      </c>
      <c r="J81" s="317">
        <v>592.61666666666667</v>
      </c>
      <c r="K81" s="317">
        <v>613.13333333333333</v>
      </c>
      <c r="L81" s="304">
        <v>572.1</v>
      </c>
      <c r="M81" s="304">
        <v>539.35</v>
      </c>
      <c r="N81" s="319">
        <v>36084800</v>
      </c>
      <c r="O81" s="320">
        <v>2.6816608996539794E-2</v>
      </c>
    </row>
    <row r="82" spans="1:15" ht="15">
      <c r="A82" s="277">
        <v>72</v>
      </c>
      <c r="B82" s="390" t="s">
        <v>68</v>
      </c>
      <c r="C82" s="277" t="s">
        <v>125</v>
      </c>
      <c r="D82" s="316">
        <v>200.8</v>
      </c>
      <c r="E82" s="316">
        <v>200.53333333333333</v>
      </c>
      <c r="F82" s="317">
        <v>197.36666666666667</v>
      </c>
      <c r="G82" s="317">
        <v>193.93333333333334</v>
      </c>
      <c r="H82" s="317">
        <v>190.76666666666668</v>
      </c>
      <c r="I82" s="317">
        <v>203.96666666666667</v>
      </c>
      <c r="J82" s="317">
        <v>207.13333333333335</v>
      </c>
      <c r="K82" s="317">
        <v>210.56666666666666</v>
      </c>
      <c r="L82" s="304">
        <v>203.7</v>
      </c>
      <c r="M82" s="304">
        <v>197.1</v>
      </c>
      <c r="N82" s="319">
        <v>12084800</v>
      </c>
      <c r="O82" s="320">
        <v>-5.3301162535643778E-2</v>
      </c>
    </row>
    <row r="83" spans="1:15" ht="15">
      <c r="A83" s="277">
        <v>73</v>
      </c>
      <c r="B83" s="390" t="s">
        <v>107</v>
      </c>
      <c r="C83" s="277" t="s">
        <v>126</v>
      </c>
      <c r="D83" s="316">
        <v>951.75</v>
      </c>
      <c r="E83" s="316">
        <v>949.08333333333337</v>
      </c>
      <c r="F83" s="317">
        <v>943.2166666666667</v>
      </c>
      <c r="G83" s="317">
        <v>934.68333333333328</v>
      </c>
      <c r="H83" s="317">
        <v>928.81666666666661</v>
      </c>
      <c r="I83" s="317">
        <v>957.61666666666679</v>
      </c>
      <c r="J83" s="317">
        <v>963.48333333333335</v>
      </c>
      <c r="K83" s="317">
        <v>972.01666666666688</v>
      </c>
      <c r="L83" s="304">
        <v>954.95</v>
      </c>
      <c r="M83" s="304">
        <v>940.55</v>
      </c>
      <c r="N83" s="319">
        <v>43824000</v>
      </c>
      <c r="O83" s="320">
        <v>-2.2130542881342039E-3</v>
      </c>
    </row>
    <row r="84" spans="1:15" ht="15">
      <c r="A84" s="277">
        <v>74</v>
      </c>
      <c r="B84" s="390" t="s">
        <v>73</v>
      </c>
      <c r="C84" s="277" t="s">
        <v>127</v>
      </c>
      <c r="D84" s="316">
        <v>88.1</v>
      </c>
      <c r="E84" s="316">
        <v>88.25</v>
      </c>
      <c r="F84" s="317">
        <v>87.6</v>
      </c>
      <c r="G84" s="317">
        <v>87.1</v>
      </c>
      <c r="H84" s="317">
        <v>86.449999999999989</v>
      </c>
      <c r="I84" s="317">
        <v>88.75</v>
      </c>
      <c r="J84" s="317">
        <v>89.4</v>
      </c>
      <c r="K84" s="317">
        <v>89.9</v>
      </c>
      <c r="L84" s="304">
        <v>88.9</v>
      </c>
      <c r="M84" s="304">
        <v>87.75</v>
      </c>
      <c r="N84" s="319">
        <v>52759200</v>
      </c>
      <c r="O84" s="320">
        <v>2.7082656266926661E-3</v>
      </c>
    </row>
    <row r="85" spans="1:15" ht="15">
      <c r="A85" s="277">
        <v>75</v>
      </c>
      <c r="B85" s="390" t="s">
        <v>50</v>
      </c>
      <c r="C85" s="277" t="s">
        <v>128</v>
      </c>
      <c r="D85" s="316">
        <v>195</v>
      </c>
      <c r="E85" s="316">
        <v>194.63333333333333</v>
      </c>
      <c r="F85" s="317">
        <v>192.96666666666664</v>
      </c>
      <c r="G85" s="317">
        <v>190.93333333333331</v>
      </c>
      <c r="H85" s="317">
        <v>189.26666666666662</v>
      </c>
      <c r="I85" s="317">
        <v>196.66666666666666</v>
      </c>
      <c r="J85" s="317">
        <v>198.33333333333334</v>
      </c>
      <c r="K85" s="317">
        <v>200.36666666666667</v>
      </c>
      <c r="L85" s="304">
        <v>196.3</v>
      </c>
      <c r="M85" s="304">
        <v>192.6</v>
      </c>
      <c r="N85" s="319">
        <v>101718400</v>
      </c>
      <c r="O85" s="320">
        <v>5.5358724534986716E-3</v>
      </c>
    </row>
    <row r="86" spans="1:15" ht="15">
      <c r="A86" s="277">
        <v>76</v>
      </c>
      <c r="B86" s="390" t="s">
        <v>113</v>
      </c>
      <c r="C86" s="277" t="s">
        <v>129</v>
      </c>
      <c r="D86" s="316">
        <v>221.85</v>
      </c>
      <c r="E86" s="316">
        <v>222.51666666666665</v>
      </c>
      <c r="F86" s="317">
        <v>219.68333333333331</v>
      </c>
      <c r="G86" s="317">
        <v>217.51666666666665</v>
      </c>
      <c r="H86" s="317">
        <v>214.68333333333331</v>
      </c>
      <c r="I86" s="317">
        <v>224.68333333333331</v>
      </c>
      <c r="J86" s="317">
        <v>227.51666666666668</v>
      </c>
      <c r="K86" s="317">
        <v>229.68333333333331</v>
      </c>
      <c r="L86" s="304">
        <v>225.35</v>
      </c>
      <c r="M86" s="304">
        <v>220.35</v>
      </c>
      <c r="N86" s="319">
        <v>21230000</v>
      </c>
      <c r="O86" s="320">
        <v>-2.1658986175115209E-2</v>
      </c>
    </row>
    <row r="87" spans="1:15" ht="15">
      <c r="A87" s="277">
        <v>77</v>
      </c>
      <c r="B87" s="390" t="s">
        <v>113</v>
      </c>
      <c r="C87" s="277" t="s">
        <v>130</v>
      </c>
      <c r="D87" s="316">
        <v>286.55</v>
      </c>
      <c r="E87" s="316">
        <v>285.63333333333338</v>
      </c>
      <c r="F87" s="317">
        <v>283.96666666666675</v>
      </c>
      <c r="G87" s="317">
        <v>281.38333333333338</v>
      </c>
      <c r="H87" s="317">
        <v>279.71666666666675</v>
      </c>
      <c r="I87" s="317">
        <v>288.21666666666675</v>
      </c>
      <c r="J87" s="317">
        <v>289.88333333333338</v>
      </c>
      <c r="K87" s="317">
        <v>292.46666666666675</v>
      </c>
      <c r="L87" s="304">
        <v>287.3</v>
      </c>
      <c r="M87" s="304">
        <v>283.05</v>
      </c>
      <c r="N87" s="319">
        <v>50905800</v>
      </c>
      <c r="O87" s="320">
        <v>-1.334449735726621E-2</v>
      </c>
    </row>
    <row r="88" spans="1:15" ht="15">
      <c r="A88" s="277">
        <v>78</v>
      </c>
      <c r="B88" s="390" t="s">
        <v>39</v>
      </c>
      <c r="C88" s="277" t="s">
        <v>131</v>
      </c>
      <c r="D88" s="316">
        <v>2078.75</v>
      </c>
      <c r="E88" s="316">
        <v>2096.6333333333332</v>
      </c>
      <c r="F88" s="317">
        <v>2049.1166666666663</v>
      </c>
      <c r="G88" s="317">
        <v>2019.4833333333331</v>
      </c>
      <c r="H88" s="317">
        <v>1971.9666666666662</v>
      </c>
      <c r="I88" s="317">
        <v>2126.2666666666664</v>
      </c>
      <c r="J88" s="317">
        <v>2173.7833333333328</v>
      </c>
      <c r="K88" s="317">
        <v>2203.4166666666665</v>
      </c>
      <c r="L88" s="304">
        <v>2144.15</v>
      </c>
      <c r="M88" s="304">
        <v>2067</v>
      </c>
      <c r="N88" s="319">
        <v>2918500</v>
      </c>
      <c r="O88" s="320">
        <v>-9.7417658883562699E-2</v>
      </c>
    </row>
    <row r="89" spans="1:15" ht="15">
      <c r="A89" s="277">
        <v>79</v>
      </c>
      <c r="B89" s="390" t="s">
        <v>54</v>
      </c>
      <c r="C89" s="277" t="s">
        <v>133</v>
      </c>
      <c r="D89" s="316">
        <v>1433.35</v>
      </c>
      <c r="E89" s="316">
        <v>1423.45</v>
      </c>
      <c r="F89" s="317">
        <v>1409</v>
      </c>
      <c r="G89" s="317">
        <v>1384.6499999999999</v>
      </c>
      <c r="H89" s="317">
        <v>1370.1999999999998</v>
      </c>
      <c r="I89" s="317">
        <v>1447.8000000000002</v>
      </c>
      <c r="J89" s="317">
        <v>1462.2500000000005</v>
      </c>
      <c r="K89" s="317">
        <v>1486.6000000000004</v>
      </c>
      <c r="L89" s="304">
        <v>1437.9</v>
      </c>
      <c r="M89" s="304">
        <v>1399.1</v>
      </c>
      <c r="N89" s="319">
        <v>11442400</v>
      </c>
      <c r="O89" s="320">
        <v>2.9400122350570369E-2</v>
      </c>
    </row>
    <row r="90" spans="1:15" ht="15">
      <c r="A90" s="277">
        <v>80</v>
      </c>
      <c r="B90" s="390" t="s">
        <v>57</v>
      </c>
      <c r="C90" s="277" t="s">
        <v>134</v>
      </c>
      <c r="D90" s="316">
        <v>71.900000000000006</v>
      </c>
      <c r="E90" s="316">
        <v>70.716666666666654</v>
      </c>
      <c r="F90" s="317">
        <v>69.133333333333312</v>
      </c>
      <c r="G90" s="317">
        <v>66.36666666666666</v>
      </c>
      <c r="H90" s="317">
        <v>64.783333333333317</v>
      </c>
      <c r="I90" s="317">
        <v>73.483333333333306</v>
      </c>
      <c r="J90" s="317">
        <v>75.066666666666649</v>
      </c>
      <c r="K90" s="317">
        <v>77.8333333333333</v>
      </c>
      <c r="L90" s="304">
        <v>72.3</v>
      </c>
      <c r="M90" s="304">
        <v>67.95</v>
      </c>
      <c r="N90" s="319">
        <v>41446000</v>
      </c>
      <c r="O90" s="320">
        <v>0.10737645348837209</v>
      </c>
    </row>
    <row r="91" spans="1:15" ht="15">
      <c r="A91" s="277">
        <v>81</v>
      </c>
      <c r="B91" s="390" t="s">
        <v>57</v>
      </c>
      <c r="C91" s="277" t="s">
        <v>135</v>
      </c>
      <c r="D91" s="316">
        <v>299.75</v>
      </c>
      <c r="E91" s="316">
        <v>299.91666666666669</v>
      </c>
      <c r="F91" s="317">
        <v>295.83333333333337</v>
      </c>
      <c r="G91" s="317">
        <v>291.91666666666669</v>
      </c>
      <c r="H91" s="317">
        <v>287.83333333333337</v>
      </c>
      <c r="I91" s="317">
        <v>303.83333333333337</v>
      </c>
      <c r="J91" s="317">
        <v>307.91666666666674</v>
      </c>
      <c r="K91" s="317">
        <v>311.83333333333337</v>
      </c>
      <c r="L91" s="304">
        <v>304</v>
      </c>
      <c r="M91" s="304">
        <v>296</v>
      </c>
      <c r="N91" s="319">
        <v>12746000</v>
      </c>
      <c r="O91" s="320">
        <v>-8.8790391764369453E-2</v>
      </c>
    </row>
    <row r="92" spans="1:15" ht="15">
      <c r="A92" s="277">
        <v>82</v>
      </c>
      <c r="B92" s="390" t="s">
        <v>64</v>
      </c>
      <c r="C92" s="277" t="s">
        <v>136</v>
      </c>
      <c r="D92" s="316">
        <v>970.95</v>
      </c>
      <c r="E92" s="316">
        <v>974.9666666666667</v>
      </c>
      <c r="F92" s="317">
        <v>961.98333333333335</v>
      </c>
      <c r="G92" s="317">
        <v>953.01666666666665</v>
      </c>
      <c r="H92" s="317">
        <v>940.0333333333333</v>
      </c>
      <c r="I92" s="317">
        <v>983.93333333333339</v>
      </c>
      <c r="J92" s="317">
        <v>996.91666666666674</v>
      </c>
      <c r="K92" s="317">
        <v>1005.8833333333334</v>
      </c>
      <c r="L92" s="304">
        <v>987.95</v>
      </c>
      <c r="M92" s="304">
        <v>966</v>
      </c>
      <c r="N92" s="319">
        <v>10516000</v>
      </c>
      <c r="O92" s="320">
        <v>3.8227628149435276E-2</v>
      </c>
    </row>
    <row r="93" spans="1:15" ht="15">
      <c r="A93" s="277">
        <v>83</v>
      </c>
      <c r="B93" s="390" t="s">
        <v>52</v>
      </c>
      <c r="C93" s="277" t="s">
        <v>137</v>
      </c>
      <c r="D93" s="316">
        <v>979.85</v>
      </c>
      <c r="E93" s="316">
        <v>977.26666666666677</v>
      </c>
      <c r="F93" s="317">
        <v>965.83333333333348</v>
      </c>
      <c r="G93" s="317">
        <v>951.81666666666672</v>
      </c>
      <c r="H93" s="317">
        <v>940.38333333333344</v>
      </c>
      <c r="I93" s="317">
        <v>991.28333333333353</v>
      </c>
      <c r="J93" s="317">
        <v>1002.7166666666667</v>
      </c>
      <c r="K93" s="317">
        <v>1016.7333333333336</v>
      </c>
      <c r="L93" s="304">
        <v>988.7</v>
      </c>
      <c r="M93" s="304">
        <v>963.25</v>
      </c>
      <c r="N93" s="319">
        <v>8500850</v>
      </c>
      <c r="O93" s="320">
        <v>-5.9614480488951578E-2</v>
      </c>
    </row>
    <row r="94" spans="1:15" ht="15">
      <c r="A94" s="277">
        <v>84</v>
      </c>
      <c r="B94" s="390" t="s">
        <v>44</v>
      </c>
      <c r="C94" s="277" t="s">
        <v>138</v>
      </c>
      <c r="D94" s="316">
        <v>613.25</v>
      </c>
      <c r="E94" s="316">
        <v>616.36666666666667</v>
      </c>
      <c r="F94" s="317">
        <v>607.48333333333335</v>
      </c>
      <c r="G94" s="317">
        <v>601.7166666666667</v>
      </c>
      <c r="H94" s="317">
        <v>592.83333333333337</v>
      </c>
      <c r="I94" s="317">
        <v>622.13333333333333</v>
      </c>
      <c r="J94" s="317">
        <v>631.01666666666677</v>
      </c>
      <c r="K94" s="317">
        <v>636.7833333333333</v>
      </c>
      <c r="L94" s="304">
        <v>625.25</v>
      </c>
      <c r="M94" s="304">
        <v>610.6</v>
      </c>
      <c r="N94" s="319">
        <v>14546000</v>
      </c>
      <c r="O94" s="320">
        <v>-3.1054742143056979E-2</v>
      </c>
    </row>
    <row r="95" spans="1:15" ht="15">
      <c r="A95" s="277">
        <v>85</v>
      </c>
      <c r="B95" s="390" t="s">
        <v>57</v>
      </c>
      <c r="C95" s="277" t="s">
        <v>139</v>
      </c>
      <c r="D95" s="316">
        <v>143.05000000000001</v>
      </c>
      <c r="E95" s="316">
        <v>141.68333333333334</v>
      </c>
      <c r="F95" s="317">
        <v>139.06666666666666</v>
      </c>
      <c r="G95" s="317">
        <v>135.08333333333331</v>
      </c>
      <c r="H95" s="317">
        <v>132.46666666666664</v>
      </c>
      <c r="I95" s="317">
        <v>145.66666666666669</v>
      </c>
      <c r="J95" s="317">
        <v>148.28333333333336</v>
      </c>
      <c r="K95" s="317">
        <v>152.26666666666671</v>
      </c>
      <c r="L95" s="304">
        <v>144.30000000000001</v>
      </c>
      <c r="M95" s="304">
        <v>137.69999999999999</v>
      </c>
      <c r="N95" s="319">
        <v>22785504</v>
      </c>
      <c r="O95" s="320">
        <v>6.1276868784087266E-2</v>
      </c>
    </row>
    <row r="96" spans="1:15" ht="15">
      <c r="A96" s="277">
        <v>86</v>
      </c>
      <c r="B96" s="390" t="s">
        <v>57</v>
      </c>
      <c r="C96" s="277" t="s">
        <v>140</v>
      </c>
      <c r="D96" s="316">
        <v>158.5</v>
      </c>
      <c r="E96" s="316">
        <v>159.11666666666665</v>
      </c>
      <c r="F96" s="317">
        <v>157.08333333333329</v>
      </c>
      <c r="G96" s="317">
        <v>155.66666666666663</v>
      </c>
      <c r="H96" s="317">
        <v>153.63333333333327</v>
      </c>
      <c r="I96" s="317">
        <v>160.5333333333333</v>
      </c>
      <c r="J96" s="317">
        <v>162.56666666666666</v>
      </c>
      <c r="K96" s="317">
        <v>163.98333333333332</v>
      </c>
      <c r="L96" s="304">
        <v>161.15</v>
      </c>
      <c r="M96" s="304">
        <v>157.69999999999999</v>
      </c>
      <c r="N96" s="319">
        <v>19236000</v>
      </c>
      <c r="O96" s="320">
        <v>-3.9832285115303984E-2</v>
      </c>
    </row>
    <row r="97" spans="1:15" ht="15">
      <c r="A97" s="277">
        <v>87</v>
      </c>
      <c r="B97" s="390" t="s">
        <v>50</v>
      </c>
      <c r="C97" s="277" t="s">
        <v>141</v>
      </c>
      <c r="D97" s="316">
        <v>371.45</v>
      </c>
      <c r="E97" s="316">
        <v>370.5</v>
      </c>
      <c r="F97" s="317">
        <v>368</v>
      </c>
      <c r="G97" s="317">
        <v>364.55</v>
      </c>
      <c r="H97" s="317">
        <v>362.05</v>
      </c>
      <c r="I97" s="317">
        <v>373.95</v>
      </c>
      <c r="J97" s="317">
        <v>376.45</v>
      </c>
      <c r="K97" s="317">
        <v>379.9</v>
      </c>
      <c r="L97" s="304">
        <v>373</v>
      </c>
      <c r="M97" s="304">
        <v>367.05</v>
      </c>
      <c r="N97" s="319">
        <v>9680000</v>
      </c>
      <c r="O97" s="320">
        <v>-3.3739269315232578E-2</v>
      </c>
    </row>
    <row r="98" spans="1:15" ht="15">
      <c r="A98" s="277">
        <v>88</v>
      </c>
      <c r="B98" s="390" t="s">
        <v>44</v>
      </c>
      <c r="C98" s="277" t="s">
        <v>142</v>
      </c>
      <c r="D98" s="316">
        <v>7023.05</v>
      </c>
      <c r="E98" s="316">
        <v>7050.4333333333334</v>
      </c>
      <c r="F98" s="317">
        <v>6964.6166666666668</v>
      </c>
      <c r="G98" s="317">
        <v>6906.1833333333334</v>
      </c>
      <c r="H98" s="317">
        <v>6820.3666666666668</v>
      </c>
      <c r="I98" s="317">
        <v>7108.8666666666668</v>
      </c>
      <c r="J98" s="317">
        <v>7194.6833333333343</v>
      </c>
      <c r="K98" s="317">
        <v>7253.1166666666668</v>
      </c>
      <c r="L98" s="304">
        <v>7136.25</v>
      </c>
      <c r="M98" s="304">
        <v>6992</v>
      </c>
      <c r="N98" s="319">
        <v>2410600</v>
      </c>
      <c r="O98" s="320">
        <v>-8.1326219512195125E-2</v>
      </c>
    </row>
    <row r="99" spans="1:15" ht="15">
      <c r="A99" s="277">
        <v>89</v>
      </c>
      <c r="B99" s="390" t="s">
        <v>50</v>
      </c>
      <c r="C99" s="277" t="s">
        <v>143</v>
      </c>
      <c r="D99" s="316">
        <v>576.1</v>
      </c>
      <c r="E99" s="316">
        <v>577.86666666666667</v>
      </c>
      <c r="F99" s="317">
        <v>573.0333333333333</v>
      </c>
      <c r="G99" s="317">
        <v>569.96666666666658</v>
      </c>
      <c r="H99" s="317">
        <v>565.13333333333321</v>
      </c>
      <c r="I99" s="317">
        <v>580.93333333333339</v>
      </c>
      <c r="J99" s="317">
        <v>585.76666666666665</v>
      </c>
      <c r="K99" s="317">
        <v>588.83333333333348</v>
      </c>
      <c r="L99" s="304">
        <v>582.70000000000005</v>
      </c>
      <c r="M99" s="304">
        <v>574.79999999999995</v>
      </c>
      <c r="N99" s="319">
        <v>16621250</v>
      </c>
      <c r="O99" s="320">
        <v>2.2612497173437854E-3</v>
      </c>
    </row>
    <row r="100" spans="1:15" ht="15">
      <c r="A100" s="277">
        <v>90</v>
      </c>
      <c r="B100" s="390" t="s">
        <v>57</v>
      </c>
      <c r="C100" s="277" t="s">
        <v>144</v>
      </c>
      <c r="D100" s="316">
        <v>619.9</v>
      </c>
      <c r="E100" s="316">
        <v>621.63333333333333</v>
      </c>
      <c r="F100" s="317">
        <v>605.76666666666665</v>
      </c>
      <c r="G100" s="317">
        <v>591.63333333333333</v>
      </c>
      <c r="H100" s="317">
        <v>575.76666666666665</v>
      </c>
      <c r="I100" s="317">
        <v>635.76666666666665</v>
      </c>
      <c r="J100" s="317">
        <v>651.63333333333321</v>
      </c>
      <c r="K100" s="317">
        <v>665.76666666666665</v>
      </c>
      <c r="L100" s="304">
        <v>637.5</v>
      </c>
      <c r="M100" s="304">
        <v>607.5</v>
      </c>
      <c r="N100" s="319">
        <v>2856100</v>
      </c>
      <c r="O100" s="320">
        <v>-4.5612510860121636E-2</v>
      </c>
    </row>
    <row r="101" spans="1:15" ht="15">
      <c r="A101" s="277">
        <v>91</v>
      </c>
      <c r="B101" s="390" t="s">
        <v>73</v>
      </c>
      <c r="C101" s="277" t="s">
        <v>145</v>
      </c>
      <c r="D101" s="316">
        <v>1016.75</v>
      </c>
      <c r="E101" s="316">
        <v>1021.7666666666668</v>
      </c>
      <c r="F101" s="317">
        <v>1006.4333333333336</v>
      </c>
      <c r="G101" s="317">
        <v>996.1166666666669</v>
      </c>
      <c r="H101" s="317">
        <v>980.78333333333376</v>
      </c>
      <c r="I101" s="317">
        <v>1032.0833333333335</v>
      </c>
      <c r="J101" s="317">
        <v>1047.4166666666667</v>
      </c>
      <c r="K101" s="317">
        <v>1057.7333333333333</v>
      </c>
      <c r="L101" s="304">
        <v>1037.0999999999999</v>
      </c>
      <c r="M101" s="304">
        <v>1011.45</v>
      </c>
      <c r="N101" s="319">
        <v>1345200</v>
      </c>
      <c r="O101" s="320">
        <v>7.0678127984718245E-2</v>
      </c>
    </row>
    <row r="102" spans="1:15" ht="15">
      <c r="A102" s="277">
        <v>92</v>
      </c>
      <c r="B102" s="390" t="s">
        <v>107</v>
      </c>
      <c r="C102" s="277" t="s">
        <v>146</v>
      </c>
      <c r="D102" s="316">
        <v>1168</v>
      </c>
      <c r="E102" s="316">
        <v>1156.1166666666666</v>
      </c>
      <c r="F102" s="317">
        <v>1141.3833333333332</v>
      </c>
      <c r="G102" s="317">
        <v>1114.7666666666667</v>
      </c>
      <c r="H102" s="317">
        <v>1100.0333333333333</v>
      </c>
      <c r="I102" s="317">
        <v>1182.7333333333331</v>
      </c>
      <c r="J102" s="317">
        <v>1197.4666666666662</v>
      </c>
      <c r="K102" s="317">
        <v>1224.083333333333</v>
      </c>
      <c r="L102" s="304">
        <v>1170.8499999999999</v>
      </c>
      <c r="M102" s="304">
        <v>1129.5</v>
      </c>
      <c r="N102" s="319">
        <v>1192000</v>
      </c>
      <c r="O102" s="320">
        <v>-0.11414982164090369</v>
      </c>
    </row>
    <row r="103" spans="1:15" ht="15">
      <c r="A103" s="277">
        <v>93</v>
      </c>
      <c r="B103" s="390" t="s">
        <v>44</v>
      </c>
      <c r="C103" s="277" t="s">
        <v>147</v>
      </c>
      <c r="D103" s="316">
        <v>116.9</v>
      </c>
      <c r="E103" s="316">
        <v>117.05</v>
      </c>
      <c r="F103" s="317">
        <v>115.44999999999999</v>
      </c>
      <c r="G103" s="317">
        <v>113.99999999999999</v>
      </c>
      <c r="H103" s="317">
        <v>112.39999999999998</v>
      </c>
      <c r="I103" s="317">
        <v>118.5</v>
      </c>
      <c r="J103" s="317">
        <v>120.1</v>
      </c>
      <c r="K103" s="317">
        <v>121.55000000000001</v>
      </c>
      <c r="L103" s="304">
        <v>118.65</v>
      </c>
      <c r="M103" s="304">
        <v>115.6</v>
      </c>
      <c r="N103" s="319">
        <v>27272000</v>
      </c>
      <c r="O103" s="320">
        <v>-5.4598398446978891E-2</v>
      </c>
    </row>
    <row r="104" spans="1:15" ht="15">
      <c r="A104" s="277">
        <v>94</v>
      </c>
      <c r="B104" s="390" t="s">
        <v>44</v>
      </c>
      <c r="C104" s="277" t="s">
        <v>148</v>
      </c>
      <c r="D104" s="316">
        <v>59465.9</v>
      </c>
      <c r="E104" s="316">
        <v>59518.616666666669</v>
      </c>
      <c r="F104" s="317">
        <v>59137.28333333334</v>
      </c>
      <c r="G104" s="317">
        <v>58808.666666666672</v>
      </c>
      <c r="H104" s="317">
        <v>58427.333333333343</v>
      </c>
      <c r="I104" s="317">
        <v>59847.233333333337</v>
      </c>
      <c r="J104" s="317">
        <v>60228.566666666666</v>
      </c>
      <c r="K104" s="317">
        <v>60557.183333333334</v>
      </c>
      <c r="L104" s="304">
        <v>59899.95</v>
      </c>
      <c r="M104" s="304">
        <v>59190</v>
      </c>
      <c r="N104" s="319">
        <v>50570</v>
      </c>
      <c r="O104" s="320">
        <v>-1.0758998435054772E-2</v>
      </c>
    </row>
    <row r="105" spans="1:15" ht="15">
      <c r="A105" s="277">
        <v>95</v>
      </c>
      <c r="B105" s="390" t="s">
        <v>57</v>
      </c>
      <c r="C105" s="277" t="s">
        <v>149</v>
      </c>
      <c r="D105" s="316">
        <v>1208.5999999999999</v>
      </c>
      <c r="E105" s="316">
        <v>1205.6166666666668</v>
      </c>
      <c r="F105" s="317">
        <v>1192.0333333333335</v>
      </c>
      <c r="G105" s="317">
        <v>1175.4666666666667</v>
      </c>
      <c r="H105" s="317">
        <v>1161.8833333333334</v>
      </c>
      <c r="I105" s="317">
        <v>1222.1833333333336</v>
      </c>
      <c r="J105" s="317">
        <v>1235.7666666666667</v>
      </c>
      <c r="K105" s="317">
        <v>1252.3333333333337</v>
      </c>
      <c r="L105" s="304">
        <v>1219.2</v>
      </c>
      <c r="M105" s="304">
        <v>1189.05</v>
      </c>
      <c r="N105" s="319">
        <v>2508750</v>
      </c>
      <c r="O105" s="320">
        <v>-9.6190218859767626E-2</v>
      </c>
    </row>
    <row r="106" spans="1:15" ht="15">
      <c r="A106" s="277">
        <v>96</v>
      </c>
      <c r="B106" s="390" t="s">
        <v>113</v>
      </c>
      <c r="C106" s="277" t="s">
        <v>150</v>
      </c>
      <c r="D106" s="316">
        <v>37.6</v>
      </c>
      <c r="E106" s="316">
        <v>37.116666666666667</v>
      </c>
      <c r="F106" s="317">
        <v>36.383333333333333</v>
      </c>
      <c r="G106" s="317">
        <v>35.166666666666664</v>
      </c>
      <c r="H106" s="317">
        <v>34.43333333333333</v>
      </c>
      <c r="I106" s="317">
        <v>38.333333333333336</v>
      </c>
      <c r="J106" s="317">
        <v>39.06666666666667</v>
      </c>
      <c r="K106" s="317">
        <v>40.283333333333339</v>
      </c>
      <c r="L106" s="304">
        <v>37.85</v>
      </c>
      <c r="M106" s="304">
        <v>35.9</v>
      </c>
      <c r="N106" s="319">
        <v>43282000</v>
      </c>
      <c r="O106" s="320">
        <v>-5.9127864005912786E-2</v>
      </c>
    </row>
    <row r="107" spans="1:15" ht="15">
      <c r="A107" s="277">
        <v>97</v>
      </c>
      <c r="B107" s="390" t="s">
        <v>39</v>
      </c>
      <c r="C107" s="277" t="s">
        <v>261</v>
      </c>
      <c r="D107" s="316">
        <v>3248.4</v>
      </c>
      <c r="E107" s="316">
        <v>3268.4833333333336</v>
      </c>
      <c r="F107" s="317">
        <v>3220.5166666666673</v>
      </c>
      <c r="G107" s="317">
        <v>3192.6333333333337</v>
      </c>
      <c r="H107" s="317">
        <v>3144.6666666666674</v>
      </c>
      <c r="I107" s="317">
        <v>3296.3666666666672</v>
      </c>
      <c r="J107" s="317">
        <v>3344.3333333333335</v>
      </c>
      <c r="K107" s="317">
        <v>3372.2166666666672</v>
      </c>
      <c r="L107" s="304">
        <v>3316.45</v>
      </c>
      <c r="M107" s="304">
        <v>3240.6</v>
      </c>
      <c r="N107" s="319">
        <v>751000</v>
      </c>
      <c r="O107" s="320">
        <v>-4.0868454661558112E-2</v>
      </c>
    </row>
    <row r="108" spans="1:15" ht="15">
      <c r="A108" s="277">
        <v>98</v>
      </c>
      <c r="B108" s="390" t="s">
        <v>50</v>
      </c>
      <c r="C108" s="277" t="s">
        <v>153</v>
      </c>
      <c r="D108" s="316">
        <v>16217.1</v>
      </c>
      <c r="E108" s="316">
        <v>16238.683333333334</v>
      </c>
      <c r="F108" s="317">
        <v>16148.416666666668</v>
      </c>
      <c r="G108" s="317">
        <v>16079.733333333334</v>
      </c>
      <c r="H108" s="317">
        <v>15989.466666666667</v>
      </c>
      <c r="I108" s="317">
        <v>16307.366666666669</v>
      </c>
      <c r="J108" s="317">
        <v>16397.633333333335</v>
      </c>
      <c r="K108" s="317">
        <v>16466.316666666669</v>
      </c>
      <c r="L108" s="304">
        <v>16328.95</v>
      </c>
      <c r="M108" s="304">
        <v>16170</v>
      </c>
      <c r="N108" s="319">
        <v>415400</v>
      </c>
      <c r="O108" s="320">
        <v>1.4655593551538837E-2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96.35</v>
      </c>
      <c r="E109" s="316">
        <v>96.283333333333346</v>
      </c>
      <c r="F109" s="317">
        <v>94.116666666666688</v>
      </c>
      <c r="G109" s="317">
        <v>91.88333333333334</v>
      </c>
      <c r="H109" s="317">
        <v>89.716666666666683</v>
      </c>
      <c r="I109" s="317">
        <v>98.516666666666694</v>
      </c>
      <c r="J109" s="317">
        <v>100.68333333333335</v>
      </c>
      <c r="K109" s="317">
        <v>102.9166666666667</v>
      </c>
      <c r="L109" s="304">
        <v>98.45</v>
      </c>
      <c r="M109" s="304">
        <v>94.05</v>
      </c>
      <c r="N109" s="319">
        <v>36642300</v>
      </c>
      <c r="O109" s="320">
        <v>8.7708830548926017E-2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103.05</v>
      </c>
      <c r="E110" s="316">
        <v>103.18333333333332</v>
      </c>
      <c r="F110" s="317">
        <v>101.76666666666665</v>
      </c>
      <c r="G110" s="317">
        <v>100.48333333333333</v>
      </c>
      <c r="H110" s="317">
        <v>99.066666666666663</v>
      </c>
      <c r="I110" s="317">
        <v>104.46666666666664</v>
      </c>
      <c r="J110" s="317">
        <v>105.8833333333333</v>
      </c>
      <c r="K110" s="317">
        <v>107.16666666666663</v>
      </c>
      <c r="L110" s="304">
        <v>104.6</v>
      </c>
      <c r="M110" s="304">
        <v>101.9</v>
      </c>
      <c r="N110" s="319">
        <v>47196000</v>
      </c>
      <c r="O110" s="320">
        <v>-7.1019858633456751E-2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81.650000000000006</v>
      </c>
      <c r="E111" s="316">
        <v>81.533333333333346</v>
      </c>
      <c r="F111" s="317">
        <v>80.816666666666691</v>
      </c>
      <c r="G111" s="317">
        <v>79.983333333333348</v>
      </c>
      <c r="H111" s="317">
        <v>79.266666666666694</v>
      </c>
      <c r="I111" s="317">
        <v>82.366666666666688</v>
      </c>
      <c r="J111" s="317">
        <v>83.083333333333357</v>
      </c>
      <c r="K111" s="317">
        <v>83.916666666666686</v>
      </c>
      <c r="L111" s="304">
        <v>82.25</v>
      </c>
      <c r="M111" s="304">
        <v>80.7</v>
      </c>
      <c r="N111" s="319">
        <v>49580300</v>
      </c>
      <c r="O111" s="320">
        <v>2.2712833545108006E-2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20197.400000000001</v>
      </c>
      <c r="E112" s="316">
        <v>20322.733333333334</v>
      </c>
      <c r="F112" s="317">
        <v>19996.766666666666</v>
      </c>
      <c r="G112" s="317">
        <v>19796.133333333331</v>
      </c>
      <c r="H112" s="317">
        <v>19470.166666666664</v>
      </c>
      <c r="I112" s="317">
        <v>20523.366666666669</v>
      </c>
      <c r="J112" s="317">
        <v>20849.333333333336</v>
      </c>
      <c r="K112" s="317">
        <v>21049.966666666671</v>
      </c>
      <c r="L112" s="304">
        <v>20648.7</v>
      </c>
      <c r="M112" s="304">
        <v>20122.099999999999</v>
      </c>
      <c r="N112" s="319">
        <v>130530</v>
      </c>
      <c r="O112" s="320">
        <v>-1.8718989625620207E-2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1436.5</v>
      </c>
      <c r="E113" s="316">
        <v>1425.6333333333332</v>
      </c>
      <c r="F113" s="317">
        <v>1404.4666666666665</v>
      </c>
      <c r="G113" s="317">
        <v>1372.4333333333332</v>
      </c>
      <c r="H113" s="317">
        <v>1351.2666666666664</v>
      </c>
      <c r="I113" s="317">
        <v>1457.6666666666665</v>
      </c>
      <c r="J113" s="317">
        <v>1478.8333333333335</v>
      </c>
      <c r="K113" s="317">
        <v>1510.8666666666666</v>
      </c>
      <c r="L113" s="304">
        <v>1446.8</v>
      </c>
      <c r="M113" s="304">
        <v>1393.6</v>
      </c>
      <c r="N113" s="319">
        <v>3087150</v>
      </c>
      <c r="O113" s="320">
        <v>-9.1791703442188882E-3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248.2</v>
      </c>
      <c r="E114" s="316">
        <v>248.98333333333335</v>
      </c>
      <c r="F114" s="317">
        <v>245.4666666666667</v>
      </c>
      <c r="G114" s="317">
        <v>242.73333333333335</v>
      </c>
      <c r="H114" s="317">
        <v>239.2166666666667</v>
      </c>
      <c r="I114" s="317">
        <v>251.7166666666667</v>
      </c>
      <c r="J114" s="317">
        <v>255.23333333333335</v>
      </c>
      <c r="K114" s="317">
        <v>257.9666666666667</v>
      </c>
      <c r="L114" s="304">
        <v>252.5</v>
      </c>
      <c r="M114" s="304">
        <v>246.25</v>
      </c>
      <c r="N114" s="319">
        <v>11010000</v>
      </c>
      <c r="O114" s="320">
        <v>-2.6783346592415803E-2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99.3</v>
      </c>
      <c r="E115" s="316">
        <v>99.583333333333329</v>
      </c>
      <c r="F115" s="317">
        <v>97.916666666666657</v>
      </c>
      <c r="G115" s="317">
        <v>96.533333333333331</v>
      </c>
      <c r="H115" s="317">
        <v>94.86666666666666</v>
      </c>
      <c r="I115" s="317">
        <v>100.96666666666665</v>
      </c>
      <c r="J115" s="317">
        <v>102.63333333333331</v>
      </c>
      <c r="K115" s="317">
        <v>104.01666666666665</v>
      </c>
      <c r="L115" s="304">
        <v>101.25</v>
      </c>
      <c r="M115" s="304">
        <v>98.2</v>
      </c>
      <c r="N115" s="319">
        <v>48136800</v>
      </c>
      <c r="O115" s="320">
        <v>-6.6826923076923075E-2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1466.6</v>
      </c>
      <c r="E116" s="316">
        <v>1468.7166666666665</v>
      </c>
      <c r="F116" s="317">
        <v>1455.4333333333329</v>
      </c>
      <c r="G116" s="317">
        <v>1444.2666666666664</v>
      </c>
      <c r="H116" s="317">
        <v>1430.9833333333329</v>
      </c>
      <c r="I116" s="317">
        <v>1479.883333333333</v>
      </c>
      <c r="J116" s="317">
        <v>1493.1666666666663</v>
      </c>
      <c r="K116" s="317">
        <v>1504.333333333333</v>
      </c>
      <c r="L116" s="304">
        <v>1482</v>
      </c>
      <c r="M116" s="304">
        <v>1457.55</v>
      </c>
      <c r="N116" s="319">
        <v>3423000</v>
      </c>
      <c r="O116" s="320">
        <v>-1.6803102111158982E-2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35.6</v>
      </c>
      <c r="E117" s="316">
        <v>35.416666666666664</v>
      </c>
      <c r="F117" s="317">
        <v>34.93333333333333</v>
      </c>
      <c r="G117" s="317">
        <v>34.266666666666666</v>
      </c>
      <c r="H117" s="317">
        <v>33.783333333333331</v>
      </c>
      <c r="I117" s="317">
        <v>36.083333333333329</v>
      </c>
      <c r="J117" s="317">
        <v>36.566666666666663</v>
      </c>
      <c r="K117" s="317">
        <v>37.233333333333327</v>
      </c>
      <c r="L117" s="304">
        <v>35.9</v>
      </c>
      <c r="M117" s="304">
        <v>34.75</v>
      </c>
      <c r="N117" s="319">
        <v>60578000</v>
      </c>
      <c r="O117" s="320">
        <v>-0.11837815810920946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185.5</v>
      </c>
      <c r="E118" s="316">
        <v>186.45000000000002</v>
      </c>
      <c r="F118" s="317">
        <v>183.45000000000005</v>
      </c>
      <c r="G118" s="317">
        <v>181.40000000000003</v>
      </c>
      <c r="H118" s="317">
        <v>178.40000000000006</v>
      </c>
      <c r="I118" s="317">
        <v>188.50000000000003</v>
      </c>
      <c r="J118" s="317">
        <v>191.49999999999997</v>
      </c>
      <c r="K118" s="317">
        <v>193.55</v>
      </c>
      <c r="L118" s="304">
        <v>189.45</v>
      </c>
      <c r="M118" s="304">
        <v>184.4</v>
      </c>
      <c r="N118" s="319">
        <v>10964000</v>
      </c>
      <c r="O118" s="320">
        <v>-5.8399175541051188E-2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1323.65</v>
      </c>
      <c r="E119" s="316">
        <v>1328.55</v>
      </c>
      <c r="F119" s="317">
        <v>1311.1</v>
      </c>
      <c r="G119" s="317">
        <v>1298.55</v>
      </c>
      <c r="H119" s="317">
        <v>1281.0999999999999</v>
      </c>
      <c r="I119" s="317">
        <v>1341.1</v>
      </c>
      <c r="J119" s="317">
        <v>1358.5500000000002</v>
      </c>
      <c r="K119" s="317">
        <v>1371.1</v>
      </c>
      <c r="L119" s="304">
        <v>1346</v>
      </c>
      <c r="M119" s="304">
        <v>1316</v>
      </c>
      <c r="N119" s="319">
        <v>1682538</v>
      </c>
      <c r="O119" s="320">
        <v>-9.4612352168199743E-2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726.6</v>
      </c>
      <c r="E120" s="316">
        <v>728.94999999999993</v>
      </c>
      <c r="F120" s="317">
        <v>720.64999999999986</v>
      </c>
      <c r="G120" s="317">
        <v>714.69999999999993</v>
      </c>
      <c r="H120" s="317">
        <v>706.39999999999986</v>
      </c>
      <c r="I120" s="317">
        <v>734.89999999999986</v>
      </c>
      <c r="J120" s="317">
        <v>743.19999999999982</v>
      </c>
      <c r="K120" s="317">
        <v>749.14999999999986</v>
      </c>
      <c r="L120" s="304">
        <v>737.25</v>
      </c>
      <c r="M120" s="304">
        <v>723</v>
      </c>
      <c r="N120" s="319">
        <v>1332800</v>
      </c>
      <c r="O120" s="320">
        <v>-8.2226438962681846E-3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200.55</v>
      </c>
      <c r="E121" s="316">
        <v>197.2833333333333</v>
      </c>
      <c r="F121" s="317">
        <v>192.71666666666661</v>
      </c>
      <c r="G121" s="317">
        <v>184.8833333333333</v>
      </c>
      <c r="H121" s="317">
        <v>180.31666666666661</v>
      </c>
      <c r="I121" s="317">
        <v>205.11666666666662</v>
      </c>
      <c r="J121" s="317">
        <v>209.68333333333334</v>
      </c>
      <c r="K121" s="317">
        <v>217.51666666666662</v>
      </c>
      <c r="L121" s="304">
        <v>201.85</v>
      </c>
      <c r="M121" s="304">
        <v>189.45</v>
      </c>
      <c r="N121" s="319">
        <v>23613200</v>
      </c>
      <c r="O121" s="320">
        <v>0.28987359750035507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112.35</v>
      </c>
      <c r="E122" s="316">
        <v>113.03333333333335</v>
      </c>
      <c r="F122" s="317">
        <v>111.06666666666669</v>
      </c>
      <c r="G122" s="317">
        <v>109.78333333333335</v>
      </c>
      <c r="H122" s="317">
        <v>107.81666666666669</v>
      </c>
      <c r="I122" s="317">
        <v>114.31666666666669</v>
      </c>
      <c r="J122" s="317">
        <v>116.28333333333336</v>
      </c>
      <c r="K122" s="317">
        <v>117.56666666666669</v>
      </c>
      <c r="L122" s="304">
        <v>115</v>
      </c>
      <c r="M122" s="304">
        <v>111.75</v>
      </c>
      <c r="N122" s="319">
        <v>21618000</v>
      </c>
      <c r="O122" s="320">
        <v>-1.9390581717451524E-3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2138.1999999999998</v>
      </c>
      <c r="E123" s="316">
        <v>2111.5833333333335</v>
      </c>
      <c r="F123" s="317">
        <v>2074.7166666666672</v>
      </c>
      <c r="G123" s="317">
        <v>2011.2333333333336</v>
      </c>
      <c r="H123" s="317">
        <v>1974.3666666666672</v>
      </c>
      <c r="I123" s="317">
        <v>2175.0666666666671</v>
      </c>
      <c r="J123" s="317">
        <v>2211.9333333333329</v>
      </c>
      <c r="K123" s="317">
        <v>2275.416666666667</v>
      </c>
      <c r="L123" s="304">
        <v>2148.4499999999998</v>
      </c>
      <c r="M123" s="304">
        <v>2048.1</v>
      </c>
      <c r="N123" s="319">
        <v>35364140</v>
      </c>
      <c r="O123" s="320">
        <v>-2.6942904386732809E-2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41.5</v>
      </c>
      <c r="E124" s="316">
        <v>41.533333333333339</v>
      </c>
      <c r="F124" s="317">
        <v>40.916666666666679</v>
      </c>
      <c r="G124" s="317">
        <v>40.333333333333343</v>
      </c>
      <c r="H124" s="317">
        <v>39.716666666666683</v>
      </c>
      <c r="I124" s="317">
        <v>42.116666666666674</v>
      </c>
      <c r="J124" s="317">
        <v>42.733333333333334</v>
      </c>
      <c r="K124" s="317">
        <v>43.31666666666667</v>
      </c>
      <c r="L124" s="304">
        <v>42.15</v>
      </c>
      <c r="M124" s="304">
        <v>40.950000000000003</v>
      </c>
      <c r="N124" s="319">
        <v>60002000</v>
      </c>
      <c r="O124" s="320">
        <v>-5.8156874440799283E-2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839.2</v>
      </c>
      <c r="E125" s="316">
        <v>843.23333333333323</v>
      </c>
      <c r="F125" s="317">
        <v>830.46666666666647</v>
      </c>
      <c r="G125" s="317">
        <v>821.73333333333323</v>
      </c>
      <c r="H125" s="317">
        <v>808.96666666666647</v>
      </c>
      <c r="I125" s="317">
        <v>851.96666666666647</v>
      </c>
      <c r="J125" s="317">
        <v>864.73333333333312</v>
      </c>
      <c r="K125" s="317">
        <v>873.46666666666647</v>
      </c>
      <c r="L125" s="304">
        <v>856</v>
      </c>
      <c r="M125" s="304">
        <v>834.5</v>
      </c>
      <c r="N125" s="319">
        <v>7169250</v>
      </c>
      <c r="O125" s="320">
        <v>-1.0967408173823074E-2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209.7</v>
      </c>
      <c r="E126" s="316">
        <v>208.7166666666667</v>
      </c>
      <c r="F126" s="317">
        <v>207.03333333333339</v>
      </c>
      <c r="G126" s="317">
        <v>204.3666666666667</v>
      </c>
      <c r="H126" s="317">
        <v>202.68333333333339</v>
      </c>
      <c r="I126" s="317">
        <v>211.38333333333338</v>
      </c>
      <c r="J126" s="317">
        <v>213.06666666666666</v>
      </c>
      <c r="K126" s="317">
        <v>215.73333333333338</v>
      </c>
      <c r="L126" s="304">
        <v>210.4</v>
      </c>
      <c r="M126" s="304">
        <v>206.05</v>
      </c>
      <c r="N126" s="319">
        <v>123030000</v>
      </c>
      <c r="O126" s="320">
        <v>-2.2104585449602976E-2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21725.5</v>
      </c>
      <c r="E127" s="316">
        <v>21800.116666666665</v>
      </c>
      <c r="F127" s="317">
        <v>21550.383333333331</v>
      </c>
      <c r="G127" s="317">
        <v>21375.266666666666</v>
      </c>
      <c r="H127" s="317">
        <v>21125.533333333333</v>
      </c>
      <c r="I127" s="317">
        <v>21975.23333333333</v>
      </c>
      <c r="J127" s="317">
        <v>22224.96666666666</v>
      </c>
      <c r="K127" s="317">
        <v>22400.083333333328</v>
      </c>
      <c r="L127" s="304">
        <v>22049.85</v>
      </c>
      <c r="M127" s="304">
        <v>21625</v>
      </c>
      <c r="N127" s="319">
        <v>122200</v>
      </c>
      <c r="O127" s="320">
        <v>-3.5136202131859452E-2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1232.3499999999999</v>
      </c>
      <c r="E128" s="316">
        <v>1232.1666666666667</v>
      </c>
      <c r="F128" s="317">
        <v>1222.8833333333334</v>
      </c>
      <c r="G128" s="317">
        <v>1213.4166666666667</v>
      </c>
      <c r="H128" s="317">
        <v>1204.1333333333334</v>
      </c>
      <c r="I128" s="317">
        <v>1241.6333333333334</v>
      </c>
      <c r="J128" s="317">
        <v>1250.9166666666667</v>
      </c>
      <c r="K128" s="317">
        <v>1260.3833333333334</v>
      </c>
      <c r="L128" s="304">
        <v>1241.45</v>
      </c>
      <c r="M128" s="304">
        <v>1222.7</v>
      </c>
      <c r="N128" s="319">
        <v>1868350</v>
      </c>
      <c r="O128" s="320">
        <v>-4.8725847101652196E-2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4264.8999999999996</v>
      </c>
      <c r="E129" s="316">
        <v>4268.583333333333</v>
      </c>
      <c r="F129" s="317">
        <v>4207.3666666666659</v>
      </c>
      <c r="G129" s="317">
        <v>4149.833333333333</v>
      </c>
      <c r="H129" s="317">
        <v>4088.6166666666659</v>
      </c>
      <c r="I129" s="317">
        <v>4326.1166666666659</v>
      </c>
      <c r="J129" s="317">
        <v>4387.333333333333</v>
      </c>
      <c r="K129" s="317">
        <v>4444.8666666666659</v>
      </c>
      <c r="L129" s="304">
        <v>4329.8</v>
      </c>
      <c r="M129" s="304">
        <v>4211.05</v>
      </c>
      <c r="N129" s="319">
        <v>640000</v>
      </c>
      <c r="O129" s="320">
        <v>-4.5844204248975028E-2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727.65</v>
      </c>
      <c r="E130" s="316">
        <v>717.75</v>
      </c>
      <c r="F130" s="317">
        <v>704.1</v>
      </c>
      <c r="G130" s="317">
        <v>680.55000000000007</v>
      </c>
      <c r="H130" s="317">
        <v>666.90000000000009</v>
      </c>
      <c r="I130" s="317">
        <v>741.3</v>
      </c>
      <c r="J130" s="317">
        <v>754.95</v>
      </c>
      <c r="K130" s="317">
        <v>778.49999999999989</v>
      </c>
      <c r="L130" s="304">
        <v>731.4</v>
      </c>
      <c r="M130" s="304">
        <v>694.2</v>
      </c>
      <c r="N130" s="319">
        <v>4855093</v>
      </c>
      <c r="O130" s="320">
        <v>0.23982285811616419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526.35</v>
      </c>
      <c r="E131" s="316">
        <v>526.58333333333337</v>
      </c>
      <c r="F131" s="317">
        <v>521.86666666666679</v>
      </c>
      <c r="G131" s="317">
        <v>517.38333333333344</v>
      </c>
      <c r="H131" s="317">
        <v>512.66666666666686</v>
      </c>
      <c r="I131" s="317">
        <v>531.06666666666672</v>
      </c>
      <c r="J131" s="317">
        <v>535.78333333333319</v>
      </c>
      <c r="K131" s="317">
        <v>540.26666666666665</v>
      </c>
      <c r="L131" s="304">
        <v>531.29999999999995</v>
      </c>
      <c r="M131" s="304">
        <v>522.1</v>
      </c>
      <c r="N131" s="319">
        <v>31133200</v>
      </c>
      <c r="O131" s="320">
        <v>-1.9445301821067948E-2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485.65</v>
      </c>
      <c r="E132" s="316">
        <v>483.65000000000003</v>
      </c>
      <c r="F132" s="317">
        <v>478.95000000000005</v>
      </c>
      <c r="G132" s="317">
        <v>472.25</v>
      </c>
      <c r="H132" s="317">
        <v>467.55</v>
      </c>
      <c r="I132" s="317">
        <v>490.35000000000008</v>
      </c>
      <c r="J132" s="317">
        <v>495.05</v>
      </c>
      <c r="K132" s="317">
        <v>501.75000000000011</v>
      </c>
      <c r="L132" s="304">
        <v>488.35</v>
      </c>
      <c r="M132" s="304">
        <v>476.95</v>
      </c>
      <c r="N132" s="319">
        <v>4962000</v>
      </c>
      <c r="O132" s="320">
        <v>-3.5849606528708833E-2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334.65</v>
      </c>
      <c r="E133" s="316">
        <v>334.8</v>
      </c>
      <c r="F133" s="317">
        <v>330.05</v>
      </c>
      <c r="G133" s="317">
        <v>325.45</v>
      </c>
      <c r="H133" s="317">
        <v>320.7</v>
      </c>
      <c r="I133" s="317">
        <v>339.40000000000003</v>
      </c>
      <c r="J133" s="317">
        <v>344.15000000000003</v>
      </c>
      <c r="K133" s="317">
        <v>348.75000000000006</v>
      </c>
      <c r="L133" s="304">
        <v>339.55</v>
      </c>
      <c r="M133" s="304">
        <v>330.2</v>
      </c>
      <c r="N133" s="319">
        <v>6962000</v>
      </c>
      <c r="O133" s="320">
        <v>2.3823529411764705E-2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549.70000000000005</v>
      </c>
      <c r="E134" s="316">
        <v>552.2833333333333</v>
      </c>
      <c r="F134" s="317">
        <v>542.16666666666663</v>
      </c>
      <c r="G134" s="317">
        <v>534.63333333333333</v>
      </c>
      <c r="H134" s="317">
        <v>524.51666666666665</v>
      </c>
      <c r="I134" s="317">
        <v>559.81666666666661</v>
      </c>
      <c r="J134" s="317">
        <v>569.93333333333339</v>
      </c>
      <c r="K134" s="317">
        <v>577.46666666666658</v>
      </c>
      <c r="L134" s="304">
        <v>562.4</v>
      </c>
      <c r="M134" s="304">
        <v>544.75</v>
      </c>
      <c r="N134" s="319">
        <v>11836800</v>
      </c>
      <c r="O134" s="320">
        <v>-2.7506654835847383E-2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137.85</v>
      </c>
      <c r="E135" s="316">
        <v>134.93333333333334</v>
      </c>
      <c r="F135" s="317">
        <v>131.11666666666667</v>
      </c>
      <c r="G135" s="317">
        <v>124.38333333333333</v>
      </c>
      <c r="H135" s="317">
        <v>120.56666666666666</v>
      </c>
      <c r="I135" s="317">
        <v>141.66666666666669</v>
      </c>
      <c r="J135" s="317">
        <v>145.48333333333335</v>
      </c>
      <c r="K135" s="317">
        <v>152.2166666666667</v>
      </c>
      <c r="L135" s="304">
        <v>138.75</v>
      </c>
      <c r="M135" s="304">
        <v>128.19999999999999</v>
      </c>
      <c r="N135" s="319">
        <v>77149500</v>
      </c>
      <c r="O135" s="320">
        <v>-5.2502625131256565E-2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62.75</v>
      </c>
      <c r="E136" s="316">
        <v>61.983333333333327</v>
      </c>
      <c r="F136" s="317">
        <v>60.766666666666652</v>
      </c>
      <c r="G136" s="317">
        <v>58.783333333333324</v>
      </c>
      <c r="H136" s="317">
        <v>57.566666666666649</v>
      </c>
      <c r="I136" s="317">
        <v>63.966666666666654</v>
      </c>
      <c r="J136" s="317">
        <v>65.183333333333337</v>
      </c>
      <c r="K136" s="317">
        <v>67.166666666666657</v>
      </c>
      <c r="L136" s="304">
        <v>63.2</v>
      </c>
      <c r="M136" s="304">
        <v>60</v>
      </c>
      <c r="N136" s="319">
        <v>84078000</v>
      </c>
      <c r="O136" s="320">
        <v>-3.1716417910447763E-2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425.35</v>
      </c>
      <c r="E137" s="316">
        <v>425.45</v>
      </c>
      <c r="F137" s="317">
        <v>422.5</v>
      </c>
      <c r="G137" s="317">
        <v>419.65000000000003</v>
      </c>
      <c r="H137" s="317">
        <v>416.70000000000005</v>
      </c>
      <c r="I137" s="317">
        <v>428.29999999999995</v>
      </c>
      <c r="J137" s="317">
        <v>431.24999999999989</v>
      </c>
      <c r="K137" s="317">
        <v>434.09999999999991</v>
      </c>
      <c r="L137" s="304">
        <v>428.4</v>
      </c>
      <c r="M137" s="304">
        <v>422.6</v>
      </c>
      <c r="N137" s="319">
        <v>18120300</v>
      </c>
      <c r="O137" s="320">
        <v>-2.336448598130841E-2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2255.5500000000002</v>
      </c>
      <c r="E138" s="316">
        <v>2244.9666666666667</v>
      </c>
      <c r="F138" s="317">
        <v>2228.5333333333333</v>
      </c>
      <c r="G138" s="317">
        <v>2201.5166666666664</v>
      </c>
      <c r="H138" s="317">
        <v>2185.083333333333</v>
      </c>
      <c r="I138" s="317">
        <v>2271.9833333333336</v>
      </c>
      <c r="J138" s="317">
        <v>2288.416666666667</v>
      </c>
      <c r="K138" s="317">
        <v>2315.4333333333338</v>
      </c>
      <c r="L138" s="304">
        <v>2261.4</v>
      </c>
      <c r="M138" s="304">
        <v>2217.9499999999998</v>
      </c>
      <c r="N138" s="319">
        <v>10473000</v>
      </c>
      <c r="O138" s="320">
        <v>9.2804070658301773E-3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733.15</v>
      </c>
      <c r="E139" s="316">
        <v>734.2833333333333</v>
      </c>
      <c r="F139" s="317">
        <v>725.61666666666656</v>
      </c>
      <c r="G139" s="317">
        <v>718.08333333333326</v>
      </c>
      <c r="H139" s="317">
        <v>709.41666666666652</v>
      </c>
      <c r="I139" s="317">
        <v>741.81666666666661</v>
      </c>
      <c r="J139" s="317">
        <v>750.48333333333335</v>
      </c>
      <c r="K139" s="317">
        <v>758.01666666666665</v>
      </c>
      <c r="L139" s="304">
        <v>742.95</v>
      </c>
      <c r="M139" s="304">
        <v>726.75</v>
      </c>
      <c r="N139" s="319">
        <v>10778400</v>
      </c>
      <c r="O139" s="320">
        <v>-3.7505357908272613E-2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1134.05</v>
      </c>
      <c r="E140" s="316">
        <v>1137</v>
      </c>
      <c r="F140" s="317">
        <v>1125.0999999999999</v>
      </c>
      <c r="G140" s="317">
        <v>1116.1499999999999</v>
      </c>
      <c r="H140" s="317">
        <v>1104.2499999999998</v>
      </c>
      <c r="I140" s="317">
        <v>1145.95</v>
      </c>
      <c r="J140" s="317">
        <v>1157.8500000000001</v>
      </c>
      <c r="K140" s="317">
        <v>1166.8000000000002</v>
      </c>
      <c r="L140" s="304">
        <v>1148.9000000000001</v>
      </c>
      <c r="M140" s="304">
        <v>1128.05</v>
      </c>
      <c r="N140" s="319">
        <v>7065750</v>
      </c>
      <c r="O140" s="320">
        <v>-1.6289025790957503E-2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2757.4</v>
      </c>
      <c r="E141" s="316">
        <v>2779.5</v>
      </c>
      <c r="F141" s="317">
        <v>2729</v>
      </c>
      <c r="G141" s="317">
        <v>2700.6</v>
      </c>
      <c r="H141" s="317">
        <v>2650.1</v>
      </c>
      <c r="I141" s="317">
        <v>2807.9</v>
      </c>
      <c r="J141" s="317">
        <v>2858.4</v>
      </c>
      <c r="K141" s="317">
        <v>2886.8</v>
      </c>
      <c r="L141" s="304">
        <v>2830</v>
      </c>
      <c r="M141" s="304">
        <v>2751.1</v>
      </c>
      <c r="N141" s="319">
        <v>1528000</v>
      </c>
      <c r="O141" s="320">
        <v>-3.1071655041217502E-2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350.8</v>
      </c>
      <c r="E142" s="316">
        <v>352.8</v>
      </c>
      <c r="F142" s="317">
        <v>347.40000000000003</v>
      </c>
      <c r="G142" s="317">
        <v>344</v>
      </c>
      <c r="H142" s="317">
        <v>338.6</v>
      </c>
      <c r="I142" s="317">
        <v>356.20000000000005</v>
      </c>
      <c r="J142" s="317">
        <v>361.6</v>
      </c>
      <c r="K142" s="317">
        <v>365.00000000000006</v>
      </c>
      <c r="L142" s="304">
        <v>358.2</v>
      </c>
      <c r="M142" s="304">
        <v>349.4</v>
      </c>
      <c r="N142" s="319">
        <v>2229000</v>
      </c>
      <c r="O142" s="320">
        <v>-3.2552083333333336E-2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465.45</v>
      </c>
      <c r="E143" s="316">
        <v>466.18333333333339</v>
      </c>
      <c r="F143" s="317">
        <v>456.36666666666679</v>
      </c>
      <c r="G143" s="317">
        <v>447.28333333333342</v>
      </c>
      <c r="H143" s="317">
        <v>437.46666666666681</v>
      </c>
      <c r="I143" s="317">
        <v>475.26666666666677</v>
      </c>
      <c r="J143" s="317">
        <v>485.08333333333337</v>
      </c>
      <c r="K143" s="317">
        <v>494.16666666666674</v>
      </c>
      <c r="L143" s="304">
        <v>476</v>
      </c>
      <c r="M143" s="304">
        <v>457.1</v>
      </c>
      <c r="N143" s="319">
        <v>6326600</v>
      </c>
      <c r="O143" s="320">
        <v>9.260154738878143E-2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1055</v>
      </c>
      <c r="E144" s="316">
        <v>1053.2</v>
      </c>
      <c r="F144" s="317">
        <v>1041.9000000000001</v>
      </c>
      <c r="G144" s="317">
        <v>1028.8</v>
      </c>
      <c r="H144" s="317">
        <v>1017.5</v>
      </c>
      <c r="I144" s="317">
        <v>1066.3000000000002</v>
      </c>
      <c r="J144" s="317">
        <v>1077.5999999999999</v>
      </c>
      <c r="K144" s="317">
        <v>1090.7000000000003</v>
      </c>
      <c r="L144" s="304">
        <v>1064.5</v>
      </c>
      <c r="M144" s="304">
        <v>1040.0999999999999</v>
      </c>
      <c r="N144" s="319">
        <v>1260700</v>
      </c>
      <c r="O144" s="320">
        <v>-7.0691434468524258E-2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255.5</v>
      </c>
      <c r="E145" s="316">
        <v>255.6</v>
      </c>
      <c r="F145" s="317">
        <v>252.55</v>
      </c>
      <c r="G145" s="317">
        <v>249.60000000000002</v>
      </c>
      <c r="H145" s="317">
        <v>246.55000000000004</v>
      </c>
      <c r="I145" s="317">
        <v>258.54999999999995</v>
      </c>
      <c r="J145" s="317">
        <v>261.60000000000002</v>
      </c>
      <c r="K145" s="317">
        <v>264.54999999999995</v>
      </c>
      <c r="L145" s="304">
        <v>258.64999999999998</v>
      </c>
      <c r="M145" s="304">
        <v>252.65</v>
      </c>
      <c r="N145" s="319">
        <v>734800</v>
      </c>
      <c r="O145" s="320">
        <v>-0.3860294117647059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4085.05</v>
      </c>
      <c r="E146" s="316">
        <v>4108.9833333333336</v>
      </c>
      <c r="F146" s="317">
        <v>4035.8666666666668</v>
      </c>
      <c r="G146" s="317">
        <v>3986.6833333333334</v>
      </c>
      <c r="H146" s="317">
        <v>3913.5666666666666</v>
      </c>
      <c r="I146" s="317">
        <v>4158.166666666667</v>
      </c>
      <c r="J146" s="317">
        <v>4231.2833333333338</v>
      </c>
      <c r="K146" s="317">
        <v>4280.4666666666672</v>
      </c>
      <c r="L146" s="304">
        <v>4182.1000000000004</v>
      </c>
      <c r="M146" s="304">
        <v>4059.8</v>
      </c>
      <c r="N146" s="319">
        <v>2215000</v>
      </c>
      <c r="O146" s="320">
        <v>-6.2808434275459851E-3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493.2</v>
      </c>
      <c r="E147" s="316">
        <v>492.58333333333331</v>
      </c>
      <c r="F147" s="317">
        <v>488.56666666666661</v>
      </c>
      <c r="G147" s="317">
        <v>483.93333333333328</v>
      </c>
      <c r="H147" s="317">
        <v>479.91666666666657</v>
      </c>
      <c r="I147" s="317">
        <v>497.21666666666664</v>
      </c>
      <c r="J147" s="317">
        <v>501.23333333333341</v>
      </c>
      <c r="K147" s="317">
        <v>505.86666666666667</v>
      </c>
      <c r="L147" s="304">
        <v>496.6</v>
      </c>
      <c r="M147" s="304">
        <v>487.95</v>
      </c>
      <c r="N147" s="319">
        <v>10658700</v>
      </c>
      <c r="O147" s="320">
        <v>-7.3140402441781591E-2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128.94999999999999</v>
      </c>
      <c r="E148" s="316">
        <v>128.81666666666666</v>
      </c>
      <c r="F148" s="317">
        <v>127.43333333333334</v>
      </c>
      <c r="G148" s="317">
        <v>125.91666666666667</v>
      </c>
      <c r="H148" s="317">
        <v>124.53333333333335</v>
      </c>
      <c r="I148" s="317">
        <v>130.33333333333331</v>
      </c>
      <c r="J148" s="317">
        <v>131.71666666666664</v>
      </c>
      <c r="K148" s="317">
        <v>133.23333333333332</v>
      </c>
      <c r="L148" s="304">
        <v>130.19999999999999</v>
      </c>
      <c r="M148" s="304">
        <v>127.3</v>
      </c>
      <c r="N148" s="319">
        <v>119046200</v>
      </c>
      <c r="O148" s="320">
        <v>-3.2158878975754826E-2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649.04999999999995</v>
      </c>
      <c r="E149" s="316">
        <v>652.5333333333333</v>
      </c>
      <c r="F149" s="317">
        <v>642.61666666666656</v>
      </c>
      <c r="G149" s="317">
        <v>636.18333333333328</v>
      </c>
      <c r="H149" s="317">
        <v>626.26666666666654</v>
      </c>
      <c r="I149" s="317">
        <v>658.96666666666658</v>
      </c>
      <c r="J149" s="317">
        <v>668.88333333333333</v>
      </c>
      <c r="K149" s="317">
        <v>675.31666666666661</v>
      </c>
      <c r="L149" s="304">
        <v>662.45</v>
      </c>
      <c r="M149" s="304">
        <v>646.1</v>
      </c>
      <c r="N149" s="319">
        <v>2224000</v>
      </c>
      <c r="O149" s="320">
        <v>-0.23913787204926445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272.64999999999998</v>
      </c>
      <c r="E150" s="316">
        <v>271.36666666666662</v>
      </c>
      <c r="F150" s="317">
        <v>267.98333333333323</v>
      </c>
      <c r="G150" s="317">
        <v>263.31666666666661</v>
      </c>
      <c r="H150" s="317">
        <v>259.93333333333322</v>
      </c>
      <c r="I150" s="317">
        <v>276.03333333333325</v>
      </c>
      <c r="J150" s="317">
        <v>279.41666666666657</v>
      </c>
      <c r="K150" s="317">
        <v>284.08333333333326</v>
      </c>
      <c r="L150" s="304">
        <v>274.75</v>
      </c>
      <c r="M150" s="304">
        <v>266.7</v>
      </c>
      <c r="N150" s="319">
        <v>27430400</v>
      </c>
      <c r="O150" s="320">
        <v>-3.3487428120419438E-2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211.45</v>
      </c>
      <c r="E151" s="316">
        <v>207.56666666666669</v>
      </c>
      <c r="F151" s="317">
        <v>201.58333333333337</v>
      </c>
      <c r="G151" s="317">
        <v>191.71666666666667</v>
      </c>
      <c r="H151" s="317">
        <v>185.73333333333335</v>
      </c>
      <c r="I151" s="317">
        <v>217.43333333333339</v>
      </c>
      <c r="J151" s="317">
        <v>223.41666666666669</v>
      </c>
      <c r="K151" s="317">
        <v>233.28333333333342</v>
      </c>
      <c r="L151" s="304">
        <v>213.55</v>
      </c>
      <c r="M151" s="304">
        <v>197.7</v>
      </c>
      <c r="N151" s="319">
        <v>37116000</v>
      </c>
      <c r="O151" s="320">
        <v>-4.5059542967492757E-3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39" sqref="G3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44070</v>
      </c>
    </row>
    <row r="7" spans="1:15">
      <c r="A7"/>
    </row>
    <row r="8" spans="1:15" ht="28.5" customHeight="1">
      <c r="A8" s="573" t="s">
        <v>16</v>
      </c>
      <c r="B8" s="574" t="s">
        <v>18</v>
      </c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274"/>
      <c r="L8" s="282"/>
      <c r="M8" s="282"/>
    </row>
    <row r="9" spans="1:15" ht="36" customHeight="1">
      <c r="A9" s="568"/>
      <c r="B9" s="570"/>
      <c r="C9" s="575" t="s">
        <v>23</v>
      </c>
      <c r="D9" s="57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11549.6</v>
      </c>
      <c r="D10" s="303">
        <v>11524.4</v>
      </c>
      <c r="E10" s="303">
        <v>11487.05</v>
      </c>
      <c r="F10" s="303">
        <v>11424.5</v>
      </c>
      <c r="G10" s="303">
        <v>11387.15</v>
      </c>
      <c r="H10" s="303">
        <v>11586.949999999999</v>
      </c>
      <c r="I10" s="303">
        <v>11624.300000000001</v>
      </c>
      <c r="J10" s="303">
        <v>11686.849999999999</v>
      </c>
      <c r="K10" s="302">
        <v>11561.75</v>
      </c>
      <c r="L10" s="302">
        <v>11461.85</v>
      </c>
      <c r="M10" s="307"/>
    </row>
    <row r="11" spans="1:15">
      <c r="A11" s="301">
        <v>2</v>
      </c>
      <c r="B11" s="277" t="s">
        <v>220</v>
      </c>
      <c r="C11" s="304">
        <v>23414.2</v>
      </c>
      <c r="D11" s="279">
        <v>23320.25</v>
      </c>
      <c r="E11" s="279">
        <v>23187.1</v>
      </c>
      <c r="F11" s="279">
        <v>22960</v>
      </c>
      <c r="G11" s="279">
        <v>22826.85</v>
      </c>
      <c r="H11" s="279">
        <v>23547.35</v>
      </c>
      <c r="I11" s="279">
        <v>23680.5</v>
      </c>
      <c r="J11" s="279">
        <v>23907.599999999999</v>
      </c>
      <c r="K11" s="304">
        <v>23453.4</v>
      </c>
      <c r="L11" s="304">
        <v>23093.15</v>
      </c>
      <c r="M11" s="307"/>
    </row>
    <row r="12" spans="1:15">
      <c r="A12" s="301">
        <v>3</v>
      </c>
      <c r="B12" s="285" t="s">
        <v>221</v>
      </c>
      <c r="C12" s="304">
        <v>1554.55</v>
      </c>
      <c r="D12" s="279">
        <v>1557.6999999999998</v>
      </c>
      <c r="E12" s="279">
        <v>1548.2999999999997</v>
      </c>
      <c r="F12" s="279">
        <v>1542.05</v>
      </c>
      <c r="G12" s="279">
        <v>1532.6499999999999</v>
      </c>
      <c r="H12" s="279">
        <v>1563.9499999999996</v>
      </c>
      <c r="I12" s="279">
        <v>1573.3499999999997</v>
      </c>
      <c r="J12" s="279">
        <v>1579.5999999999995</v>
      </c>
      <c r="K12" s="304">
        <v>1567.1</v>
      </c>
      <c r="L12" s="304">
        <v>1551.45</v>
      </c>
      <c r="M12" s="307"/>
    </row>
    <row r="13" spans="1:15">
      <c r="A13" s="301">
        <v>4</v>
      </c>
      <c r="B13" s="277" t="s">
        <v>222</v>
      </c>
      <c r="C13" s="304">
        <v>3249.1</v>
      </c>
      <c r="D13" s="279">
        <v>3245.3833333333332</v>
      </c>
      <c r="E13" s="279">
        <v>3230.2166666666662</v>
      </c>
      <c r="F13" s="279">
        <v>3211.333333333333</v>
      </c>
      <c r="G13" s="279">
        <v>3196.1666666666661</v>
      </c>
      <c r="H13" s="279">
        <v>3264.2666666666664</v>
      </c>
      <c r="I13" s="279">
        <v>3279.4333333333334</v>
      </c>
      <c r="J13" s="279">
        <v>3298.3166666666666</v>
      </c>
      <c r="K13" s="304">
        <v>3260.55</v>
      </c>
      <c r="L13" s="304">
        <v>3226.5</v>
      </c>
      <c r="M13" s="307"/>
    </row>
    <row r="14" spans="1:15">
      <c r="A14" s="301">
        <v>5</v>
      </c>
      <c r="B14" s="277" t="s">
        <v>223</v>
      </c>
      <c r="C14" s="304">
        <v>18128</v>
      </c>
      <c r="D14" s="279">
        <v>18074.95</v>
      </c>
      <c r="E14" s="279">
        <v>17993.75</v>
      </c>
      <c r="F14" s="279">
        <v>17859.5</v>
      </c>
      <c r="G14" s="279">
        <v>17778.3</v>
      </c>
      <c r="H14" s="279">
        <v>18209.2</v>
      </c>
      <c r="I14" s="279">
        <v>18290.400000000005</v>
      </c>
      <c r="J14" s="279">
        <v>18424.650000000001</v>
      </c>
      <c r="K14" s="304">
        <v>18156.150000000001</v>
      </c>
      <c r="L14" s="304">
        <v>17940.7</v>
      </c>
      <c r="M14" s="307"/>
    </row>
    <row r="15" spans="1:15">
      <c r="A15" s="301">
        <v>6</v>
      </c>
      <c r="B15" s="277" t="s">
        <v>224</v>
      </c>
      <c r="C15" s="304">
        <v>2648.8</v>
      </c>
      <c r="D15" s="279">
        <v>2655.75</v>
      </c>
      <c r="E15" s="279">
        <v>2639.95</v>
      </c>
      <c r="F15" s="279">
        <v>2631.1</v>
      </c>
      <c r="G15" s="279">
        <v>2615.2999999999997</v>
      </c>
      <c r="H15" s="279">
        <v>2664.6</v>
      </c>
      <c r="I15" s="279">
        <v>2680.4</v>
      </c>
      <c r="J15" s="279">
        <v>2689.25</v>
      </c>
      <c r="K15" s="304">
        <v>2671.55</v>
      </c>
      <c r="L15" s="304">
        <v>2646.9</v>
      </c>
      <c r="M15" s="307"/>
    </row>
    <row r="16" spans="1:15">
      <c r="A16" s="301">
        <v>7</v>
      </c>
      <c r="B16" s="277" t="s">
        <v>225</v>
      </c>
      <c r="C16" s="304">
        <v>4787.7</v>
      </c>
      <c r="D16" s="279">
        <v>4787.666666666667</v>
      </c>
      <c r="E16" s="279">
        <v>4770.1333333333341</v>
      </c>
      <c r="F16" s="279">
        <v>4752.5666666666675</v>
      </c>
      <c r="G16" s="279">
        <v>4735.0333333333347</v>
      </c>
      <c r="H16" s="279">
        <v>4805.2333333333336</v>
      </c>
      <c r="I16" s="279">
        <v>4822.7666666666664</v>
      </c>
      <c r="J16" s="279">
        <v>4840.333333333333</v>
      </c>
      <c r="K16" s="304">
        <v>4805.2</v>
      </c>
      <c r="L16" s="304">
        <v>4770.1000000000004</v>
      </c>
      <c r="M16" s="307"/>
    </row>
    <row r="17" spans="1:13">
      <c r="A17" s="301">
        <v>8</v>
      </c>
      <c r="B17" s="277" t="s">
        <v>803</v>
      </c>
      <c r="C17" s="277">
        <v>1119</v>
      </c>
      <c r="D17" s="279">
        <v>1133</v>
      </c>
      <c r="E17" s="279">
        <v>1101</v>
      </c>
      <c r="F17" s="279">
        <v>1083</v>
      </c>
      <c r="G17" s="279">
        <v>1051</v>
      </c>
      <c r="H17" s="279">
        <v>1151</v>
      </c>
      <c r="I17" s="279">
        <v>1183</v>
      </c>
      <c r="J17" s="279">
        <v>1201</v>
      </c>
      <c r="K17" s="277">
        <v>1165</v>
      </c>
      <c r="L17" s="277">
        <v>1115</v>
      </c>
      <c r="M17" s="277">
        <v>4.9369800000000001</v>
      </c>
    </row>
    <row r="18" spans="1:13">
      <c r="A18" s="301">
        <v>9</v>
      </c>
      <c r="B18" s="277" t="s">
        <v>295</v>
      </c>
      <c r="C18" s="277">
        <v>16944</v>
      </c>
      <c r="D18" s="279">
        <v>16981.366666666665</v>
      </c>
      <c r="E18" s="279">
        <v>16762.73333333333</v>
      </c>
      <c r="F18" s="279">
        <v>16581.466666666664</v>
      </c>
      <c r="G18" s="279">
        <v>16362.833333333328</v>
      </c>
      <c r="H18" s="279">
        <v>17162.633333333331</v>
      </c>
      <c r="I18" s="279">
        <v>17381.26666666667</v>
      </c>
      <c r="J18" s="279">
        <v>17562.533333333333</v>
      </c>
      <c r="K18" s="277">
        <v>17200</v>
      </c>
      <c r="L18" s="277">
        <v>16800.099999999999</v>
      </c>
      <c r="M18" s="277">
        <v>0.13488</v>
      </c>
    </row>
    <row r="19" spans="1:13">
      <c r="A19" s="301">
        <v>10</v>
      </c>
      <c r="B19" s="277" t="s">
        <v>227</v>
      </c>
      <c r="C19" s="277">
        <v>65.349999999999994</v>
      </c>
      <c r="D19" s="279">
        <v>64.45</v>
      </c>
      <c r="E19" s="279">
        <v>62.7</v>
      </c>
      <c r="F19" s="279">
        <v>60.05</v>
      </c>
      <c r="G19" s="279">
        <v>58.3</v>
      </c>
      <c r="H19" s="279">
        <v>67.100000000000009</v>
      </c>
      <c r="I19" s="279">
        <v>68.850000000000009</v>
      </c>
      <c r="J19" s="279">
        <v>71.500000000000014</v>
      </c>
      <c r="K19" s="277">
        <v>66.2</v>
      </c>
      <c r="L19" s="277">
        <v>61.8</v>
      </c>
      <c r="M19" s="277">
        <v>89.048500000000004</v>
      </c>
    </row>
    <row r="20" spans="1:13">
      <c r="A20" s="301">
        <v>11</v>
      </c>
      <c r="B20" s="277" t="s">
        <v>228</v>
      </c>
      <c r="C20" s="277">
        <v>149.05000000000001</v>
      </c>
      <c r="D20" s="279">
        <v>149.78333333333333</v>
      </c>
      <c r="E20" s="279">
        <v>147.46666666666667</v>
      </c>
      <c r="F20" s="279">
        <v>145.88333333333333</v>
      </c>
      <c r="G20" s="279">
        <v>143.56666666666666</v>
      </c>
      <c r="H20" s="279">
        <v>151.36666666666667</v>
      </c>
      <c r="I20" s="279">
        <v>153.68333333333334</v>
      </c>
      <c r="J20" s="279">
        <v>155.26666666666668</v>
      </c>
      <c r="K20" s="277">
        <v>152.1</v>
      </c>
      <c r="L20" s="277">
        <v>148.19999999999999</v>
      </c>
      <c r="M20" s="277">
        <v>21.640989999999999</v>
      </c>
    </row>
    <row r="21" spans="1:13">
      <c r="A21" s="301">
        <v>12</v>
      </c>
      <c r="B21" s="277" t="s">
        <v>38</v>
      </c>
      <c r="C21" s="277">
        <v>1397.85</v>
      </c>
      <c r="D21" s="279">
        <v>1398.4166666666667</v>
      </c>
      <c r="E21" s="279">
        <v>1386.4833333333336</v>
      </c>
      <c r="F21" s="279">
        <v>1375.1166666666668</v>
      </c>
      <c r="G21" s="279">
        <v>1363.1833333333336</v>
      </c>
      <c r="H21" s="279">
        <v>1409.7833333333335</v>
      </c>
      <c r="I21" s="279">
        <v>1421.7166666666665</v>
      </c>
      <c r="J21" s="279">
        <v>1433.0833333333335</v>
      </c>
      <c r="K21" s="277">
        <v>1410.35</v>
      </c>
      <c r="L21" s="277">
        <v>1387.05</v>
      </c>
      <c r="M21" s="277">
        <v>4.9877000000000002</v>
      </c>
    </row>
    <row r="22" spans="1:13">
      <c r="A22" s="301">
        <v>13</v>
      </c>
      <c r="B22" s="277" t="s">
        <v>296</v>
      </c>
      <c r="C22" s="277">
        <v>186.15</v>
      </c>
      <c r="D22" s="279">
        <v>188.29999999999998</v>
      </c>
      <c r="E22" s="279">
        <v>180.09999999999997</v>
      </c>
      <c r="F22" s="279">
        <v>174.04999999999998</v>
      </c>
      <c r="G22" s="279">
        <v>165.84999999999997</v>
      </c>
      <c r="H22" s="279">
        <v>194.34999999999997</v>
      </c>
      <c r="I22" s="279">
        <v>202.54999999999995</v>
      </c>
      <c r="J22" s="279">
        <v>208.59999999999997</v>
      </c>
      <c r="K22" s="277">
        <v>196.5</v>
      </c>
      <c r="L22" s="277">
        <v>182.25</v>
      </c>
      <c r="M22" s="277">
        <v>65.654110000000003</v>
      </c>
    </row>
    <row r="23" spans="1:13">
      <c r="A23" s="301">
        <v>14</v>
      </c>
      <c r="B23" s="277" t="s">
        <v>41</v>
      </c>
      <c r="C23" s="277">
        <v>354.25</v>
      </c>
      <c r="D23" s="279">
        <v>355.83333333333331</v>
      </c>
      <c r="E23" s="279">
        <v>344.76666666666665</v>
      </c>
      <c r="F23" s="279">
        <v>335.28333333333336</v>
      </c>
      <c r="G23" s="279">
        <v>324.2166666666667</v>
      </c>
      <c r="H23" s="279">
        <v>365.31666666666661</v>
      </c>
      <c r="I23" s="279">
        <v>376.38333333333333</v>
      </c>
      <c r="J23" s="279">
        <v>385.86666666666656</v>
      </c>
      <c r="K23" s="277">
        <v>366.9</v>
      </c>
      <c r="L23" s="277">
        <v>346.35</v>
      </c>
      <c r="M23" s="277">
        <v>115.68961</v>
      </c>
    </row>
    <row r="24" spans="1:13">
      <c r="A24" s="301">
        <v>15</v>
      </c>
      <c r="B24" s="277" t="s">
        <v>43</v>
      </c>
      <c r="C24" s="277">
        <v>40.15</v>
      </c>
      <c r="D24" s="279">
        <v>40.233333333333327</v>
      </c>
      <c r="E24" s="279">
        <v>39.566666666666656</v>
      </c>
      <c r="F24" s="279">
        <v>38.983333333333327</v>
      </c>
      <c r="G24" s="279">
        <v>38.316666666666656</v>
      </c>
      <c r="H24" s="279">
        <v>40.816666666666656</v>
      </c>
      <c r="I24" s="279">
        <v>41.483333333333327</v>
      </c>
      <c r="J24" s="279">
        <v>42.066666666666656</v>
      </c>
      <c r="K24" s="277">
        <v>40.9</v>
      </c>
      <c r="L24" s="277">
        <v>39.65</v>
      </c>
      <c r="M24" s="277">
        <v>100.45179</v>
      </c>
    </row>
    <row r="25" spans="1:13">
      <c r="A25" s="301">
        <v>16</v>
      </c>
      <c r="B25" s="277" t="s">
        <v>298</v>
      </c>
      <c r="C25" s="277">
        <v>283.10000000000002</v>
      </c>
      <c r="D25" s="279">
        <v>286.25</v>
      </c>
      <c r="E25" s="279">
        <v>277.8</v>
      </c>
      <c r="F25" s="279">
        <v>272.5</v>
      </c>
      <c r="G25" s="279">
        <v>264.05</v>
      </c>
      <c r="H25" s="279">
        <v>291.55</v>
      </c>
      <c r="I25" s="279">
        <v>300.00000000000006</v>
      </c>
      <c r="J25" s="279">
        <v>305.3</v>
      </c>
      <c r="K25" s="277">
        <v>294.7</v>
      </c>
      <c r="L25" s="277">
        <v>280.95</v>
      </c>
      <c r="M25" s="277">
        <v>10.05808</v>
      </c>
    </row>
    <row r="26" spans="1:13">
      <c r="A26" s="301">
        <v>17</v>
      </c>
      <c r="B26" s="277" t="s">
        <v>229</v>
      </c>
      <c r="C26" s="277">
        <v>1609.75</v>
      </c>
      <c r="D26" s="279">
        <v>1616.8666666666668</v>
      </c>
      <c r="E26" s="279">
        <v>1598.8833333333337</v>
      </c>
      <c r="F26" s="279">
        <v>1588.0166666666669</v>
      </c>
      <c r="G26" s="279">
        <v>1570.0333333333338</v>
      </c>
      <c r="H26" s="279">
        <v>1627.7333333333336</v>
      </c>
      <c r="I26" s="279">
        <v>1645.7166666666667</v>
      </c>
      <c r="J26" s="279">
        <v>1656.5833333333335</v>
      </c>
      <c r="K26" s="277">
        <v>1634.85</v>
      </c>
      <c r="L26" s="277">
        <v>1606</v>
      </c>
      <c r="M26" s="277">
        <v>0.79598999999999998</v>
      </c>
    </row>
    <row r="27" spans="1:13">
      <c r="A27" s="301">
        <v>18</v>
      </c>
      <c r="B27" s="277" t="s">
        <v>230</v>
      </c>
      <c r="C27" s="277">
        <v>2822.45</v>
      </c>
      <c r="D27" s="279">
        <v>2817.7166666666672</v>
      </c>
      <c r="E27" s="279">
        <v>2795.5333333333342</v>
      </c>
      <c r="F27" s="279">
        <v>2768.6166666666672</v>
      </c>
      <c r="G27" s="279">
        <v>2746.4333333333343</v>
      </c>
      <c r="H27" s="279">
        <v>2844.6333333333341</v>
      </c>
      <c r="I27" s="279">
        <v>2866.8166666666666</v>
      </c>
      <c r="J27" s="279">
        <v>2893.733333333334</v>
      </c>
      <c r="K27" s="277">
        <v>2839.9</v>
      </c>
      <c r="L27" s="277">
        <v>2790.8</v>
      </c>
      <c r="M27" s="277">
        <v>1.53199</v>
      </c>
    </row>
    <row r="28" spans="1:13">
      <c r="A28" s="301">
        <v>19</v>
      </c>
      <c r="B28" s="277" t="s">
        <v>45</v>
      </c>
      <c r="C28" s="277">
        <v>743.5</v>
      </c>
      <c r="D28" s="279">
        <v>742.83333333333337</v>
      </c>
      <c r="E28" s="279">
        <v>733.66666666666674</v>
      </c>
      <c r="F28" s="279">
        <v>723.83333333333337</v>
      </c>
      <c r="G28" s="279">
        <v>714.66666666666674</v>
      </c>
      <c r="H28" s="279">
        <v>752.66666666666674</v>
      </c>
      <c r="I28" s="279">
        <v>761.83333333333348</v>
      </c>
      <c r="J28" s="279">
        <v>771.66666666666674</v>
      </c>
      <c r="K28" s="277">
        <v>752</v>
      </c>
      <c r="L28" s="277">
        <v>733</v>
      </c>
      <c r="M28" s="277">
        <v>5.5166899999999996</v>
      </c>
    </row>
    <row r="29" spans="1:13">
      <c r="A29" s="301">
        <v>20</v>
      </c>
      <c r="B29" s="277" t="s">
        <v>46</v>
      </c>
      <c r="C29" s="277">
        <v>220.85</v>
      </c>
      <c r="D29" s="279">
        <v>221.35</v>
      </c>
      <c r="E29" s="279">
        <v>219.1</v>
      </c>
      <c r="F29" s="279">
        <v>217.35</v>
      </c>
      <c r="G29" s="279">
        <v>215.1</v>
      </c>
      <c r="H29" s="279">
        <v>223.1</v>
      </c>
      <c r="I29" s="279">
        <v>225.35</v>
      </c>
      <c r="J29" s="279">
        <v>227.1</v>
      </c>
      <c r="K29" s="277">
        <v>223.6</v>
      </c>
      <c r="L29" s="277">
        <v>219.6</v>
      </c>
      <c r="M29" s="277">
        <v>25.954840000000001</v>
      </c>
    </row>
    <row r="30" spans="1:13">
      <c r="A30" s="301">
        <v>21</v>
      </c>
      <c r="B30" s="277" t="s">
        <v>47</v>
      </c>
      <c r="C30" s="277">
        <v>1651.2</v>
      </c>
      <c r="D30" s="279">
        <v>1650.2833333333335</v>
      </c>
      <c r="E30" s="279">
        <v>1636.116666666667</v>
      </c>
      <c r="F30" s="279">
        <v>1621.0333333333335</v>
      </c>
      <c r="G30" s="279">
        <v>1606.866666666667</v>
      </c>
      <c r="H30" s="279">
        <v>1665.366666666667</v>
      </c>
      <c r="I30" s="279">
        <v>1679.5333333333335</v>
      </c>
      <c r="J30" s="279">
        <v>1694.616666666667</v>
      </c>
      <c r="K30" s="277">
        <v>1664.45</v>
      </c>
      <c r="L30" s="277">
        <v>1635.2</v>
      </c>
      <c r="M30" s="277">
        <v>7.4878900000000002</v>
      </c>
    </row>
    <row r="31" spans="1:13">
      <c r="A31" s="301">
        <v>22</v>
      </c>
      <c r="B31" s="277" t="s">
        <v>48</v>
      </c>
      <c r="C31" s="277">
        <v>132</v>
      </c>
      <c r="D31" s="279">
        <v>130.31666666666669</v>
      </c>
      <c r="E31" s="279">
        <v>128.03333333333339</v>
      </c>
      <c r="F31" s="279">
        <v>124.06666666666669</v>
      </c>
      <c r="G31" s="279">
        <v>121.78333333333339</v>
      </c>
      <c r="H31" s="279">
        <v>134.28333333333339</v>
      </c>
      <c r="I31" s="279">
        <v>136.56666666666669</v>
      </c>
      <c r="J31" s="279">
        <v>140.53333333333339</v>
      </c>
      <c r="K31" s="277">
        <v>132.6</v>
      </c>
      <c r="L31" s="277">
        <v>126.35</v>
      </c>
      <c r="M31" s="277">
        <v>96.633080000000007</v>
      </c>
    </row>
    <row r="32" spans="1:13">
      <c r="A32" s="301">
        <v>23</v>
      </c>
      <c r="B32" s="277" t="s">
        <v>49</v>
      </c>
      <c r="C32" s="277">
        <v>71.05</v>
      </c>
      <c r="D32" s="279">
        <v>70.833333333333329</v>
      </c>
      <c r="E32" s="279">
        <v>70.216666666666654</v>
      </c>
      <c r="F32" s="279">
        <v>69.383333333333326</v>
      </c>
      <c r="G32" s="279">
        <v>68.766666666666652</v>
      </c>
      <c r="H32" s="279">
        <v>71.666666666666657</v>
      </c>
      <c r="I32" s="279">
        <v>72.283333333333331</v>
      </c>
      <c r="J32" s="279">
        <v>73.11666666666666</v>
      </c>
      <c r="K32" s="277">
        <v>71.45</v>
      </c>
      <c r="L32" s="277">
        <v>70</v>
      </c>
      <c r="M32" s="277">
        <v>281.58891</v>
      </c>
    </row>
    <row r="33" spans="1:13">
      <c r="A33" s="301">
        <v>24</v>
      </c>
      <c r="B33" s="277" t="s">
        <v>51</v>
      </c>
      <c r="C33" s="277">
        <v>1971.4</v>
      </c>
      <c r="D33" s="279">
        <v>1978.6333333333332</v>
      </c>
      <c r="E33" s="279">
        <v>1948.2666666666664</v>
      </c>
      <c r="F33" s="279">
        <v>1925.1333333333332</v>
      </c>
      <c r="G33" s="279">
        <v>1894.7666666666664</v>
      </c>
      <c r="H33" s="279">
        <v>2001.7666666666664</v>
      </c>
      <c r="I33" s="279">
        <v>2032.1333333333332</v>
      </c>
      <c r="J33" s="279">
        <v>2055.2666666666664</v>
      </c>
      <c r="K33" s="277">
        <v>2009</v>
      </c>
      <c r="L33" s="277">
        <v>1955.5</v>
      </c>
      <c r="M33" s="277">
        <v>22.458600000000001</v>
      </c>
    </row>
    <row r="34" spans="1:13">
      <c r="A34" s="301">
        <v>25</v>
      </c>
      <c r="B34" s="277" t="s">
        <v>226</v>
      </c>
      <c r="C34" s="277">
        <v>733</v>
      </c>
      <c r="D34" s="279">
        <v>733.69999999999993</v>
      </c>
      <c r="E34" s="279">
        <v>726.39999999999986</v>
      </c>
      <c r="F34" s="279">
        <v>719.8</v>
      </c>
      <c r="G34" s="279">
        <v>712.49999999999989</v>
      </c>
      <c r="H34" s="279">
        <v>740.29999999999984</v>
      </c>
      <c r="I34" s="279">
        <v>747.5999999999998</v>
      </c>
      <c r="J34" s="279">
        <v>754.19999999999982</v>
      </c>
      <c r="K34" s="277">
        <v>741</v>
      </c>
      <c r="L34" s="277">
        <v>727.1</v>
      </c>
      <c r="M34" s="277">
        <v>5.8194100000000004</v>
      </c>
    </row>
    <row r="35" spans="1:13">
      <c r="A35" s="301">
        <v>26</v>
      </c>
      <c r="B35" s="277" t="s">
        <v>53</v>
      </c>
      <c r="C35" s="277">
        <v>867.9</v>
      </c>
      <c r="D35" s="279">
        <v>866.7833333333333</v>
      </c>
      <c r="E35" s="279">
        <v>859.11666666666656</v>
      </c>
      <c r="F35" s="279">
        <v>850.33333333333326</v>
      </c>
      <c r="G35" s="279">
        <v>842.66666666666652</v>
      </c>
      <c r="H35" s="279">
        <v>875.56666666666661</v>
      </c>
      <c r="I35" s="279">
        <v>883.23333333333335</v>
      </c>
      <c r="J35" s="279">
        <v>892.01666666666665</v>
      </c>
      <c r="K35" s="277">
        <v>874.45</v>
      </c>
      <c r="L35" s="277">
        <v>858</v>
      </c>
      <c r="M35" s="277">
        <v>21.180540000000001</v>
      </c>
    </row>
    <row r="36" spans="1:13">
      <c r="A36" s="301">
        <v>27</v>
      </c>
      <c r="B36" s="277" t="s">
        <v>55</v>
      </c>
      <c r="C36" s="277">
        <v>463.35</v>
      </c>
      <c r="D36" s="279">
        <v>459.05</v>
      </c>
      <c r="E36" s="279">
        <v>453.3</v>
      </c>
      <c r="F36" s="279">
        <v>443.25</v>
      </c>
      <c r="G36" s="279">
        <v>437.5</v>
      </c>
      <c r="H36" s="279">
        <v>469.1</v>
      </c>
      <c r="I36" s="279">
        <v>474.85</v>
      </c>
      <c r="J36" s="279">
        <v>484.90000000000003</v>
      </c>
      <c r="K36" s="277">
        <v>464.8</v>
      </c>
      <c r="L36" s="277">
        <v>449</v>
      </c>
      <c r="M36" s="277">
        <v>259.14927</v>
      </c>
    </row>
    <row r="37" spans="1:13">
      <c r="A37" s="301">
        <v>28</v>
      </c>
      <c r="B37" s="277" t="s">
        <v>56</v>
      </c>
      <c r="C37" s="277">
        <v>3082.2</v>
      </c>
      <c r="D37" s="279">
        <v>3097.1666666666665</v>
      </c>
      <c r="E37" s="279">
        <v>3056.333333333333</v>
      </c>
      <c r="F37" s="279">
        <v>3030.4666666666667</v>
      </c>
      <c r="G37" s="279">
        <v>2989.6333333333332</v>
      </c>
      <c r="H37" s="279">
        <v>3123.0333333333328</v>
      </c>
      <c r="I37" s="279">
        <v>3163.8666666666659</v>
      </c>
      <c r="J37" s="279">
        <v>3189.7333333333327</v>
      </c>
      <c r="K37" s="277">
        <v>3138</v>
      </c>
      <c r="L37" s="277">
        <v>3071.3</v>
      </c>
      <c r="M37" s="277">
        <v>20.26051</v>
      </c>
    </row>
    <row r="38" spans="1:13">
      <c r="A38" s="301">
        <v>29</v>
      </c>
      <c r="B38" s="277" t="s">
        <v>58</v>
      </c>
      <c r="C38" s="277">
        <v>6564.4</v>
      </c>
      <c r="D38" s="279">
        <v>6595.05</v>
      </c>
      <c r="E38" s="279">
        <v>6490.1</v>
      </c>
      <c r="F38" s="279">
        <v>6415.8</v>
      </c>
      <c r="G38" s="279">
        <v>6310.85</v>
      </c>
      <c r="H38" s="279">
        <v>6669.35</v>
      </c>
      <c r="I38" s="279">
        <v>6774.2999999999993</v>
      </c>
      <c r="J38" s="279">
        <v>6848.6</v>
      </c>
      <c r="K38" s="277">
        <v>6700</v>
      </c>
      <c r="L38" s="277">
        <v>6520.75</v>
      </c>
      <c r="M38" s="277">
        <v>10.013479999999999</v>
      </c>
    </row>
    <row r="39" spans="1:13">
      <c r="A39" s="301">
        <v>30</v>
      </c>
      <c r="B39" s="277" t="s">
        <v>232</v>
      </c>
      <c r="C39" s="277">
        <v>2758.25</v>
      </c>
      <c r="D39" s="279">
        <v>2743.3666666666668</v>
      </c>
      <c r="E39" s="279">
        <v>2686.8833333333337</v>
      </c>
      <c r="F39" s="279">
        <v>2615.5166666666669</v>
      </c>
      <c r="G39" s="279">
        <v>2559.0333333333338</v>
      </c>
      <c r="H39" s="279">
        <v>2814.7333333333336</v>
      </c>
      <c r="I39" s="279">
        <v>2871.2166666666672</v>
      </c>
      <c r="J39" s="279">
        <v>2942.5833333333335</v>
      </c>
      <c r="K39" s="277">
        <v>2799.85</v>
      </c>
      <c r="L39" s="277">
        <v>2672</v>
      </c>
      <c r="M39" s="277">
        <v>1.9993099999999999</v>
      </c>
    </row>
    <row r="40" spans="1:13">
      <c r="A40" s="301">
        <v>31</v>
      </c>
      <c r="B40" s="277" t="s">
        <v>59</v>
      </c>
      <c r="C40" s="277">
        <v>3645.55</v>
      </c>
      <c r="D40" s="279">
        <v>3661.1833333333329</v>
      </c>
      <c r="E40" s="279">
        <v>3615.3666666666659</v>
      </c>
      <c r="F40" s="279">
        <v>3585.1833333333329</v>
      </c>
      <c r="G40" s="279">
        <v>3539.3666666666659</v>
      </c>
      <c r="H40" s="279">
        <v>3691.3666666666659</v>
      </c>
      <c r="I40" s="279">
        <v>3737.1833333333325</v>
      </c>
      <c r="J40" s="279">
        <v>3767.3666666666659</v>
      </c>
      <c r="K40" s="277">
        <v>3707</v>
      </c>
      <c r="L40" s="277">
        <v>3631</v>
      </c>
      <c r="M40" s="277">
        <v>66.653360000000006</v>
      </c>
    </row>
    <row r="41" spans="1:13">
      <c r="A41" s="301">
        <v>32</v>
      </c>
      <c r="B41" s="277" t="s">
        <v>60</v>
      </c>
      <c r="C41" s="277">
        <v>1395</v>
      </c>
      <c r="D41" s="279">
        <v>1391.05</v>
      </c>
      <c r="E41" s="279">
        <v>1370.3</v>
      </c>
      <c r="F41" s="279">
        <v>1345.6</v>
      </c>
      <c r="G41" s="279">
        <v>1324.85</v>
      </c>
      <c r="H41" s="279">
        <v>1415.75</v>
      </c>
      <c r="I41" s="279">
        <v>1436.5</v>
      </c>
      <c r="J41" s="279">
        <v>1461.2</v>
      </c>
      <c r="K41" s="277">
        <v>1411.8</v>
      </c>
      <c r="L41" s="277">
        <v>1366.35</v>
      </c>
      <c r="M41" s="277">
        <v>9.0427599999999995</v>
      </c>
    </row>
    <row r="42" spans="1:13">
      <c r="A42" s="301">
        <v>33</v>
      </c>
      <c r="B42" s="277" t="s">
        <v>233</v>
      </c>
      <c r="C42" s="277">
        <v>298.05</v>
      </c>
      <c r="D42" s="279">
        <v>296.61666666666667</v>
      </c>
      <c r="E42" s="279">
        <v>293.53333333333336</v>
      </c>
      <c r="F42" s="279">
        <v>289.01666666666671</v>
      </c>
      <c r="G42" s="279">
        <v>285.93333333333339</v>
      </c>
      <c r="H42" s="279">
        <v>301.13333333333333</v>
      </c>
      <c r="I42" s="279">
        <v>304.21666666666658</v>
      </c>
      <c r="J42" s="279">
        <v>308.73333333333329</v>
      </c>
      <c r="K42" s="277">
        <v>299.7</v>
      </c>
      <c r="L42" s="277">
        <v>292.10000000000002</v>
      </c>
      <c r="M42" s="277">
        <v>128.00917999999999</v>
      </c>
    </row>
    <row r="43" spans="1:13">
      <c r="A43" s="301">
        <v>34</v>
      </c>
      <c r="B43" s="277" t="s">
        <v>61</v>
      </c>
      <c r="C43" s="277">
        <v>48.45</v>
      </c>
      <c r="D43" s="279">
        <v>48.56666666666667</v>
      </c>
      <c r="E43" s="279">
        <v>48.033333333333339</v>
      </c>
      <c r="F43" s="279">
        <v>47.616666666666667</v>
      </c>
      <c r="G43" s="279">
        <v>47.083333333333336</v>
      </c>
      <c r="H43" s="279">
        <v>48.983333333333341</v>
      </c>
      <c r="I43" s="279">
        <v>49.516666666666673</v>
      </c>
      <c r="J43" s="279">
        <v>49.933333333333344</v>
      </c>
      <c r="K43" s="277">
        <v>49.1</v>
      </c>
      <c r="L43" s="277">
        <v>48.15</v>
      </c>
      <c r="M43" s="277">
        <v>243.78055000000001</v>
      </c>
    </row>
    <row r="44" spans="1:13">
      <c r="A44" s="301">
        <v>35</v>
      </c>
      <c r="B44" s="277" t="s">
        <v>62</v>
      </c>
      <c r="C44" s="277">
        <v>48.4</v>
      </c>
      <c r="D44" s="279">
        <v>48.1</v>
      </c>
      <c r="E44" s="279">
        <v>47.550000000000004</v>
      </c>
      <c r="F44" s="279">
        <v>46.7</v>
      </c>
      <c r="G44" s="279">
        <v>46.150000000000006</v>
      </c>
      <c r="H44" s="279">
        <v>48.95</v>
      </c>
      <c r="I44" s="279">
        <v>49.5</v>
      </c>
      <c r="J44" s="279">
        <v>50.35</v>
      </c>
      <c r="K44" s="277">
        <v>48.65</v>
      </c>
      <c r="L44" s="277">
        <v>47.25</v>
      </c>
      <c r="M44" s="277">
        <v>26.228100000000001</v>
      </c>
    </row>
    <row r="45" spans="1:13">
      <c r="A45" s="301">
        <v>36</v>
      </c>
      <c r="B45" s="277" t="s">
        <v>63</v>
      </c>
      <c r="C45" s="277">
        <v>1311.4</v>
      </c>
      <c r="D45" s="279">
        <v>1309.1333333333334</v>
      </c>
      <c r="E45" s="279">
        <v>1294.8666666666668</v>
      </c>
      <c r="F45" s="279">
        <v>1278.3333333333333</v>
      </c>
      <c r="G45" s="279">
        <v>1264.0666666666666</v>
      </c>
      <c r="H45" s="279">
        <v>1325.666666666667</v>
      </c>
      <c r="I45" s="279">
        <v>1339.9333333333338</v>
      </c>
      <c r="J45" s="279">
        <v>1356.4666666666672</v>
      </c>
      <c r="K45" s="277">
        <v>1323.4</v>
      </c>
      <c r="L45" s="277">
        <v>1292.5999999999999</v>
      </c>
      <c r="M45" s="277">
        <v>8.0219699999999996</v>
      </c>
    </row>
    <row r="46" spans="1:13">
      <c r="A46" s="301">
        <v>37</v>
      </c>
      <c r="B46" s="277" t="s">
        <v>234</v>
      </c>
      <c r="C46" s="277">
        <v>1456.4</v>
      </c>
      <c r="D46" s="279">
        <v>1464.1166666666668</v>
      </c>
      <c r="E46" s="279">
        <v>1442.2833333333335</v>
      </c>
      <c r="F46" s="279">
        <v>1428.1666666666667</v>
      </c>
      <c r="G46" s="279">
        <v>1406.3333333333335</v>
      </c>
      <c r="H46" s="279">
        <v>1478.2333333333336</v>
      </c>
      <c r="I46" s="279">
        <v>1500.0666666666666</v>
      </c>
      <c r="J46" s="279">
        <v>1514.1833333333336</v>
      </c>
      <c r="K46" s="277">
        <v>1485.95</v>
      </c>
      <c r="L46" s="277">
        <v>1450</v>
      </c>
      <c r="M46" s="277">
        <v>0.88907999999999998</v>
      </c>
    </row>
    <row r="47" spans="1:13">
      <c r="A47" s="301">
        <v>38</v>
      </c>
      <c r="B47" s="277" t="s">
        <v>65</v>
      </c>
      <c r="C47" s="277">
        <v>111.8</v>
      </c>
      <c r="D47" s="279">
        <v>111.86666666666667</v>
      </c>
      <c r="E47" s="279">
        <v>110.53333333333335</v>
      </c>
      <c r="F47" s="279">
        <v>109.26666666666667</v>
      </c>
      <c r="G47" s="279">
        <v>107.93333333333334</v>
      </c>
      <c r="H47" s="279">
        <v>113.13333333333335</v>
      </c>
      <c r="I47" s="279">
        <v>114.46666666666667</v>
      </c>
      <c r="J47" s="279">
        <v>115.73333333333336</v>
      </c>
      <c r="K47" s="277">
        <v>113.2</v>
      </c>
      <c r="L47" s="277">
        <v>110.6</v>
      </c>
      <c r="M47" s="277">
        <v>121.82133</v>
      </c>
    </row>
    <row r="48" spans="1:13">
      <c r="A48" s="301">
        <v>39</v>
      </c>
      <c r="B48" s="277" t="s">
        <v>66</v>
      </c>
      <c r="C48" s="277">
        <v>562.65</v>
      </c>
      <c r="D48" s="279">
        <v>562.94999999999993</v>
      </c>
      <c r="E48" s="279">
        <v>555.79999999999984</v>
      </c>
      <c r="F48" s="279">
        <v>548.94999999999993</v>
      </c>
      <c r="G48" s="279">
        <v>541.79999999999984</v>
      </c>
      <c r="H48" s="279">
        <v>569.79999999999984</v>
      </c>
      <c r="I48" s="279">
        <v>576.94999999999993</v>
      </c>
      <c r="J48" s="279">
        <v>583.79999999999984</v>
      </c>
      <c r="K48" s="277">
        <v>570.1</v>
      </c>
      <c r="L48" s="277">
        <v>556.1</v>
      </c>
      <c r="M48" s="277">
        <v>8.4651599999999991</v>
      </c>
    </row>
    <row r="49" spans="1:13">
      <c r="A49" s="301">
        <v>40</v>
      </c>
      <c r="B49" s="277" t="s">
        <v>67</v>
      </c>
      <c r="C49" s="277">
        <v>499.15</v>
      </c>
      <c r="D49" s="279">
        <v>498.9666666666667</v>
      </c>
      <c r="E49" s="279">
        <v>494.93333333333339</v>
      </c>
      <c r="F49" s="279">
        <v>490.7166666666667</v>
      </c>
      <c r="G49" s="279">
        <v>486.68333333333339</v>
      </c>
      <c r="H49" s="279">
        <v>503.18333333333339</v>
      </c>
      <c r="I49" s="279">
        <v>507.2166666666667</v>
      </c>
      <c r="J49" s="279">
        <v>511.43333333333339</v>
      </c>
      <c r="K49" s="277">
        <v>503</v>
      </c>
      <c r="L49" s="277">
        <v>494.75</v>
      </c>
      <c r="M49" s="277">
        <v>17.092639999999999</v>
      </c>
    </row>
    <row r="50" spans="1:13">
      <c r="A50" s="301">
        <v>41</v>
      </c>
      <c r="B50" s="277" t="s">
        <v>69</v>
      </c>
      <c r="C50" s="277">
        <v>514.5</v>
      </c>
      <c r="D50" s="279">
        <v>518.30000000000007</v>
      </c>
      <c r="E50" s="279">
        <v>508.20000000000016</v>
      </c>
      <c r="F50" s="279">
        <v>501.90000000000009</v>
      </c>
      <c r="G50" s="279">
        <v>491.80000000000018</v>
      </c>
      <c r="H50" s="279">
        <v>524.60000000000014</v>
      </c>
      <c r="I50" s="279">
        <v>534.70000000000005</v>
      </c>
      <c r="J50" s="279">
        <v>541.00000000000011</v>
      </c>
      <c r="K50" s="277">
        <v>528.4</v>
      </c>
      <c r="L50" s="277">
        <v>512</v>
      </c>
      <c r="M50" s="277">
        <v>259.06518</v>
      </c>
    </row>
    <row r="51" spans="1:13">
      <c r="A51" s="301">
        <v>42</v>
      </c>
      <c r="B51" s="277" t="s">
        <v>70</v>
      </c>
      <c r="C51" s="277">
        <v>39.950000000000003</v>
      </c>
      <c r="D51" s="279">
        <v>39.983333333333341</v>
      </c>
      <c r="E51" s="279">
        <v>39.366666666666681</v>
      </c>
      <c r="F51" s="279">
        <v>38.783333333333339</v>
      </c>
      <c r="G51" s="279">
        <v>38.166666666666679</v>
      </c>
      <c r="H51" s="279">
        <v>40.566666666666684</v>
      </c>
      <c r="I51" s="279">
        <v>41.183333333333344</v>
      </c>
      <c r="J51" s="279">
        <v>41.766666666666687</v>
      </c>
      <c r="K51" s="277">
        <v>40.6</v>
      </c>
      <c r="L51" s="277">
        <v>39.4</v>
      </c>
      <c r="M51" s="277">
        <v>351.71861999999999</v>
      </c>
    </row>
    <row r="52" spans="1:13">
      <c r="A52" s="301">
        <v>43</v>
      </c>
      <c r="B52" s="277" t="s">
        <v>71</v>
      </c>
      <c r="C52" s="277">
        <v>392.35</v>
      </c>
      <c r="D52" s="279">
        <v>391.11666666666662</v>
      </c>
      <c r="E52" s="279">
        <v>387.78333333333325</v>
      </c>
      <c r="F52" s="279">
        <v>383.21666666666664</v>
      </c>
      <c r="G52" s="279">
        <v>379.88333333333327</v>
      </c>
      <c r="H52" s="279">
        <v>395.68333333333322</v>
      </c>
      <c r="I52" s="279">
        <v>399.01666666666659</v>
      </c>
      <c r="J52" s="279">
        <v>403.5833333333332</v>
      </c>
      <c r="K52" s="277">
        <v>394.45</v>
      </c>
      <c r="L52" s="277">
        <v>386.55</v>
      </c>
      <c r="M52" s="277">
        <v>36.910620000000002</v>
      </c>
    </row>
    <row r="53" spans="1:13">
      <c r="A53" s="301">
        <v>44</v>
      </c>
      <c r="B53" s="277" t="s">
        <v>72</v>
      </c>
      <c r="C53" s="277">
        <v>14295.55</v>
      </c>
      <c r="D53" s="279">
        <v>14303.866666666667</v>
      </c>
      <c r="E53" s="279">
        <v>14182.733333333334</v>
      </c>
      <c r="F53" s="279">
        <v>14069.916666666666</v>
      </c>
      <c r="G53" s="279">
        <v>13948.783333333333</v>
      </c>
      <c r="H53" s="279">
        <v>14416.683333333334</v>
      </c>
      <c r="I53" s="279">
        <v>14537.816666666669</v>
      </c>
      <c r="J53" s="279">
        <v>14650.633333333335</v>
      </c>
      <c r="K53" s="277">
        <v>14425</v>
      </c>
      <c r="L53" s="277">
        <v>14191.05</v>
      </c>
      <c r="M53" s="277">
        <v>0.35309000000000001</v>
      </c>
    </row>
    <row r="54" spans="1:13">
      <c r="A54" s="301">
        <v>45</v>
      </c>
      <c r="B54" s="277" t="s">
        <v>74</v>
      </c>
      <c r="C54" s="277">
        <v>410.1</v>
      </c>
      <c r="D54" s="279">
        <v>411.63333333333338</v>
      </c>
      <c r="E54" s="279">
        <v>407.46666666666675</v>
      </c>
      <c r="F54" s="279">
        <v>404.83333333333337</v>
      </c>
      <c r="G54" s="279">
        <v>400.66666666666674</v>
      </c>
      <c r="H54" s="279">
        <v>414.26666666666677</v>
      </c>
      <c r="I54" s="279">
        <v>418.43333333333339</v>
      </c>
      <c r="J54" s="279">
        <v>421.06666666666678</v>
      </c>
      <c r="K54" s="277">
        <v>415.8</v>
      </c>
      <c r="L54" s="277">
        <v>409</v>
      </c>
      <c r="M54" s="277">
        <v>54.072659999999999</v>
      </c>
    </row>
    <row r="55" spans="1:13">
      <c r="A55" s="301">
        <v>46</v>
      </c>
      <c r="B55" s="277" t="s">
        <v>75</v>
      </c>
      <c r="C55" s="277">
        <v>3829.25</v>
      </c>
      <c r="D55" s="279">
        <v>3828.5666666666671</v>
      </c>
      <c r="E55" s="279">
        <v>3799.7833333333342</v>
      </c>
      <c r="F55" s="279">
        <v>3770.3166666666671</v>
      </c>
      <c r="G55" s="279">
        <v>3741.5333333333342</v>
      </c>
      <c r="H55" s="279">
        <v>3858.0333333333342</v>
      </c>
      <c r="I55" s="279">
        <v>3886.8166666666671</v>
      </c>
      <c r="J55" s="279">
        <v>3916.2833333333342</v>
      </c>
      <c r="K55" s="277">
        <v>3857.35</v>
      </c>
      <c r="L55" s="277">
        <v>3799.1</v>
      </c>
      <c r="M55" s="277">
        <v>6.0853000000000002</v>
      </c>
    </row>
    <row r="56" spans="1:13">
      <c r="A56" s="301">
        <v>47</v>
      </c>
      <c r="B56" s="277" t="s">
        <v>76</v>
      </c>
      <c r="C56" s="277">
        <v>388.65</v>
      </c>
      <c r="D56" s="279">
        <v>388.3</v>
      </c>
      <c r="E56" s="279">
        <v>385.45000000000005</v>
      </c>
      <c r="F56" s="279">
        <v>382.25000000000006</v>
      </c>
      <c r="G56" s="279">
        <v>379.40000000000009</v>
      </c>
      <c r="H56" s="279">
        <v>391.5</v>
      </c>
      <c r="I56" s="279">
        <v>394.35</v>
      </c>
      <c r="J56" s="279">
        <v>397.54999999999995</v>
      </c>
      <c r="K56" s="277">
        <v>391.15</v>
      </c>
      <c r="L56" s="277">
        <v>385.1</v>
      </c>
      <c r="M56" s="277">
        <v>21.898430000000001</v>
      </c>
    </row>
    <row r="57" spans="1:13">
      <c r="A57" s="301">
        <v>48</v>
      </c>
      <c r="B57" s="277" t="s">
        <v>77</v>
      </c>
      <c r="C57" s="277">
        <v>106.3</v>
      </c>
      <c r="D57" s="279">
        <v>106.7</v>
      </c>
      <c r="E57" s="279">
        <v>105.60000000000001</v>
      </c>
      <c r="F57" s="279">
        <v>104.9</v>
      </c>
      <c r="G57" s="279">
        <v>103.80000000000001</v>
      </c>
      <c r="H57" s="279">
        <v>107.4</v>
      </c>
      <c r="I57" s="279">
        <v>108.5</v>
      </c>
      <c r="J57" s="279">
        <v>109.2</v>
      </c>
      <c r="K57" s="277">
        <v>107.8</v>
      </c>
      <c r="L57" s="277">
        <v>106</v>
      </c>
      <c r="M57" s="277">
        <v>54.08878</v>
      </c>
    </row>
    <row r="58" spans="1:13">
      <c r="A58" s="301">
        <v>49</v>
      </c>
      <c r="B58" s="277" t="s">
        <v>78</v>
      </c>
      <c r="C58" s="277">
        <v>122.7</v>
      </c>
      <c r="D58" s="279">
        <v>122.96666666666665</v>
      </c>
      <c r="E58" s="279">
        <v>121.48333333333331</v>
      </c>
      <c r="F58" s="279">
        <v>120.26666666666665</v>
      </c>
      <c r="G58" s="279">
        <v>118.7833333333333</v>
      </c>
      <c r="H58" s="279">
        <v>124.18333333333331</v>
      </c>
      <c r="I58" s="279">
        <v>125.66666666666666</v>
      </c>
      <c r="J58" s="279">
        <v>126.88333333333331</v>
      </c>
      <c r="K58" s="277">
        <v>124.45</v>
      </c>
      <c r="L58" s="277">
        <v>121.75</v>
      </c>
      <c r="M58" s="277">
        <v>7.6565099999999999</v>
      </c>
    </row>
    <row r="59" spans="1:13">
      <c r="A59" s="301">
        <v>50</v>
      </c>
      <c r="B59" s="277" t="s">
        <v>81</v>
      </c>
      <c r="C59" s="277">
        <v>639.70000000000005</v>
      </c>
      <c r="D59" s="279">
        <v>645.63333333333333</v>
      </c>
      <c r="E59" s="279">
        <v>627.36666666666667</v>
      </c>
      <c r="F59" s="279">
        <v>615.0333333333333</v>
      </c>
      <c r="G59" s="279">
        <v>596.76666666666665</v>
      </c>
      <c r="H59" s="279">
        <v>657.9666666666667</v>
      </c>
      <c r="I59" s="279">
        <v>676.23333333333335</v>
      </c>
      <c r="J59" s="279">
        <v>688.56666666666672</v>
      </c>
      <c r="K59" s="277">
        <v>663.9</v>
      </c>
      <c r="L59" s="277">
        <v>633.29999999999995</v>
      </c>
      <c r="M59" s="277">
        <v>4.2882199999999999</v>
      </c>
    </row>
    <row r="60" spans="1:13">
      <c r="A60" s="301">
        <v>51</v>
      </c>
      <c r="B60" s="277" t="s">
        <v>82</v>
      </c>
      <c r="C60" s="277">
        <v>245.3</v>
      </c>
      <c r="D60" s="279">
        <v>245.21666666666667</v>
      </c>
      <c r="E60" s="279">
        <v>242.23333333333335</v>
      </c>
      <c r="F60" s="279">
        <v>239.16666666666669</v>
      </c>
      <c r="G60" s="279">
        <v>236.18333333333337</v>
      </c>
      <c r="H60" s="279">
        <v>248.28333333333333</v>
      </c>
      <c r="I60" s="279">
        <v>251.26666666666662</v>
      </c>
      <c r="J60" s="279">
        <v>254.33333333333331</v>
      </c>
      <c r="K60" s="277">
        <v>248.2</v>
      </c>
      <c r="L60" s="277">
        <v>242.15</v>
      </c>
      <c r="M60" s="277">
        <v>79.973380000000006</v>
      </c>
    </row>
    <row r="61" spans="1:13">
      <c r="A61" s="301">
        <v>52</v>
      </c>
      <c r="B61" s="277" t="s">
        <v>83</v>
      </c>
      <c r="C61" s="277">
        <v>748</v>
      </c>
      <c r="D61" s="279">
        <v>748.73333333333323</v>
      </c>
      <c r="E61" s="279">
        <v>743.46666666666647</v>
      </c>
      <c r="F61" s="279">
        <v>738.93333333333328</v>
      </c>
      <c r="G61" s="279">
        <v>733.66666666666652</v>
      </c>
      <c r="H61" s="279">
        <v>753.26666666666642</v>
      </c>
      <c r="I61" s="279">
        <v>758.53333333333308</v>
      </c>
      <c r="J61" s="279">
        <v>763.06666666666638</v>
      </c>
      <c r="K61" s="277">
        <v>754</v>
      </c>
      <c r="L61" s="277">
        <v>744.2</v>
      </c>
      <c r="M61" s="277">
        <v>37.307609999999997</v>
      </c>
    </row>
    <row r="62" spans="1:13">
      <c r="A62" s="301">
        <v>53</v>
      </c>
      <c r="B62" s="277" t="s">
        <v>84</v>
      </c>
      <c r="C62" s="277">
        <v>141.94999999999999</v>
      </c>
      <c r="D62" s="279">
        <v>141.94999999999999</v>
      </c>
      <c r="E62" s="279">
        <v>139.94999999999999</v>
      </c>
      <c r="F62" s="279">
        <v>137.94999999999999</v>
      </c>
      <c r="G62" s="279">
        <v>135.94999999999999</v>
      </c>
      <c r="H62" s="279">
        <v>143.94999999999999</v>
      </c>
      <c r="I62" s="279">
        <v>145.94999999999999</v>
      </c>
      <c r="J62" s="279">
        <v>147.94999999999999</v>
      </c>
      <c r="K62" s="277">
        <v>143.94999999999999</v>
      </c>
      <c r="L62" s="277">
        <v>139.94999999999999</v>
      </c>
      <c r="M62" s="277">
        <v>200.83742000000001</v>
      </c>
    </row>
    <row r="63" spans="1:13">
      <c r="A63" s="301">
        <v>54</v>
      </c>
      <c r="B63" s="277" t="s">
        <v>3766</v>
      </c>
      <c r="C63" s="277">
        <v>1950.1</v>
      </c>
      <c r="D63" s="279">
        <v>1942.95</v>
      </c>
      <c r="E63" s="279">
        <v>1927.3000000000002</v>
      </c>
      <c r="F63" s="279">
        <v>1904.5000000000002</v>
      </c>
      <c r="G63" s="279">
        <v>1888.8500000000004</v>
      </c>
      <c r="H63" s="279">
        <v>1965.75</v>
      </c>
      <c r="I63" s="279">
        <v>1981.4</v>
      </c>
      <c r="J63" s="279">
        <v>2004.1999999999998</v>
      </c>
      <c r="K63" s="277">
        <v>1958.6</v>
      </c>
      <c r="L63" s="277">
        <v>1920.15</v>
      </c>
      <c r="M63" s="277">
        <v>1.0251300000000001</v>
      </c>
    </row>
    <row r="64" spans="1:13">
      <c r="A64" s="301">
        <v>55</v>
      </c>
      <c r="B64" s="277" t="s">
        <v>85</v>
      </c>
      <c r="C64" s="277">
        <v>1410.75</v>
      </c>
      <c r="D64" s="279">
        <v>1411.3166666666666</v>
      </c>
      <c r="E64" s="279">
        <v>1402.6333333333332</v>
      </c>
      <c r="F64" s="279">
        <v>1394.5166666666667</v>
      </c>
      <c r="G64" s="279">
        <v>1385.8333333333333</v>
      </c>
      <c r="H64" s="279">
        <v>1419.4333333333332</v>
      </c>
      <c r="I64" s="279">
        <v>1428.1166666666666</v>
      </c>
      <c r="J64" s="279">
        <v>1436.2333333333331</v>
      </c>
      <c r="K64" s="277">
        <v>1420</v>
      </c>
      <c r="L64" s="277">
        <v>1403.2</v>
      </c>
      <c r="M64" s="277">
        <v>3.27739</v>
      </c>
    </row>
    <row r="65" spans="1:13">
      <c r="A65" s="301">
        <v>56</v>
      </c>
      <c r="B65" s="277" t="s">
        <v>86</v>
      </c>
      <c r="C65" s="277">
        <v>393.8</v>
      </c>
      <c r="D65" s="279">
        <v>393.11666666666662</v>
      </c>
      <c r="E65" s="279">
        <v>390.73333333333323</v>
      </c>
      <c r="F65" s="279">
        <v>387.66666666666663</v>
      </c>
      <c r="G65" s="279">
        <v>385.28333333333325</v>
      </c>
      <c r="H65" s="279">
        <v>396.18333333333322</v>
      </c>
      <c r="I65" s="279">
        <v>398.56666666666655</v>
      </c>
      <c r="J65" s="279">
        <v>401.63333333333321</v>
      </c>
      <c r="K65" s="277">
        <v>395.5</v>
      </c>
      <c r="L65" s="277">
        <v>390.05</v>
      </c>
      <c r="M65" s="277">
        <v>21.606459999999998</v>
      </c>
    </row>
    <row r="66" spans="1:13">
      <c r="A66" s="301">
        <v>57</v>
      </c>
      <c r="B66" s="277" t="s">
        <v>236</v>
      </c>
      <c r="C66" s="277">
        <v>804.9</v>
      </c>
      <c r="D66" s="279">
        <v>808.13333333333333</v>
      </c>
      <c r="E66" s="279">
        <v>793.26666666666665</v>
      </c>
      <c r="F66" s="279">
        <v>781.63333333333333</v>
      </c>
      <c r="G66" s="279">
        <v>766.76666666666665</v>
      </c>
      <c r="H66" s="279">
        <v>819.76666666666665</v>
      </c>
      <c r="I66" s="279">
        <v>834.63333333333321</v>
      </c>
      <c r="J66" s="279">
        <v>846.26666666666665</v>
      </c>
      <c r="K66" s="277">
        <v>823</v>
      </c>
      <c r="L66" s="277">
        <v>796.5</v>
      </c>
      <c r="M66" s="277">
        <v>17.259720000000002</v>
      </c>
    </row>
    <row r="67" spans="1:13">
      <c r="A67" s="301">
        <v>58</v>
      </c>
      <c r="B67" s="277" t="s">
        <v>237</v>
      </c>
      <c r="C67" s="277">
        <v>260.75</v>
      </c>
      <c r="D67" s="279">
        <v>262.83333333333331</v>
      </c>
      <c r="E67" s="279">
        <v>257.91666666666663</v>
      </c>
      <c r="F67" s="279">
        <v>255.08333333333331</v>
      </c>
      <c r="G67" s="279">
        <v>250.16666666666663</v>
      </c>
      <c r="H67" s="279">
        <v>265.66666666666663</v>
      </c>
      <c r="I67" s="279">
        <v>270.58333333333326</v>
      </c>
      <c r="J67" s="279">
        <v>273.41666666666663</v>
      </c>
      <c r="K67" s="277">
        <v>267.75</v>
      </c>
      <c r="L67" s="277">
        <v>260</v>
      </c>
      <c r="M67" s="277">
        <v>3.3490099999999998</v>
      </c>
    </row>
    <row r="68" spans="1:13">
      <c r="A68" s="301">
        <v>59</v>
      </c>
      <c r="B68" s="277" t="s">
        <v>235</v>
      </c>
      <c r="C68" s="277">
        <v>134.69999999999999</v>
      </c>
      <c r="D68" s="279">
        <v>134.70000000000002</v>
      </c>
      <c r="E68" s="279">
        <v>132.00000000000003</v>
      </c>
      <c r="F68" s="279">
        <v>129.30000000000001</v>
      </c>
      <c r="G68" s="279">
        <v>126.60000000000002</v>
      </c>
      <c r="H68" s="279">
        <v>137.40000000000003</v>
      </c>
      <c r="I68" s="279">
        <v>140.10000000000002</v>
      </c>
      <c r="J68" s="279">
        <v>142.80000000000004</v>
      </c>
      <c r="K68" s="277">
        <v>137.4</v>
      </c>
      <c r="L68" s="277">
        <v>132</v>
      </c>
      <c r="M68" s="277">
        <v>84.512780000000006</v>
      </c>
    </row>
    <row r="69" spans="1:13">
      <c r="A69" s="301">
        <v>60</v>
      </c>
      <c r="B69" s="277" t="s">
        <v>87</v>
      </c>
      <c r="C69" s="277">
        <v>475.2</v>
      </c>
      <c r="D69" s="279">
        <v>476.0333333333333</v>
      </c>
      <c r="E69" s="279">
        <v>469.16666666666663</v>
      </c>
      <c r="F69" s="279">
        <v>463.13333333333333</v>
      </c>
      <c r="G69" s="279">
        <v>456.26666666666665</v>
      </c>
      <c r="H69" s="279">
        <v>482.06666666666661</v>
      </c>
      <c r="I69" s="279">
        <v>488.93333333333328</v>
      </c>
      <c r="J69" s="279">
        <v>494.96666666666658</v>
      </c>
      <c r="K69" s="277">
        <v>482.9</v>
      </c>
      <c r="L69" s="277">
        <v>470</v>
      </c>
      <c r="M69" s="277">
        <v>9.6668800000000008</v>
      </c>
    </row>
    <row r="70" spans="1:13">
      <c r="A70" s="301">
        <v>61</v>
      </c>
      <c r="B70" s="277" t="s">
        <v>88</v>
      </c>
      <c r="C70" s="277">
        <v>495.95</v>
      </c>
      <c r="D70" s="279">
        <v>496.7</v>
      </c>
      <c r="E70" s="279">
        <v>491.4</v>
      </c>
      <c r="F70" s="279">
        <v>486.84999999999997</v>
      </c>
      <c r="G70" s="279">
        <v>481.54999999999995</v>
      </c>
      <c r="H70" s="279">
        <v>501.25</v>
      </c>
      <c r="I70" s="279">
        <v>506.55000000000007</v>
      </c>
      <c r="J70" s="279">
        <v>511.1</v>
      </c>
      <c r="K70" s="277">
        <v>502</v>
      </c>
      <c r="L70" s="277">
        <v>492.15</v>
      </c>
      <c r="M70" s="277">
        <v>40.931530000000002</v>
      </c>
    </row>
    <row r="71" spans="1:13">
      <c r="A71" s="301">
        <v>62</v>
      </c>
      <c r="B71" s="277" t="s">
        <v>238</v>
      </c>
      <c r="C71" s="277">
        <v>739.55</v>
      </c>
      <c r="D71" s="279">
        <v>746.16666666666663</v>
      </c>
      <c r="E71" s="279">
        <v>729.38333333333321</v>
      </c>
      <c r="F71" s="279">
        <v>719.21666666666658</v>
      </c>
      <c r="G71" s="279">
        <v>702.43333333333317</v>
      </c>
      <c r="H71" s="279">
        <v>756.33333333333326</v>
      </c>
      <c r="I71" s="279">
        <v>773.11666666666679</v>
      </c>
      <c r="J71" s="279">
        <v>783.2833333333333</v>
      </c>
      <c r="K71" s="277">
        <v>762.95</v>
      </c>
      <c r="L71" s="277">
        <v>736</v>
      </c>
      <c r="M71" s="277">
        <v>1.3132299999999999</v>
      </c>
    </row>
    <row r="72" spans="1:13">
      <c r="A72" s="301">
        <v>63</v>
      </c>
      <c r="B72" s="277" t="s">
        <v>91</v>
      </c>
      <c r="C72" s="277">
        <v>3196.8</v>
      </c>
      <c r="D72" s="279">
        <v>3213.9</v>
      </c>
      <c r="E72" s="279">
        <v>3165.65</v>
      </c>
      <c r="F72" s="279">
        <v>3134.5</v>
      </c>
      <c r="G72" s="279">
        <v>3086.25</v>
      </c>
      <c r="H72" s="279">
        <v>3245.05</v>
      </c>
      <c r="I72" s="279">
        <v>3293.3</v>
      </c>
      <c r="J72" s="279">
        <v>3324.4500000000003</v>
      </c>
      <c r="K72" s="277">
        <v>3262.15</v>
      </c>
      <c r="L72" s="277">
        <v>3182.75</v>
      </c>
      <c r="M72" s="277">
        <v>7.00169</v>
      </c>
    </row>
    <row r="73" spans="1:13">
      <c r="A73" s="301">
        <v>64</v>
      </c>
      <c r="B73" s="277" t="s">
        <v>93</v>
      </c>
      <c r="C73" s="277">
        <v>160</v>
      </c>
      <c r="D73" s="279">
        <v>159.20000000000002</v>
      </c>
      <c r="E73" s="279">
        <v>156.90000000000003</v>
      </c>
      <c r="F73" s="279">
        <v>153.80000000000001</v>
      </c>
      <c r="G73" s="279">
        <v>151.50000000000003</v>
      </c>
      <c r="H73" s="279">
        <v>162.30000000000004</v>
      </c>
      <c r="I73" s="279">
        <v>164.60000000000005</v>
      </c>
      <c r="J73" s="279">
        <v>167.70000000000005</v>
      </c>
      <c r="K73" s="277">
        <v>161.5</v>
      </c>
      <c r="L73" s="277">
        <v>156.1</v>
      </c>
      <c r="M73" s="277">
        <v>106.13576</v>
      </c>
    </row>
    <row r="74" spans="1:13">
      <c r="A74" s="301">
        <v>65</v>
      </c>
      <c r="B74" s="277" t="s">
        <v>231</v>
      </c>
      <c r="C74" s="277">
        <v>2410.1</v>
      </c>
      <c r="D74" s="279">
        <v>2392.7000000000003</v>
      </c>
      <c r="E74" s="279">
        <v>2360.4000000000005</v>
      </c>
      <c r="F74" s="279">
        <v>2310.7000000000003</v>
      </c>
      <c r="G74" s="279">
        <v>2278.4000000000005</v>
      </c>
      <c r="H74" s="279">
        <v>2442.4000000000005</v>
      </c>
      <c r="I74" s="279">
        <v>2474.7000000000007</v>
      </c>
      <c r="J74" s="279">
        <v>2524.4000000000005</v>
      </c>
      <c r="K74" s="277">
        <v>2425</v>
      </c>
      <c r="L74" s="277">
        <v>2343</v>
      </c>
      <c r="M74" s="277">
        <v>14.66394</v>
      </c>
    </row>
    <row r="75" spans="1:13">
      <c r="A75" s="301">
        <v>66</v>
      </c>
      <c r="B75" s="277" t="s">
        <v>94</v>
      </c>
      <c r="C75" s="277">
        <v>4434.75</v>
      </c>
      <c r="D75" s="279">
        <v>4429.2166666666662</v>
      </c>
      <c r="E75" s="279">
        <v>4405.5333333333328</v>
      </c>
      <c r="F75" s="279">
        <v>4376.3166666666666</v>
      </c>
      <c r="G75" s="279">
        <v>4352.6333333333332</v>
      </c>
      <c r="H75" s="279">
        <v>4458.4333333333325</v>
      </c>
      <c r="I75" s="279">
        <v>4482.116666666665</v>
      </c>
      <c r="J75" s="279">
        <v>4511.3333333333321</v>
      </c>
      <c r="K75" s="277">
        <v>4452.8999999999996</v>
      </c>
      <c r="L75" s="277">
        <v>4400</v>
      </c>
      <c r="M75" s="277">
        <v>6.9202000000000004</v>
      </c>
    </row>
    <row r="76" spans="1:13">
      <c r="A76" s="301">
        <v>67</v>
      </c>
      <c r="B76" s="277" t="s">
        <v>239</v>
      </c>
      <c r="C76" s="277">
        <v>81.849999999999994</v>
      </c>
      <c r="D76" s="279">
        <v>83.416666666666671</v>
      </c>
      <c r="E76" s="279">
        <v>79.933333333333337</v>
      </c>
      <c r="F76" s="279">
        <v>78.016666666666666</v>
      </c>
      <c r="G76" s="279">
        <v>74.533333333333331</v>
      </c>
      <c r="H76" s="279">
        <v>85.333333333333343</v>
      </c>
      <c r="I76" s="279">
        <v>88.816666666666663</v>
      </c>
      <c r="J76" s="279">
        <v>90.733333333333348</v>
      </c>
      <c r="K76" s="277">
        <v>86.9</v>
      </c>
      <c r="L76" s="277">
        <v>81.5</v>
      </c>
      <c r="M76" s="277">
        <v>31.88259</v>
      </c>
    </row>
    <row r="77" spans="1:13">
      <c r="A77" s="301">
        <v>68</v>
      </c>
      <c r="B77" s="277" t="s">
        <v>95</v>
      </c>
      <c r="C77" s="277">
        <v>2248.85</v>
      </c>
      <c r="D77" s="279">
        <v>2257.2833333333333</v>
      </c>
      <c r="E77" s="279">
        <v>2226.5666666666666</v>
      </c>
      <c r="F77" s="279">
        <v>2204.2833333333333</v>
      </c>
      <c r="G77" s="279">
        <v>2173.5666666666666</v>
      </c>
      <c r="H77" s="279">
        <v>2279.5666666666666</v>
      </c>
      <c r="I77" s="279">
        <v>2310.2833333333328</v>
      </c>
      <c r="J77" s="279">
        <v>2332.5666666666666</v>
      </c>
      <c r="K77" s="277">
        <v>2288</v>
      </c>
      <c r="L77" s="277">
        <v>2235</v>
      </c>
      <c r="M77" s="277">
        <v>24.394500000000001</v>
      </c>
    </row>
    <row r="78" spans="1:13">
      <c r="A78" s="301">
        <v>69</v>
      </c>
      <c r="B78" s="277" t="s">
        <v>240</v>
      </c>
      <c r="C78" s="277">
        <v>355</v>
      </c>
      <c r="D78" s="279">
        <v>361.66666666666669</v>
      </c>
      <c r="E78" s="279">
        <v>340.33333333333337</v>
      </c>
      <c r="F78" s="279">
        <v>325.66666666666669</v>
      </c>
      <c r="G78" s="279">
        <v>304.33333333333337</v>
      </c>
      <c r="H78" s="279">
        <v>376.33333333333337</v>
      </c>
      <c r="I78" s="279">
        <v>397.66666666666674</v>
      </c>
      <c r="J78" s="279">
        <v>412.33333333333337</v>
      </c>
      <c r="K78" s="277">
        <v>383</v>
      </c>
      <c r="L78" s="277">
        <v>347</v>
      </c>
      <c r="M78" s="277">
        <v>7.1957000000000004</v>
      </c>
    </row>
    <row r="79" spans="1:13">
      <c r="A79" s="301">
        <v>70</v>
      </c>
      <c r="B79" s="277" t="s">
        <v>241</v>
      </c>
      <c r="C79" s="277">
        <v>1158.7</v>
      </c>
      <c r="D79" s="279">
        <v>1138.8999999999999</v>
      </c>
      <c r="E79" s="279">
        <v>1102.7999999999997</v>
      </c>
      <c r="F79" s="279">
        <v>1046.8999999999999</v>
      </c>
      <c r="G79" s="279">
        <v>1010.7999999999997</v>
      </c>
      <c r="H79" s="279">
        <v>1194.7999999999997</v>
      </c>
      <c r="I79" s="279">
        <v>1230.8999999999996</v>
      </c>
      <c r="J79" s="279">
        <v>1286.7999999999997</v>
      </c>
      <c r="K79" s="277">
        <v>1175</v>
      </c>
      <c r="L79" s="277">
        <v>1083</v>
      </c>
      <c r="M79" s="277">
        <v>7.90571</v>
      </c>
    </row>
    <row r="80" spans="1:13">
      <c r="A80" s="301">
        <v>71</v>
      </c>
      <c r="B80" s="277" t="s">
        <v>97</v>
      </c>
      <c r="C80" s="277">
        <v>1125.8</v>
      </c>
      <c r="D80" s="279">
        <v>1123.5</v>
      </c>
      <c r="E80" s="279">
        <v>1111.0999999999999</v>
      </c>
      <c r="F80" s="279">
        <v>1096.3999999999999</v>
      </c>
      <c r="G80" s="279">
        <v>1083.9999999999998</v>
      </c>
      <c r="H80" s="279">
        <v>1138.2</v>
      </c>
      <c r="I80" s="279">
        <v>1150.6000000000001</v>
      </c>
      <c r="J80" s="279">
        <v>1165.3000000000002</v>
      </c>
      <c r="K80" s="277">
        <v>1135.9000000000001</v>
      </c>
      <c r="L80" s="277">
        <v>1108.8</v>
      </c>
      <c r="M80" s="277">
        <v>15.48786</v>
      </c>
    </row>
    <row r="81" spans="1:13">
      <c r="A81" s="301">
        <v>72</v>
      </c>
      <c r="B81" s="277" t="s">
        <v>98</v>
      </c>
      <c r="C81" s="277">
        <v>169.85</v>
      </c>
      <c r="D81" s="279">
        <v>170.76666666666665</v>
      </c>
      <c r="E81" s="279">
        <v>167.73333333333329</v>
      </c>
      <c r="F81" s="279">
        <v>165.61666666666665</v>
      </c>
      <c r="G81" s="279">
        <v>162.58333333333329</v>
      </c>
      <c r="H81" s="279">
        <v>172.8833333333333</v>
      </c>
      <c r="I81" s="279">
        <v>175.91666666666666</v>
      </c>
      <c r="J81" s="279">
        <v>178.0333333333333</v>
      </c>
      <c r="K81" s="277">
        <v>173.8</v>
      </c>
      <c r="L81" s="277">
        <v>168.65</v>
      </c>
      <c r="M81" s="277">
        <v>30.093150000000001</v>
      </c>
    </row>
    <row r="82" spans="1:13">
      <c r="A82" s="301">
        <v>73</v>
      </c>
      <c r="B82" s="277" t="s">
        <v>99</v>
      </c>
      <c r="C82" s="277">
        <v>56.7</v>
      </c>
      <c r="D82" s="279">
        <v>56.683333333333337</v>
      </c>
      <c r="E82" s="279">
        <v>56.316666666666677</v>
      </c>
      <c r="F82" s="279">
        <v>55.933333333333337</v>
      </c>
      <c r="G82" s="279">
        <v>55.566666666666677</v>
      </c>
      <c r="H82" s="279">
        <v>57.066666666666677</v>
      </c>
      <c r="I82" s="279">
        <v>57.433333333333337</v>
      </c>
      <c r="J82" s="279">
        <v>57.816666666666677</v>
      </c>
      <c r="K82" s="277">
        <v>57.05</v>
      </c>
      <c r="L82" s="277">
        <v>56.3</v>
      </c>
      <c r="M82" s="277">
        <v>217.68815000000001</v>
      </c>
    </row>
    <row r="83" spans="1:13">
      <c r="A83" s="301">
        <v>74</v>
      </c>
      <c r="B83" s="277" t="s">
        <v>370</v>
      </c>
      <c r="C83" s="277">
        <v>135.9</v>
      </c>
      <c r="D83" s="279">
        <v>136.28333333333333</v>
      </c>
      <c r="E83" s="279">
        <v>135.21666666666667</v>
      </c>
      <c r="F83" s="279">
        <v>134.53333333333333</v>
      </c>
      <c r="G83" s="279">
        <v>133.46666666666667</v>
      </c>
      <c r="H83" s="279">
        <v>136.96666666666667</v>
      </c>
      <c r="I83" s="279">
        <v>138.03333333333333</v>
      </c>
      <c r="J83" s="279">
        <v>138.71666666666667</v>
      </c>
      <c r="K83" s="277">
        <v>137.35</v>
      </c>
      <c r="L83" s="277">
        <v>135.6</v>
      </c>
      <c r="M83" s="277">
        <v>5.3675300000000004</v>
      </c>
    </row>
    <row r="84" spans="1:13">
      <c r="A84" s="301">
        <v>75</v>
      </c>
      <c r="B84" s="277" t="s">
        <v>244</v>
      </c>
      <c r="C84" s="277">
        <v>117.45</v>
      </c>
      <c r="D84" s="279">
        <v>117.76666666666667</v>
      </c>
      <c r="E84" s="279">
        <v>115.08333333333333</v>
      </c>
      <c r="F84" s="279">
        <v>112.71666666666667</v>
      </c>
      <c r="G84" s="279">
        <v>110.03333333333333</v>
      </c>
      <c r="H84" s="279">
        <v>120.13333333333333</v>
      </c>
      <c r="I84" s="279">
        <v>122.81666666666666</v>
      </c>
      <c r="J84" s="279">
        <v>125.18333333333332</v>
      </c>
      <c r="K84" s="277">
        <v>120.45</v>
      </c>
      <c r="L84" s="277">
        <v>115.4</v>
      </c>
      <c r="M84" s="277">
        <v>66.582009999999997</v>
      </c>
    </row>
    <row r="85" spans="1:13">
      <c r="A85" s="301">
        <v>76</v>
      </c>
      <c r="B85" s="277" t="s">
        <v>100</v>
      </c>
      <c r="C85" s="277">
        <v>99.85</v>
      </c>
      <c r="D85" s="279">
        <v>99.983333333333334</v>
      </c>
      <c r="E85" s="279">
        <v>99.116666666666674</v>
      </c>
      <c r="F85" s="279">
        <v>98.38333333333334</v>
      </c>
      <c r="G85" s="279">
        <v>97.51666666666668</v>
      </c>
      <c r="H85" s="279">
        <v>100.71666666666667</v>
      </c>
      <c r="I85" s="279">
        <v>101.58333333333331</v>
      </c>
      <c r="J85" s="279">
        <v>102.31666666666666</v>
      </c>
      <c r="K85" s="277">
        <v>100.85</v>
      </c>
      <c r="L85" s="277">
        <v>99.25</v>
      </c>
      <c r="M85" s="277">
        <v>73.002300000000005</v>
      </c>
    </row>
    <row r="86" spans="1:13">
      <c r="A86" s="301">
        <v>77</v>
      </c>
      <c r="B86" s="277" t="s">
        <v>245</v>
      </c>
      <c r="C86" s="277">
        <v>153.30000000000001</v>
      </c>
      <c r="D86" s="279">
        <v>152.76666666666668</v>
      </c>
      <c r="E86" s="279">
        <v>150.53333333333336</v>
      </c>
      <c r="F86" s="279">
        <v>147.76666666666668</v>
      </c>
      <c r="G86" s="279">
        <v>145.53333333333336</v>
      </c>
      <c r="H86" s="279">
        <v>155.53333333333336</v>
      </c>
      <c r="I86" s="279">
        <v>157.76666666666665</v>
      </c>
      <c r="J86" s="279">
        <v>160.53333333333336</v>
      </c>
      <c r="K86" s="277">
        <v>155</v>
      </c>
      <c r="L86" s="277">
        <v>150</v>
      </c>
      <c r="M86" s="277">
        <v>11.94262</v>
      </c>
    </row>
    <row r="87" spans="1:13">
      <c r="A87" s="301">
        <v>78</v>
      </c>
      <c r="B87" s="277" t="s">
        <v>101</v>
      </c>
      <c r="C87" s="277">
        <v>489.9</v>
      </c>
      <c r="D87" s="279">
        <v>485.3</v>
      </c>
      <c r="E87" s="279">
        <v>479.6</v>
      </c>
      <c r="F87" s="279">
        <v>469.3</v>
      </c>
      <c r="G87" s="279">
        <v>463.6</v>
      </c>
      <c r="H87" s="279">
        <v>495.6</v>
      </c>
      <c r="I87" s="279">
        <v>501.29999999999995</v>
      </c>
      <c r="J87" s="279">
        <v>511.6</v>
      </c>
      <c r="K87" s="277">
        <v>491</v>
      </c>
      <c r="L87" s="277">
        <v>475</v>
      </c>
      <c r="M87" s="277">
        <v>17.330459999999999</v>
      </c>
    </row>
    <row r="88" spans="1:13">
      <c r="A88" s="301">
        <v>79</v>
      </c>
      <c r="B88" s="277" t="s">
        <v>103</v>
      </c>
      <c r="C88" s="277">
        <v>25.85</v>
      </c>
      <c r="D88" s="279">
        <v>25.633333333333336</v>
      </c>
      <c r="E88" s="279">
        <v>24.816666666666674</v>
      </c>
      <c r="F88" s="279">
        <v>23.783333333333339</v>
      </c>
      <c r="G88" s="279">
        <v>22.966666666666676</v>
      </c>
      <c r="H88" s="279">
        <v>26.666666666666671</v>
      </c>
      <c r="I88" s="279">
        <v>27.483333333333334</v>
      </c>
      <c r="J88" s="279">
        <v>28.516666666666669</v>
      </c>
      <c r="K88" s="277">
        <v>26.45</v>
      </c>
      <c r="L88" s="277">
        <v>24.6</v>
      </c>
      <c r="M88" s="277">
        <v>391.80763999999999</v>
      </c>
    </row>
    <row r="89" spans="1:13">
      <c r="A89" s="301">
        <v>80</v>
      </c>
      <c r="B89" s="277" t="s">
        <v>246</v>
      </c>
      <c r="C89" s="277">
        <v>495.3</v>
      </c>
      <c r="D89" s="279">
        <v>497.76666666666665</v>
      </c>
      <c r="E89" s="279">
        <v>489.5333333333333</v>
      </c>
      <c r="F89" s="279">
        <v>483.76666666666665</v>
      </c>
      <c r="G89" s="279">
        <v>475.5333333333333</v>
      </c>
      <c r="H89" s="279">
        <v>503.5333333333333</v>
      </c>
      <c r="I89" s="279">
        <v>511.76666666666665</v>
      </c>
      <c r="J89" s="279">
        <v>517.5333333333333</v>
      </c>
      <c r="K89" s="277">
        <v>506</v>
      </c>
      <c r="L89" s="277">
        <v>492</v>
      </c>
      <c r="M89" s="277">
        <v>2.4248099999999999</v>
      </c>
    </row>
    <row r="90" spans="1:13">
      <c r="A90" s="301">
        <v>81</v>
      </c>
      <c r="B90" s="277" t="s">
        <v>104</v>
      </c>
      <c r="C90" s="277">
        <v>681.25</v>
      </c>
      <c r="D90" s="279">
        <v>680.41666666666663</v>
      </c>
      <c r="E90" s="279">
        <v>676.13333333333321</v>
      </c>
      <c r="F90" s="279">
        <v>671.01666666666654</v>
      </c>
      <c r="G90" s="279">
        <v>666.73333333333312</v>
      </c>
      <c r="H90" s="279">
        <v>685.5333333333333</v>
      </c>
      <c r="I90" s="279">
        <v>689.81666666666683</v>
      </c>
      <c r="J90" s="279">
        <v>694.93333333333339</v>
      </c>
      <c r="K90" s="277">
        <v>684.7</v>
      </c>
      <c r="L90" s="277">
        <v>675.3</v>
      </c>
      <c r="M90" s="277">
        <v>5.7351799999999997</v>
      </c>
    </row>
    <row r="91" spans="1:13">
      <c r="A91" s="301">
        <v>82</v>
      </c>
      <c r="B91" s="277" t="s">
        <v>247</v>
      </c>
      <c r="C91" s="277">
        <v>432.15</v>
      </c>
      <c r="D91" s="279">
        <v>430.7166666666667</v>
      </c>
      <c r="E91" s="279">
        <v>425.43333333333339</v>
      </c>
      <c r="F91" s="279">
        <v>418.7166666666667</v>
      </c>
      <c r="G91" s="279">
        <v>413.43333333333339</v>
      </c>
      <c r="H91" s="279">
        <v>437.43333333333339</v>
      </c>
      <c r="I91" s="279">
        <v>442.7166666666667</v>
      </c>
      <c r="J91" s="279">
        <v>449.43333333333339</v>
      </c>
      <c r="K91" s="277">
        <v>436</v>
      </c>
      <c r="L91" s="277">
        <v>424</v>
      </c>
      <c r="M91" s="277">
        <v>4.37662</v>
      </c>
    </row>
    <row r="92" spans="1:13">
      <c r="A92" s="301">
        <v>83</v>
      </c>
      <c r="B92" s="277" t="s">
        <v>248</v>
      </c>
      <c r="C92" s="277">
        <v>849.7</v>
      </c>
      <c r="D92" s="279">
        <v>852.06666666666661</v>
      </c>
      <c r="E92" s="279">
        <v>841.13333333333321</v>
      </c>
      <c r="F92" s="279">
        <v>832.56666666666661</v>
      </c>
      <c r="G92" s="279">
        <v>821.63333333333321</v>
      </c>
      <c r="H92" s="279">
        <v>860.63333333333321</v>
      </c>
      <c r="I92" s="279">
        <v>871.56666666666661</v>
      </c>
      <c r="J92" s="279">
        <v>880.13333333333321</v>
      </c>
      <c r="K92" s="277">
        <v>863</v>
      </c>
      <c r="L92" s="277">
        <v>843.5</v>
      </c>
      <c r="M92" s="277">
        <v>3.56351</v>
      </c>
    </row>
    <row r="93" spans="1:13">
      <c r="A93" s="301">
        <v>84</v>
      </c>
      <c r="B93" s="277" t="s">
        <v>105</v>
      </c>
      <c r="C93" s="277">
        <v>667.2</v>
      </c>
      <c r="D93" s="279">
        <v>668.1</v>
      </c>
      <c r="E93" s="279">
        <v>657.7</v>
      </c>
      <c r="F93" s="279">
        <v>648.20000000000005</v>
      </c>
      <c r="G93" s="279">
        <v>637.80000000000007</v>
      </c>
      <c r="H93" s="279">
        <v>677.6</v>
      </c>
      <c r="I93" s="279">
        <v>687.99999999999989</v>
      </c>
      <c r="J93" s="279">
        <v>697.5</v>
      </c>
      <c r="K93" s="277">
        <v>678.5</v>
      </c>
      <c r="L93" s="277">
        <v>658.6</v>
      </c>
      <c r="M93" s="277">
        <v>24.502410000000001</v>
      </c>
    </row>
    <row r="94" spans="1:13">
      <c r="A94" s="301">
        <v>85</v>
      </c>
      <c r="B94" s="277" t="s">
        <v>250</v>
      </c>
      <c r="C94" s="277">
        <v>218.55</v>
      </c>
      <c r="D94" s="279">
        <v>218.41666666666666</v>
      </c>
      <c r="E94" s="279">
        <v>212.48333333333332</v>
      </c>
      <c r="F94" s="279">
        <v>206.41666666666666</v>
      </c>
      <c r="G94" s="279">
        <v>200.48333333333332</v>
      </c>
      <c r="H94" s="279">
        <v>224.48333333333332</v>
      </c>
      <c r="I94" s="279">
        <v>230.41666666666666</v>
      </c>
      <c r="J94" s="279">
        <v>236.48333333333332</v>
      </c>
      <c r="K94" s="277">
        <v>224.35</v>
      </c>
      <c r="L94" s="277">
        <v>212.35</v>
      </c>
      <c r="M94" s="277">
        <v>23.401150000000001</v>
      </c>
    </row>
    <row r="95" spans="1:13">
      <c r="A95" s="301">
        <v>86</v>
      </c>
      <c r="B95" s="277" t="s">
        <v>386</v>
      </c>
      <c r="C95" s="277">
        <v>326.89999999999998</v>
      </c>
      <c r="D95" s="279">
        <v>326.55</v>
      </c>
      <c r="E95" s="279">
        <v>323.85000000000002</v>
      </c>
      <c r="F95" s="279">
        <v>320.8</v>
      </c>
      <c r="G95" s="279">
        <v>318.10000000000002</v>
      </c>
      <c r="H95" s="279">
        <v>329.6</v>
      </c>
      <c r="I95" s="279">
        <v>332.29999999999995</v>
      </c>
      <c r="J95" s="279">
        <v>335.35</v>
      </c>
      <c r="K95" s="277">
        <v>329.25</v>
      </c>
      <c r="L95" s="277">
        <v>323.5</v>
      </c>
      <c r="M95" s="277">
        <v>3.9853900000000002</v>
      </c>
    </row>
    <row r="96" spans="1:13">
      <c r="A96" s="301">
        <v>87</v>
      </c>
      <c r="B96" s="277" t="s">
        <v>106</v>
      </c>
      <c r="C96" s="277">
        <v>649.6</v>
      </c>
      <c r="D96" s="279">
        <v>653.94999999999993</v>
      </c>
      <c r="E96" s="279">
        <v>640.99999999999989</v>
      </c>
      <c r="F96" s="279">
        <v>632.4</v>
      </c>
      <c r="G96" s="279">
        <v>619.44999999999993</v>
      </c>
      <c r="H96" s="279">
        <v>662.54999999999984</v>
      </c>
      <c r="I96" s="279">
        <v>675.49999999999989</v>
      </c>
      <c r="J96" s="279">
        <v>684.0999999999998</v>
      </c>
      <c r="K96" s="277">
        <v>666.9</v>
      </c>
      <c r="L96" s="277">
        <v>645.35</v>
      </c>
      <c r="M96" s="277">
        <v>24.76538</v>
      </c>
    </row>
    <row r="97" spans="1:13">
      <c r="A97" s="301">
        <v>88</v>
      </c>
      <c r="B97" s="277" t="s">
        <v>108</v>
      </c>
      <c r="C97" s="277">
        <v>712.8</v>
      </c>
      <c r="D97" s="279">
        <v>709.18333333333339</v>
      </c>
      <c r="E97" s="279">
        <v>700.61666666666679</v>
      </c>
      <c r="F97" s="279">
        <v>688.43333333333339</v>
      </c>
      <c r="G97" s="279">
        <v>679.86666666666679</v>
      </c>
      <c r="H97" s="279">
        <v>721.36666666666679</v>
      </c>
      <c r="I97" s="279">
        <v>729.93333333333339</v>
      </c>
      <c r="J97" s="279">
        <v>742.11666666666679</v>
      </c>
      <c r="K97" s="277">
        <v>717.75</v>
      </c>
      <c r="L97" s="277">
        <v>697</v>
      </c>
      <c r="M97" s="277">
        <v>45.11551</v>
      </c>
    </row>
    <row r="98" spans="1:13">
      <c r="A98" s="301">
        <v>89</v>
      </c>
      <c r="B98" s="277" t="s">
        <v>109</v>
      </c>
      <c r="C98" s="277">
        <v>1816</v>
      </c>
      <c r="D98" s="279">
        <v>1819.1333333333332</v>
      </c>
      <c r="E98" s="279">
        <v>1800.4666666666665</v>
      </c>
      <c r="F98" s="279">
        <v>1784.9333333333332</v>
      </c>
      <c r="G98" s="279">
        <v>1766.2666666666664</v>
      </c>
      <c r="H98" s="279">
        <v>1834.6666666666665</v>
      </c>
      <c r="I98" s="279">
        <v>1853.3333333333335</v>
      </c>
      <c r="J98" s="279">
        <v>1868.8666666666666</v>
      </c>
      <c r="K98" s="277">
        <v>1837.8</v>
      </c>
      <c r="L98" s="277">
        <v>1803.6</v>
      </c>
      <c r="M98" s="277">
        <v>31.87424</v>
      </c>
    </row>
    <row r="99" spans="1:13">
      <c r="A99" s="301">
        <v>90</v>
      </c>
      <c r="B99" s="277" t="s">
        <v>252</v>
      </c>
      <c r="C99" s="277">
        <v>2471</v>
      </c>
      <c r="D99" s="279">
        <v>2468.3333333333335</v>
      </c>
      <c r="E99" s="279">
        <v>2438.666666666667</v>
      </c>
      <c r="F99" s="279">
        <v>2406.3333333333335</v>
      </c>
      <c r="G99" s="279">
        <v>2376.666666666667</v>
      </c>
      <c r="H99" s="279">
        <v>2500.666666666667</v>
      </c>
      <c r="I99" s="279">
        <v>2530.3333333333339</v>
      </c>
      <c r="J99" s="279">
        <v>2562.666666666667</v>
      </c>
      <c r="K99" s="277">
        <v>2498</v>
      </c>
      <c r="L99" s="277">
        <v>2436</v>
      </c>
      <c r="M99" s="277">
        <v>3.3904299999999998</v>
      </c>
    </row>
    <row r="100" spans="1:13">
      <c r="A100" s="301">
        <v>91</v>
      </c>
      <c r="B100" s="277" t="s">
        <v>110</v>
      </c>
      <c r="C100" s="277">
        <v>1118.45</v>
      </c>
      <c r="D100" s="279">
        <v>1119.8999999999999</v>
      </c>
      <c r="E100" s="279">
        <v>1108.0499999999997</v>
      </c>
      <c r="F100" s="279">
        <v>1097.6499999999999</v>
      </c>
      <c r="G100" s="279">
        <v>1085.7999999999997</v>
      </c>
      <c r="H100" s="279">
        <v>1130.2999999999997</v>
      </c>
      <c r="I100" s="279">
        <v>1142.1499999999996</v>
      </c>
      <c r="J100" s="279">
        <v>1152.5499999999997</v>
      </c>
      <c r="K100" s="277">
        <v>1131.75</v>
      </c>
      <c r="L100" s="277">
        <v>1109.5</v>
      </c>
      <c r="M100" s="277">
        <v>125.95131000000001</v>
      </c>
    </row>
    <row r="101" spans="1:13">
      <c r="A101" s="301">
        <v>92</v>
      </c>
      <c r="B101" s="277" t="s">
        <v>253</v>
      </c>
      <c r="C101" s="277">
        <v>592.04999999999995</v>
      </c>
      <c r="D101" s="279">
        <v>594.56666666666661</v>
      </c>
      <c r="E101" s="279">
        <v>586.13333333333321</v>
      </c>
      <c r="F101" s="279">
        <v>580.21666666666658</v>
      </c>
      <c r="G101" s="279">
        <v>571.78333333333319</v>
      </c>
      <c r="H101" s="279">
        <v>600.48333333333323</v>
      </c>
      <c r="I101" s="279">
        <v>608.91666666666663</v>
      </c>
      <c r="J101" s="279">
        <v>614.83333333333326</v>
      </c>
      <c r="K101" s="277">
        <v>603</v>
      </c>
      <c r="L101" s="277">
        <v>588.65</v>
      </c>
      <c r="M101" s="277">
        <v>29.509840000000001</v>
      </c>
    </row>
    <row r="102" spans="1:13">
      <c r="A102" s="301">
        <v>93</v>
      </c>
      <c r="B102" s="277" t="s">
        <v>111</v>
      </c>
      <c r="C102" s="277">
        <v>3160.75</v>
      </c>
      <c r="D102" s="279">
        <v>3137.3666666666668</v>
      </c>
      <c r="E102" s="279">
        <v>3093.3833333333337</v>
      </c>
      <c r="F102" s="279">
        <v>3026.0166666666669</v>
      </c>
      <c r="G102" s="279">
        <v>2982.0333333333338</v>
      </c>
      <c r="H102" s="279">
        <v>3204.7333333333336</v>
      </c>
      <c r="I102" s="279">
        <v>3248.7166666666672</v>
      </c>
      <c r="J102" s="279">
        <v>3316.0833333333335</v>
      </c>
      <c r="K102" s="277">
        <v>3181.35</v>
      </c>
      <c r="L102" s="277">
        <v>3070</v>
      </c>
      <c r="M102" s="277">
        <v>46.511110000000002</v>
      </c>
    </row>
    <row r="103" spans="1:13">
      <c r="A103" s="301">
        <v>94</v>
      </c>
      <c r="B103" s="277" t="s">
        <v>112</v>
      </c>
      <c r="C103" s="277">
        <v>418.7</v>
      </c>
      <c r="D103" s="279">
        <v>415.2</v>
      </c>
      <c r="E103" s="279">
        <v>408.95</v>
      </c>
      <c r="F103" s="279">
        <v>399.2</v>
      </c>
      <c r="G103" s="279">
        <v>392.95</v>
      </c>
      <c r="H103" s="279">
        <v>424.95</v>
      </c>
      <c r="I103" s="279">
        <v>431.2</v>
      </c>
      <c r="J103" s="279">
        <v>440.95</v>
      </c>
      <c r="K103" s="277">
        <v>421.45</v>
      </c>
      <c r="L103" s="277">
        <v>405.45</v>
      </c>
      <c r="M103" s="277">
        <v>16.73781</v>
      </c>
    </row>
    <row r="104" spans="1:13">
      <c r="A104" s="301">
        <v>95</v>
      </c>
      <c r="B104" s="277" t="s">
        <v>114</v>
      </c>
      <c r="C104" s="277">
        <v>193.5</v>
      </c>
      <c r="D104" s="279">
        <v>193.25</v>
      </c>
      <c r="E104" s="279">
        <v>191.5</v>
      </c>
      <c r="F104" s="279">
        <v>189.5</v>
      </c>
      <c r="G104" s="279">
        <v>187.75</v>
      </c>
      <c r="H104" s="279">
        <v>195.25</v>
      </c>
      <c r="I104" s="279">
        <v>197</v>
      </c>
      <c r="J104" s="279">
        <v>199</v>
      </c>
      <c r="K104" s="277">
        <v>195</v>
      </c>
      <c r="L104" s="277">
        <v>191.25</v>
      </c>
      <c r="M104" s="277">
        <v>84.277500000000003</v>
      </c>
    </row>
    <row r="105" spans="1:13">
      <c r="A105" s="301">
        <v>96</v>
      </c>
      <c r="B105" s="277" t="s">
        <v>115</v>
      </c>
      <c r="C105" s="277">
        <v>209.45</v>
      </c>
      <c r="D105" s="279">
        <v>210.26666666666665</v>
      </c>
      <c r="E105" s="279">
        <v>208.18333333333331</v>
      </c>
      <c r="F105" s="279">
        <v>206.91666666666666</v>
      </c>
      <c r="G105" s="279">
        <v>204.83333333333331</v>
      </c>
      <c r="H105" s="279">
        <v>211.5333333333333</v>
      </c>
      <c r="I105" s="279">
        <v>213.61666666666667</v>
      </c>
      <c r="J105" s="279">
        <v>214.8833333333333</v>
      </c>
      <c r="K105" s="277">
        <v>212.35</v>
      </c>
      <c r="L105" s="277">
        <v>209</v>
      </c>
      <c r="M105" s="277">
        <v>50.490760000000002</v>
      </c>
    </row>
    <row r="106" spans="1:13">
      <c r="A106" s="301">
        <v>97</v>
      </c>
      <c r="B106" s="277" t="s">
        <v>116</v>
      </c>
      <c r="C106" s="277">
        <v>2182.8000000000002</v>
      </c>
      <c r="D106" s="279">
        <v>2176.2666666666669</v>
      </c>
      <c r="E106" s="279">
        <v>2166.5333333333338</v>
      </c>
      <c r="F106" s="279">
        <v>2150.2666666666669</v>
      </c>
      <c r="G106" s="279">
        <v>2140.5333333333338</v>
      </c>
      <c r="H106" s="279">
        <v>2192.5333333333338</v>
      </c>
      <c r="I106" s="279">
        <v>2202.2666666666664</v>
      </c>
      <c r="J106" s="279">
        <v>2218.5333333333338</v>
      </c>
      <c r="K106" s="277">
        <v>2186</v>
      </c>
      <c r="L106" s="277">
        <v>2160</v>
      </c>
      <c r="M106" s="277">
        <v>21.48246</v>
      </c>
    </row>
    <row r="107" spans="1:13">
      <c r="A107" s="301">
        <v>98</v>
      </c>
      <c r="B107" s="277" t="s">
        <v>254</v>
      </c>
      <c r="C107" s="277">
        <v>226</v>
      </c>
      <c r="D107" s="279">
        <v>225.95000000000002</v>
      </c>
      <c r="E107" s="279">
        <v>222.45000000000005</v>
      </c>
      <c r="F107" s="279">
        <v>218.90000000000003</v>
      </c>
      <c r="G107" s="279">
        <v>215.40000000000006</v>
      </c>
      <c r="H107" s="279">
        <v>229.50000000000003</v>
      </c>
      <c r="I107" s="279">
        <v>232.99999999999997</v>
      </c>
      <c r="J107" s="279">
        <v>236.55</v>
      </c>
      <c r="K107" s="277">
        <v>229.45</v>
      </c>
      <c r="L107" s="277">
        <v>222.4</v>
      </c>
      <c r="M107" s="277">
        <v>7.6655600000000002</v>
      </c>
    </row>
    <row r="108" spans="1:13">
      <c r="A108" s="301">
        <v>99</v>
      </c>
      <c r="B108" s="277" t="s">
        <v>255</v>
      </c>
      <c r="C108" s="277">
        <v>38.35</v>
      </c>
      <c r="D108" s="279">
        <v>38.56666666666667</v>
      </c>
      <c r="E108" s="279">
        <v>38.033333333333339</v>
      </c>
      <c r="F108" s="279">
        <v>37.716666666666669</v>
      </c>
      <c r="G108" s="279">
        <v>37.183333333333337</v>
      </c>
      <c r="H108" s="279">
        <v>38.88333333333334</v>
      </c>
      <c r="I108" s="279">
        <v>39.416666666666671</v>
      </c>
      <c r="J108" s="279">
        <v>39.733333333333341</v>
      </c>
      <c r="K108" s="277">
        <v>39.1</v>
      </c>
      <c r="L108" s="277">
        <v>38.25</v>
      </c>
      <c r="M108" s="277">
        <v>20.38325</v>
      </c>
    </row>
    <row r="109" spans="1:13">
      <c r="A109" s="301">
        <v>100</v>
      </c>
      <c r="B109" s="277" t="s">
        <v>117</v>
      </c>
      <c r="C109" s="277">
        <v>217.75</v>
      </c>
      <c r="D109" s="279">
        <v>215.96666666666667</v>
      </c>
      <c r="E109" s="279">
        <v>208.93333333333334</v>
      </c>
      <c r="F109" s="279">
        <v>200.11666666666667</v>
      </c>
      <c r="G109" s="279">
        <v>193.08333333333334</v>
      </c>
      <c r="H109" s="279">
        <v>224.78333333333333</v>
      </c>
      <c r="I109" s="279">
        <v>231.81666666666669</v>
      </c>
      <c r="J109" s="279">
        <v>240.63333333333333</v>
      </c>
      <c r="K109" s="277">
        <v>223</v>
      </c>
      <c r="L109" s="277">
        <v>207.15</v>
      </c>
      <c r="M109" s="277">
        <v>536.42849999999999</v>
      </c>
    </row>
    <row r="110" spans="1:13">
      <c r="A110" s="301">
        <v>101</v>
      </c>
      <c r="B110" s="277" t="s">
        <v>258</v>
      </c>
      <c r="C110" s="277">
        <v>200.8</v>
      </c>
      <c r="D110" s="279">
        <v>202.61666666666667</v>
      </c>
      <c r="E110" s="279">
        <v>196.43333333333334</v>
      </c>
      <c r="F110" s="279">
        <v>192.06666666666666</v>
      </c>
      <c r="G110" s="279">
        <v>185.88333333333333</v>
      </c>
      <c r="H110" s="279">
        <v>206.98333333333335</v>
      </c>
      <c r="I110" s="279">
        <v>213.16666666666669</v>
      </c>
      <c r="J110" s="279">
        <v>217.53333333333336</v>
      </c>
      <c r="K110" s="277">
        <v>208.8</v>
      </c>
      <c r="L110" s="277">
        <v>198.25</v>
      </c>
      <c r="M110" s="277">
        <v>32.422849999999997</v>
      </c>
    </row>
    <row r="111" spans="1:13">
      <c r="A111" s="301">
        <v>102</v>
      </c>
      <c r="B111" s="277" t="s">
        <v>118</v>
      </c>
      <c r="C111" s="277">
        <v>389.35</v>
      </c>
      <c r="D111" s="279">
        <v>388.40000000000003</v>
      </c>
      <c r="E111" s="279">
        <v>385.15000000000009</v>
      </c>
      <c r="F111" s="279">
        <v>380.95000000000005</v>
      </c>
      <c r="G111" s="279">
        <v>377.7000000000001</v>
      </c>
      <c r="H111" s="279">
        <v>392.60000000000008</v>
      </c>
      <c r="I111" s="279">
        <v>395.84999999999997</v>
      </c>
      <c r="J111" s="279">
        <v>400.05000000000007</v>
      </c>
      <c r="K111" s="277">
        <v>391.65</v>
      </c>
      <c r="L111" s="277">
        <v>384.2</v>
      </c>
      <c r="M111" s="277">
        <v>371.64028999999999</v>
      </c>
    </row>
    <row r="112" spans="1:13">
      <c r="A112" s="301">
        <v>103</v>
      </c>
      <c r="B112" s="277" t="s">
        <v>256</v>
      </c>
      <c r="C112" s="277">
        <v>1264.25</v>
      </c>
      <c r="D112" s="279">
        <v>1271.4166666666667</v>
      </c>
      <c r="E112" s="279">
        <v>1252.8333333333335</v>
      </c>
      <c r="F112" s="279">
        <v>1241.4166666666667</v>
      </c>
      <c r="G112" s="279">
        <v>1222.8333333333335</v>
      </c>
      <c r="H112" s="279">
        <v>1282.8333333333335</v>
      </c>
      <c r="I112" s="279">
        <v>1301.416666666667</v>
      </c>
      <c r="J112" s="279">
        <v>1312.8333333333335</v>
      </c>
      <c r="K112" s="277">
        <v>1290</v>
      </c>
      <c r="L112" s="277">
        <v>1260</v>
      </c>
      <c r="M112" s="277">
        <v>4.71408</v>
      </c>
    </row>
    <row r="113" spans="1:13">
      <c r="A113" s="301">
        <v>104</v>
      </c>
      <c r="B113" s="277" t="s">
        <v>119</v>
      </c>
      <c r="C113" s="277">
        <v>449.25</v>
      </c>
      <c r="D113" s="279">
        <v>447.84999999999997</v>
      </c>
      <c r="E113" s="279">
        <v>443.39999999999992</v>
      </c>
      <c r="F113" s="279">
        <v>437.54999999999995</v>
      </c>
      <c r="G113" s="279">
        <v>433.09999999999991</v>
      </c>
      <c r="H113" s="279">
        <v>453.69999999999993</v>
      </c>
      <c r="I113" s="279">
        <v>458.15</v>
      </c>
      <c r="J113" s="279">
        <v>463.99999999999994</v>
      </c>
      <c r="K113" s="277">
        <v>452.3</v>
      </c>
      <c r="L113" s="277">
        <v>442</v>
      </c>
      <c r="M113" s="277">
        <v>8.97471</v>
      </c>
    </row>
    <row r="114" spans="1:13">
      <c r="A114" s="301">
        <v>105</v>
      </c>
      <c r="B114" s="277" t="s">
        <v>257</v>
      </c>
      <c r="C114" s="277">
        <v>41.7</v>
      </c>
      <c r="D114" s="279">
        <v>41.833333333333336</v>
      </c>
      <c r="E114" s="279">
        <v>41.216666666666669</v>
      </c>
      <c r="F114" s="279">
        <v>40.733333333333334</v>
      </c>
      <c r="G114" s="279">
        <v>40.116666666666667</v>
      </c>
      <c r="H114" s="279">
        <v>42.31666666666667</v>
      </c>
      <c r="I114" s="279">
        <v>42.93333333333333</v>
      </c>
      <c r="J114" s="279">
        <v>43.416666666666671</v>
      </c>
      <c r="K114" s="277">
        <v>42.45</v>
      </c>
      <c r="L114" s="277">
        <v>41.35</v>
      </c>
      <c r="M114" s="277">
        <v>20.679490000000001</v>
      </c>
    </row>
    <row r="115" spans="1:13">
      <c r="A115" s="301">
        <v>106</v>
      </c>
      <c r="B115" s="277" t="s">
        <v>120</v>
      </c>
      <c r="C115" s="277">
        <v>8.9</v>
      </c>
      <c r="D115" s="279">
        <v>8.9333333333333353</v>
      </c>
      <c r="E115" s="279">
        <v>8.81666666666667</v>
      </c>
      <c r="F115" s="279">
        <v>8.7333333333333343</v>
      </c>
      <c r="G115" s="279">
        <v>8.6166666666666689</v>
      </c>
      <c r="H115" s="279">
        <v>9.016666666666671</v>
      </c>
      <c r="I115" s="279">
        <v>9.1333333333333346</v>
      </c>
      <c r="J115" s="279">
        <v>9.2166666666666721</v>
      </c>
      <c r="K115" s="277">
        <v>9.0500000000000007</v>
      </c>
      <c r="L115" s="277">
        <v>8.85</v>
      </c>
      <c r="M115" s="277">
        <v>919.76400000000001</v>
      </c>
    </row>
    <row r="116" spans="1:13">
      <c r="A116" s="301">
        <v>107</v>
      </c>
      <c r="B116" s="277" t="s">
        <v>121</v>
      </c>
      <c r="C116" s="277">
        <v>32.450000000000003</v>
      </c>
      <c r="D116" s="279">
        <v>32.31666666666667</v>
      </c>
      <c r="E116" s="279">
        <v>32.033333333333339</v>
      </c>
      <c r="F116" s="279">
        <v>31.616666666666667</v>
      </c>
      <c r="G116" s="279">
        <v>31.333333333333336</v>
      </c>
      <c r="H116" s="279">
        <v>32.733333333333341</v>
      </c>
      <c r="I116" s="279">
        <v>33.016666666666673</v>
      </c>
      <c r="J116" s="279">
        <v>33.433333333333344</v>
      </c>
      <c r="K116" s="277">
        <v>32.6</v>
      </c>
      <c r="L116" s="277">
        <v>31.9</v>
      </c>
      <c r="M116" s="277">
        <v>347.05230999999998</v>
      </c>
    </row>
    <row r="117" spans="1:13">
      <c r="A117" s="301">
        <v>108</v>
      </c>
      <c r="B117" s="277" t="s">
        <v>122</v>
      </c>
      <c r="C117" s="277">
        <v>413.45</v>
      </c>
      <c r="D117" s="279">
        <v>414.4666666666667</v>
      </c>
      <c r="E117" s="279">
        <v>410.23333333333341</v>
      </c>
      <c r="F117" s="279">
        <v>407.01666666666671</v>
      </c>
      <c r="G117" s="279">
        <v>402.78333333333342</v>
      </c>
      <c r="H117" s="279">
        <v>417.68333333333339</v>
      </c>
      <c r="I117" s="279">
        <v>421.91666666666674</v>
      </c>
      <c r="J117" s="279">
        <v>425.13333333333338</v>
      </c>
      <c r="K117" s="277">
        <v>418.7</v>
      </c>
      <c r="L117" s="277">
        <v>411.25</v>
      </c>
      <c r="M117" s="277">
        <v>29.212129999999998</v>
      </c>
    </row>
    <row r="118" spans="1:13">
      <c r="A118" s="301">
        <v>109</v>
      </c>
      <c r="B118" s="277" t="s">
        <v>260</v>
      </c>
      <c r="C118" s="277">
        <v>104.95</v>
      </c>
      <c r="D118" s="279">
        <v>104.66666666666667</v>
      </c>
      <c r="E118" s="279">
        <v>103.83333333333334</v>
      </c>
      <c r="F118" s="279">
        <v>102.71666666666667</v>
      </c>
      <c r="G118" s="279">
        <v>101.88333333333334</v>
      </c>
      <c r="H118" s="279">
        <v>105.78333333333335</v>
      </c>
      <c r="I118" s="279">
        <v>106.61666666666669</v>
      </c>
      <c r="J118" s="279">
        <v>107.73333333333335</v>
      </c>
      <c r="K118" s="277">
        <v>105.5</v>
      </c>
      <c r="L118" s="277">
        <v>103.55</v>
      </c>
      <c r="M118" s="277">
        <v>21.318770000000001</v>
      </c>
    </row>
    <row r="119" spans="1:13">
      <c r="A119" s="301">
        <v>110</v>
      </c>
      <c r="B119" s="277" t="s">
        <v>123</v>
      </c>
      <c r="C119" s="277">
        <v>1175.4000000000001</v>
      </c>
      <c r="D119" s="279">
        <v>1177.2</v>
      </c>
      <c r="E119" s="279">
        <v>1164.4000000000001</v>
      </c>
      <c r="F119" s="279">
        <v>1153.4000000000001</v>
      </c>
      <c r="G119" s="279">
        <v>1140.6000000000001</v>
      </c>
      <c r="H119" s="279">
        <v>1188.2</v>
      </c>
      <c r="I119" s="279">
        <v>1200.9999999999998</v>
      </c>
      <c r="J119" s="279">
        <v>1212</v>
      </c>
      <c r="K119" s="277">
        <v>1190</v>
      </c>
      <c r="L119" s="277">
        <v>1166.2</v>
      </c>
      <c r="M119" s="277">
        <v>14.102359999999999</v>
      </c>
    </row>
    <row r="120" spans="1:13">
      <c r="A120" s="301">
        <v>111</v>
      </c>
      <c r="B120" s="277" t="s">
        <v>124</v>
      </c>
      <c r="C120" s="277">
        <v>567.65</v>
      </c>
      <c r="D120" s="279">
        <v>559.43333333333328</v>
      </c>
      <c r="E120" s="279">
        <v>546.66666666666652</v>
      </c>
      <c r="F120" s="279">
        <v>525.68333333333328</v>
      </c>
      <c r="G120" s="279">
        <v>512.91666666666652</v>
      </c>
      <c r="H120" s="279">
        <v>580.41666666666652</v>
      </c>
      <c r="I120" s="279">
        <v>593.18333333333317</v>
      </c>
      <c r="J120" s="279">
        <v>614.16666666666652</v>
      </c>
      <c r="K120" s="277">
        <v>572.20000000000005</v>
      </c>
      <c r="L120" s="277">
        <v>538.45000000000005</v>
      </c>
      <c r="M120" s="277">
        <v>268.51877999999999</v>
      </c>
    </row>
    <row r="121" spans="1:13">
      <c r="A121" s="301">
        <v>112</v>
      </c>
      <c r="B121" s="277" t="s">
        <v>125</v>
      </c>
      <c r="C121" s="277">
        <v>200.5</v>
      </c>
      <c r="D121" s="279">
        <v>200.16666666666666</v>
      </c>
      <c r="E121" s="279">
        <v>197.13333333333333</v>
      </c>
      <c r="F121" s="279">
        <v>193.76666666666668</v>
      </c>
      <c r="G121" s="279">
        <v>190.73333333333335</v>
      </c>
      <c r="H121" s="279">
        <v>203.5333333333333</v>
      </c>
      <c r="I121" s="279">
        <v>206.56666666666666</v>
      </c>
      <c r="J121" s="279">
        <v>209.93333333333328</v>
      </c>
      <c r="K121" s="277">
        <v>203.2</v>
      </c>
      <c r="L121" s="277">
        <v>196.8</v>
      </c>
      <c r="M121" s="277">
        <v>44.708379999999998</v>
      </c>
    </row>
    <row r="122" spans="1:13">
      <c r="A122" s="301">
        <v>113</v>
      </c>
      <c r="B122" s="277" t="s">
        <v>126</v>
      </c>
      <c r="C122" s="277">
        <v>950.8</v>
      </c>
      <c r="D122" s="279">
        <v>947.81666666666661</v>
      </c>
      <c r="E122" s="279">
        <v>941.38333333333321</v>
      </c>
      <c r="F122" s="279">
        <v>931.96666666666658</v>
      </c>
      <c r="G122" s="279">
        <v>925.53333333333319</v>
      </c>
      <c r="H122" s="279">
        <v>957.23333333333323</v>
      </c>
      <c r="I122" s="279">
        <v>963.66666666666663</v>
      </c>
      <c r="J122" s="279">
        <v>973.08333333333326</v>
      </c>
      <c r="K122" s="277">
        <v>954.25</v>
      </c>
      <c r="L122" s="277">
        <v>938.4</v>
      </c>
      <c r="M122" s="277">
        <v>51.536630000000002</v>
      </c>
    </row>
    <row r="123" spans="1:13">
      <c r="A123" s="301">
        <v>114</v>
      </c>
      <c r="B123" s="277" t="s">
        <v>127</v>
      </c>
      <c r="C123" s="277">
        <v>87.9</v>
      </c>
      <c r="D123" s="279">
        <v>88.116666666666674</v>
      </c>
      <c r="E123" s="279">
        <v>87.383333333333354</v>
      </c>
      <c r="F123" s="279">
        <v>86.866666666666674</v>
      </c>
      <c r="G123" s="279">
        <v>86.133333333333354</v>
      </c>
      <c r="H123" s="279">
        <v>88.633333333333354</v>
      </c>
      <c r="I123" s="279">
        <v>89.366666666666674</v>
      </c>
      <c r="J123" s="279">
        <v>89.883333333333354</v>
      </c>
      <c r="K123" s="277">
        <v>88.85</v>
      </c>
      <c r="L123" s="277">
        <v>87.6</v>
      </c>
      <c r="M123" s="277">
        <v>161.22996000000001</v>
      </c>
    </row>
    <row r="124" spans="1:13">
      <c r="A124" s="301">
        <v>115</v>
      </c>
      <c r="B124" s="277" t="s">
        <v>262</v>
      </c>
      <c r="C124" s="277">
        <v>2010.5</v>
      </c>
      <c r="D124" s="279">
        <v>2022</v>
      </c>
      <c r="E124" s="279">
        <v>1989.5</v>
      </c>
      <c r="F124" s="279">
        <v>1968.5</v>
      </c>
      <c r="G124" s="279">
        <v>1936</v>
      </c>
      <c r="H124" s="279">
        <v>2043</v>
      </c>
      <c r="I124" s="279">
        <v>2075.5</v>
      </c>
      <c r="J124" s="279">
        <v>2096.5</v>
      </c>
      <c r="K124" s="277">
        <v>2054.5</v>
      </c>
      <c r="L124" s="277">
        <v>2001</v>
      </c>
      <c r="M124" s="277">
        <v>1.9899</v>
      </c>
    </row>
    <row r="125" spans="1:13">
      <c r="A125" s="301">
        <v>116</v>
      </c>
      <c r="B125" s="277" t="s">
        <v>2932</v>
      </c>
      <c r="C125" s="277">
        <v>1369.3</v>
      </c>
      <c r="D125" s="279">
        <v>1366.2333333333333</v>
      </c>
      <c r="E125" s="279">
        <v>1345.2666666666667</v>
      </c>
      <c r="F125" s="279">
        <v>1321.2333333333333</v>
      </c>
      <c r="G125" s="279">
        <v>1300.2666666666667</v>
      </c>
      <c r="H125" s="279">
        <v>1390.2666666666667</v>
      </c>
      <c r="I125" s="279">
        <v>1411.2333333333333</v>
      </c>
      <c r="J125" s="279">
        <v>1435.2666666666667</v>
      </c>
      <c r="K125" s="277">
        <v>1387.2</v>
      </c>
      <c r="L125" s="277">
        <v>1342.2</v>
      </c>
      <c r="M125" s="277">
        <v>11.0215</v>
      </c>
    </row>
    <row r="126" spans="1:13">
      <c r="A126" s="301">
        <v>117</v>
      </c>
      <c r="B126" s="277" t="s">
        <v>128</v>
      </c>
      <c r="C126" s="277">
        <v>194.95</v>
      </c>
      <c r="D126" s="279">
        <v>195.04999999999998</v>
      </c>
      <c r="E126" s="279">
        <v>193.54999999999995</v>
      </c>
      <c r="F126" s="279">
        <v>192.14999999999998</v>
      </c>
      <c r="G126" s="279">
        <v>190.64999999999995</v>
      </c>
      <c r="H126" s="279">
        <v>196.44999999999996</v>
      </c>
      <c r="I126" s="279">
        <v>197.95000000000002</v>
      </c>
      <c r="J126" s="279">
        <v>199.34999999999997</v>
      </c>
      <c r="K126" s="277">
        <v>196.55</v>
      </c>
      <c r="L126" s="277">
        <v>193.65</v>
      </c>
      <c r="M126" s="277">
        <v>226.31585000000001</v>
      </c>
    </row>
    <row r="127" spans="1:13">
      <c r="A127" s="301">
        <v>118</v>
      </c>
      <c r="B127" s="277" t="s">
        <v>129</v>
      </c>
      <c r="C127" s="277">
        <v>221.75</v>
      </c>
      <c r="D127" s="279">
        <v>222.20000000000002</v>
      </c>
      <c r="E127" s="279">
        <v>219.60000000000002</v>
      </c>
      <c r="F127" s="279">
        <v>217.45000000000002</v>
      </c>
      <c r="G127" s="279">
        <v>214.85000000000002</v>
      </c>
      <c r="H127" s="279">
        <v>224.35000000000002</v>
      </c>
      <c r="I127" s="279">
        <v>226.95</v>
      </c>
      <c r="J127" s="279">
        <v>229.10000000000002</v>
      </c>
      <c r="K127" s="277">
        <v>224.8</v>
      </c>
      <c r="L127" s="277">
        <v>220.05</v>
      </c>
      <c r="M127" s="277">
        <v>93.826449999999994</v>
      </c>
    </row>
    <row r="128" spans="1:13">
      <c r="A128" s="301">
        <v>119</v>
      </c>
      <c r="B128" s="277" t="s">
        <v>263</v>
      </c>
      <c r="C128" s="277">
        <v>56.85</v>
      </c>
      <c r="D128" s="279">
        <v>57.366666666666667</v>
      </c>
      <c r="E128" s="279">
        <v>56.133333333333333</v>
      </c>
      <c r="F128" s="279">
        <v>55.416666666666664</v>
      </c>
      <c r="G128" s="279">
        <v>54.18333333333333</v>
      </c>
      <c r="H128" s="279">
        <v>58.083333333333336</v>
      </c>
      <c r="I128" s="279">
        <v>59.31666666666667</v>
      </c>
      <c r="J128" s="279">
        <v>60.033333333333339</v>
      </c>
      <c r="K128" s="277">
        <v>58.6</v>
      </c>
      <c r="L128" s="277">
        <v>56.65</v>
      </c>
      <c r="M128" s="277">
        <v>14.526669999999999</v>
      </c>
    </row>
    <row r="129" spans="1:13">
      <c r="A129" s="301">
        <v>120</v>
      </c>
      <c r="B129" s="277" t="s">
        <v>130</v>
      </c>
      <c r="C129" s="277">
        <v>286.2</v>
      </c>
      <c r="D129" s="279">
        <v>285.39999999999998</v>
      </c>
      <c r="E129" s="279">
        <v>283.94999999999993</v>
      </c>
      <c r="F129" s="279">
        <v>281.69999999999993</v>
      </c>
      <c r="G129" s="279">
        <v>280.24999999999989</v>
      </c>
      <c r="H129" s="279">
        <v>287.64999999999998</v>
      </c>
      <c r="I129" s="279">
        <v>289.10000000000002</v>
      </c>
      <c r="J129" s="279">
        <v>291.35000000000002</v>
      </c>
      <c r="K129" s="277">
        <v>286.85000000000002</v>
      </c>
      <c r="L129" s="277">
        <v>283.14999999999998</v>
      </c>
      <c r="M129" s="277">
        <v>52.786549999999998</v>
      </c>
    </row>
    <row r="130" spans="1:13">
      <c r="A130" s="301">
        <v>121</v>
      </c>
      <c r="B130" s="277" t="s">
        <v>264</v>
      </c>
      <c r="C130" s="277">
        <v>850.9</v>
      </c>
      <c r="D130" s="279">
        <v>855.30000000000007</v>
      </c>
      <c r="E130" s="279">
        <v>830.60000000000014</v>
      </c>
      <c r="F130" s="279">
        <v>810.30000000000007</v>
      </c>
      <c r="G130" s="279">
        <v>785.60000000000014</v>
      </c>
      <c r="H130" s="279">
        <v>875.60000000000014</v>
      </c>
      <c r="I130" s="279">
        <v>900.30000000000018</v>
      </c>
      <c r="J130" s="279">
        <v>920.60000000000014</v>
      </c>
      <c r="K130" s="277">
        <v>880</v>
      </c>
      <c r="L130" s="277">
        <v>835</v>
      </c>
      <c r="M130" s="277">
        <v>11.840769999999999</v>
      </c>
    </row>
    <row r="131" spans="1:13">
      <c r="A131" s="301">
        <v>122</v>
      </c>
      <c r="B131" s="277" t="s">
        <v>131</v>
      </c>
      <c r="C131" s="277">
        <v>2077.0500000000002</v>
      </c>
      <c r="D131" s="279">
        <v>2098.1666666666665</v>
      </c>
      <c r="E131" s="279">
        <v>2048.3833333333332</v>
      </c>
      <c r="F131" s="279">
        <v>2019.7166666666667</v>
      </c>
      <c r="G131" s="279">
        <v>1969.9333333333334</v>
      </c>
      <c r="H131" s="279">
        <v>2126.833333333333</v>
      </c>
      <c r="I131" s="279">
        <v>2176.6166666666668</v>
      </c>
      <c r="J131" s="279">
        <v>2205.2833333333328</v>
      </c>
      <c r="K131" s="277">
        <v>2147.9499999999998</v>
      </c>
      <c r="L131" s="277">
        <v>2069.5</v>
      </c>
      <c r="M131" s="277">
        <v>12.09759</v>
      </c>
    </row>
    <row r="132" spans="1:13">
      <c r="A132" s="301">
        <v>123</v>
      </c>
      <c r="B132" s="277" t="s">
        <v>133</v>
      </c>
      <c r="C132" s="277">
        <v>1436.7</v>
      </c>
      <c r="D132" s="279">
        <v>1427.1833333333334</v>
      </c>
      <c r="E132" s="279">
        <v>1412.7166666666667</v>
      </c>
      <c r="F132" s="279">
        <v>1388.7333333333333</v>
      </c>
      <c r="G132" s="279">
        <v>1374.2666666666667</v>
      </c>
      <c r="H132" s="279">
        <v>1451.1666666666667</v>
      </c>
      <c r="I132" s="279">
        <v>1465.6333333333334</v>
      </c>
      <c r="J132" s="279">
        <v>1489.6166666666668</v>
      </c>
      <c r="K132" s="277">
        <v>1441.65</v>
      </c>
      <c r="L132" s="277">
        <v>1403.2</v>
      </c>
      <c r="M132" s="277">
        <v>57.187739999999998</v>
      </c>
    </row>
    <row r="133" spans="1:13">
      <c r="A133" s="301">
        <v>124</v>
      </c>
      <c r="B133" s="277" t="s">
        <v>134</v>
      </c>
      <c r="C133" s="277">
        <v>71.7</v>
      </c>
      <c r="D133" s="279">
        <v>70.600000000000009</v>
      </c>
      <c r="E133" s="279">
        <v>69.100000000000023</v>
      </c>
      <c r="F133" s="279">
        <v>66.500000000000014</v>
      </c>
      <c r="G133" s="279">
        <v>65.000000000000028</v>
      </c>
      <c r="H133" s="279">
        <v>73.200000000000017</v>
      </c>
      <c r="I133" s="279">
        <v>74.699999999999989</v>
      </c>
      <c r="J133" s="279">
        <v>77.300000000000011</v>
      </c>
      <c r="K133" s="277">
        <v>72.099999999999994</v>
      </c>
      <c r="L133" s="277">
        <v>68</v>
      </c>
      <c r="M133" s="277">
        <v>337.21397000000002</v>
      </c>
    </row>
    <row r="134" spans="1:13">
      <c r="A134" s="301">
        <v>125</v>
      </c>
      <c r="B134" s="277" t="s">
        <v>358</v>
      </c>
      <c r="C134" s="277">
        <v>1851.75</v>
      </c>
      <c r="D134" s="279">
        <v>1855.1666666666667</v>
      </c>
      <c r="E134" s="279">
        <v>1833.5833333333335</v>
      </c>
      <c r="F134" s="279">
        <v>1815.4166666666667</v>
      </c>
      <c r="G134" s="279">
        <v>1793.8333333333335</v>
      </c>
      <c r="H134" s="279">
        <v>1873.3333333333335</v>
      </c>
      <c r="I134" s="279">
        <v>1894.916666666667</v>
      </c>
      <c r="J134" s="279">
        <v>1913.0833333333335</v>
      </c>
      <c r="K134" s="277">
        <v>1876.75</v>
      </c>
      <c r="L134" s="277">
        <v>1837</v>
      </c>
      <c r="M134" s="277">
        <v>1.8857200000000001</v>
      </c>
    </row>
    <row r="135" spans="1:13">
      <c r="A135" s="301">
        <v>126</v>
      </c>
      <c r="B135" s="277" t="s">
        <v>135</v>
      </c>
      <c r="C135" s="277">
        <v>298.05</v>
      </c>
      <c r="D135" s="279">
        <v>299.63333333333333</v>
      </c>
      <c r="E135" s="279">
        <v>294.26666666666665</v>
      </c>
      <c r="F135" s="279">
        <v>290.48333333333335</v>
      </c>
      <c r="G135" s="279">
        <v>285.11666666666667</v>
      </c>
      <c r="H135" s="279">
        <v>303.41666666666663</v>
      </c>
      <c r="I135" s="279">
        <v>308.7833333333333</v>
      </c>
      <c r="J135" s="279">
        <v>312.56666666666661</v>
      </c>
      <c r="K135" s="277">
        <v>305</v>
      </c>
      <c r="L135" s="277">
        <v>295.85000000000002</v>
      </c>
      <c r="M135" s="277">
        <v>70.737260000000006</v>
      </c>
    </row>
    <row r="136" spans="1:13">
      <c r="A136" s="301">
        <v>127</v>
      </c>
      <c r="B136" s="277" t="s">
        <v>136</v>
      </c>
      <c r="C136" s="277">
        <v>968.95</v>
      </c>
      <c r="D136" s="279">
        <v>973.98333333333323</v>
      </c>
      <c r="E136" s="279">
        <v>959.96666666666647</v>
      </c>
      <c r="F136" s="279">
        <v>950.98333333333323</v>
      </c>
      <c r="G136" s="279">
        <v>936.96666666666647</v>
      </c>
      <c r="H136" s="279">
        <v>982.96666666666647</v>
      </c>
      <c r="I136" s="279">
        <v>996.98333333333312</v>
      </c>
      <c r="J136" s="279">
        <v>1005.9666666666665</v>
      </c>
      <c r="K136" s="277">
        <v>988</v>
      </c>
      <c r="L136" s="277">
        <v>965</v>
      </c>
      <c r="M136" s="277">
        <v>44.823419999999999</v>
      </c>
    </row>
    <row r="137" spans="1:13">
      <c r="A137" s="301">
        <v>128</v>
      </c>
      <c r="B137" s="277" t="s">
        <v>266</v>
      </c>
      <c r="C137" s="277">
        <v>2471.65</v>
      </c>
      <c r="D137" s="279">
        <v>2439.1166666666668</v>
      </c>
      <c r="E137" s="279">
        <v>2379.3333333333335</v>
      </c>
      <c r="F137" s="279">
        <v>2287.0166666666669</v>
      </c>
      <c r="G137" s="279">
        <v>2227.2333333333336</v>
      </c>
      <c r="H137" s="279">
        <v>2531.4333333333334</v>
      </c>
      <c r="I137" s="279">
        <v>2591.2166666666662</v>
      </c>
      <c r="J137" s="279">
        <v>2683.5333333333333</v>
      </c>
      <c r="K137" s="277">
        <v>2498.9</v>
      </c>
      <c r="L137" s="277">
        <v>2346.8000000000002</v>
      </c>
      <c r="M137" s="277">
        <v>3.0790000000000002</v>
      </c>
    </row>
    <row r="138" spans="1:13">
      <c r="A138" s="301">
        <v>129</v>
      </c>
      <c r="B138" s="277" t="s">
        <v>265</v>
      </c>
      <c r="C138" s="277">
        <v>1540.55</v>
      </c>
      <c r="D138" s="279">
        <v>1540.25</v>
      </c>
      <c r="E138" s="279">
        <v>1521.5</v>
      </c>
      <c r="F138" s="279">
        <v>1502.45</v>
      </c>
      <c r="G138" s="279">
        <v>1483.7</v>
      </c>
      <c r="H138" s="279">
        <v>1559.3</v>
      </c>
      <c r="I138" s="279">
        <v>1578.05</v>
      </c>
      <c r="J138" s="279">
        <v>1597.1</v>
      </c>
      <c r="K138" s="277">
        <v>1559</v>
      </c>
      <c r="L138" s="277">
        <v>1521.2</v>
      </c>
      <c r="M138" s="277">
        <v>0.89903</v>
      </c>
    </row>
    <row r="139" spans="1:13">
      <c r="A139" s="301">
        <v>130</v>
      </c>
      <c r="B139" s="277" t="s">
        <v>137</v>
      </c>
      <c r="C139" s="277">
        <v>978.75</v>
      </c>
      <c r="D139" s="279">
        <v>976.31666666666661</v>
      </c>
      <c r="E139" s="279">
        <v>966.43333333333317</v>
      </c>
      <c r="F139" s="279">
        <v>954.11666666666656</v>
      </c>
      <c r="G139" s="279">
        <v>944.23333333333312</v>
      </c>
      <c r="H139" s="279">
        <v>988.63333333333321</v>
      </c>
      <c r="I139" s="279">
        <v>998.51666666666665</v>
      </c>
      <c r="J139" s="279">
        <v>1010.8333333333333</v>
      </c>
      <c r="K139" s="277">
        <v>986.2</v>
      </c>
      <c r="L139" s="277">
        <v>964</v>
      </c>
      <c r="M139" s="277">
        <v>38.594200000000001</v>
      </c>
    </row>
    <row r="140" spans="1:13">
      <c r="A140" s="301">
        <v>131</v>
      </c>
      <c r="B140" s="277" t="s">
        <v>138</v>
      </c>
      <c r="C140" s="277">
        <v>613.35</v>
      </c>
      <c r="D140" s="279">
        <v>616.44999999999993</v>
      </c>
      <c r="E140" s="279">
        <v>607.39999999999986</v>
      </c>
      <c r="F140" s="279">
        <v>601.44999999999993</v>
      </c>
      <c r="G140" s="279">
        <v>592.39999999999986</v>
      </c>
      <c r="H140" s="279">
        <v>622.39999999999986</v>
      </c>
      <c r="I140" s="279">
        <v>631.44999999999982</v>
      </c>
      <c r="J140" s="279">
        <v>637.39999999999986</v>
      </c>
      <c r="K140" s="277">
        <v>625.5</v>
      </c>
      <c r="L140" s="277">
        <v>610.5</v>
      </c>
      <c r="M140" s="277">
        <v>58.147970000000001</v>
      </c>
    </row>
    <row r="141" spans="1:13">
      <c r="A141" s="301">
        <v>132</v>
      </c>
      <c r="B141" s="277" t="s">
        <v>139</v>
      </c>
      <c r="C141" s="277">
        <v>142.85</v>
      </c>
      <c r="D141" s="279">
        <v>141.51666666666668</v>
      </c>
      <c r="E141" s="279">
        <v>139.03333333333336</v>
      </c>
      <c r="F141" s="279">
        <v>135.21666666666667</v>
      </c>
      <c r="G141" s="279">
        <v>132.73333333333335</v>
      </c>
      <c r="H141" s="279">
        <v>145.33333333333337</v>
      </c>
      <c r="I141" s="279">
        <v>147.81666666666666</v>
      </c>
      <c r="J141" s="279">
        <v>151.63333333333338</v>
      </c>
      <c r="K141" s="277">
        <v>144</v>
      </c>
      <c r="L141" s="277">
        <v>137.69999999999999</v>
      </c>
      <c r="M141" s="277">
        <v>208.71788000000001</v>
      </c>
    </row>
    <row r="142" spans="1:13">
      <c r="A142" s="301">
        <v>133</v>
      </c>
      <c r="B142" s="277" t="s">
        <v>140</v>
      </c>
      <c r="C142" s="277">
        <v>158</v>
      </c>
      <c r="D142" s="279">
        <v>158.88333333333333</v>
      </c>
      <c r="E142" s="279">
        <v>156.61666666666665</v>
      </c>
      <c r="F142" s="279">
        <v>155.23333333333332</v>
      </c>
      <c r="G142" s="279">
        <v>152.96666666666664</v>
      </c>
      <c r="H142" s="279">
        <v>160.26666666666665</v>
      </c>
      <c r="I142" s="279">
        <v>162.5333333333333</v>
      </c>
      <c r="J142" s="279">
        <v>163.91666666666666</v>
      </c>
      <c r="K142" s="277">
        <v>161.15</v>
      </c>
      <c r="L142" s="277">
        <v>157.5</v>
      </c>
      <c r="M142" s="277">
        <v>65.136120000000005</v>
      </c>
    </row>
    <row r="143" spans="1:13">
      <c r="A143" s="301">
        <v>134</v>
      </c>
      <c r="B143" s="277" t="s">
        <v>141</v>
      </c>
      <c r="C143" s="277">
        <v>370.2</v>
      </c>
      <c r="D143" s="279">
        <v>369.60000000000008</v>
      </c>
      <c r="E143" s="279">
        <v>367.20000000000016</v>
      </c>
      <c r="F143" s="279">
        <v>364.2000000000001</v>
      </c>
      <c r="G143" s="279">
        <v>361.80000000000018</v>
      </c>
      <c r="H143" s="279">
        <v>372.60000000000014</v>
      </c>
      <c r="I143" s="279">
        <v>375.00000000000011</v>
      </c>
      <c r="J143" s="279">
        <v>378.00000000000011</v>
      </c>
      <c r="K143" s="277">
        <v>372</v>
      </c>
      <c r="L143" s="277">
        <v>366.6</v>
      </c>
      <c r="M143" s="277">
        <v>17.813510000000001</v>
      </c>
    </row>
    <row r="144" spans="1:13">
      <c r="A144" s="301">
        <v>135</v>
      </c>
      <c r="B144" s="277" t="s">
        <v>142</v>
      </c>
      <c r="C144" s="277">
        <v>7008.65</v>
      </c>
      <c r="D144" s="279">
        <v>7046.2166666666672</v>
      </c>
      <c r="E144" s="279">
        <v>6934.4333333333343</v>
      </c>
      <c r="F144" s="279">
        <v>6860.2166666666672</v>
      </c>
      <c r="G144" s="279">
        <v>6748.4333333333343</v>
      </c>
      <c r="H144" s="279">
        <v>7120.4333333333343</v>
      </c>
      <c r="I144" s="279">
        <v>7232.2166666666672</v>
      </c>
      <c r="J144" s="279">
        <v>7306.4333333333343</v>
      </c>
      <c r="K144" s="277">
        <v>7158</v>
      </c>
      <c r="L144" s="277">
        <v>6972</v>
      </c>
      <c r="M144" s="277">
        <v>9.9239499999999996</v>
      </c>
    </row>
    <row r="145" spans="1:13">
      <c r="A145" s="301">
        <v>136</v>
      </c>
      <c r="B145" s="277" t="s">
        <v>143</v>
      </c>
      <c r="C145" s="277">
        <v>574.95000000000005</v>
      </c>
      <c r="D145" s="279">
        <v>576.85</v>
      </c>
      <c r="E145" s="279">
        <v>571.70000000000005</v>
      </c>
      <c r="F145" s="279">
        <v>568.45000000000005</v>
      </c>
      <c r="G145" s="279">
        <v>563.30000000000007</v>
      </c>
      <c r="H145" s="279">
        <v>580.1</v>
      </c>
      <c r="I145" s="279">
        <v>585.24999999999989</v>
      </c>
      <c r="J145" s="279">
        <v>588.5</v>
      </c>
      <c r="K145" s="277">
        <v>582</v>
      </c>
      <c r="L145" s="277">
        <v>573.6</v>
      </c>
      <c r="M145" s="277">
        <v>11.98052</v>
      </c>
    </row>
    <row r="146" spans="1:13">
      <c r="A146" s="301">
        <v>137</v>
      </c>
      <c r="B146" s="277" t="s">
        <v>144</v>
      </c>
      <c r="C146" s="277">
        <v>618.6</v>
      </c>
      <c r="D146" s="279">
        <v>621.23333333333346</v>
      </c>
      <c r="E146" s="279">
        <v>604.51666666666688</v>
      </c>
      <c r="F146" s="279">
        <v>590.43333333333339</v>
      </c>
      <c r="G146" s="279">
        <v>573.71666666666681</v>
      </c>
      <c r="H146" s="279">
        <v>635.31666666666695</v>
      </c>
      <c r="I146" s="279">
        <v>652.03333333333342</v>
      </c>
      <c r="J146" s="279">
        <v>666.11666666666702</v>
      </c>
      <c r="K146" s="277">
        <v>637.95000000000005</v>
      </c>
      <c r="L146" s="277">
        <v>607.15</v>
      </c>
      <c r="M146" s="277">
        <v>34.892020000000002</v>
      </c>
    </row>
    <row r="147" spans="1:13">
      <c r="A147" s="301">
        <v>138</v>
      </c>
      <c r="B147" s="277" t="s">
        <v>145</v>
      </c>
      <c r="C147" s="277">
        <v>1015.1</v>
      </c>
      <c r="D147" s="279">
        <v>1022.8166666666666</v>
      </c>
      <c r="E147" s="279">
        <v>1003.5333333333333</v>
      </c>
      <c r="F147" s="279">
        <v>991.9666666666667</v>
      </c>
      <c r="G147" s="279">
        <v>972.68333333333339</v>
      </c>
      <c r="H147" s="279">
        <v>1034.3833333333332</v>
      </c>
      <c r="I147" s="279">
        <v>1053.6666666666665</v>
      </c>
      <c r="J147" s="279">
        <v>1065.2333333333331</v>
      </c>
      <c r="K147" s="277">
        <v>1042.0999999999999</v>
      </c>
      <c r="L147" s="277">
        <v>1011.25</v>
      </c>
      <c r="M147" s="277">
        <v>8.6396200000000007</v>
      </c>
    </row>
    <row r="148" spans="1:13">
      <c r="A148" s="301">
        <v>139</v>
      </c>
      <c r="B148" s="277" t="s">
        <v>146</v>
      </c>
      <c r="C148" s="277">
        <v>1171.75</v>
      </c>
      <c r="D148" s="279">
        <v>1159.2666666666667</v>
      </c>
      <c r="E148" s="279">
        <v>1140.1333333333332</v>
      </c>
      <c r="F148" s="279">
        <v>1108.5166666666667</v>
      </c>
      <c r="G148" s="279">
        <v>1089.3833333333332</v>
      </c>
      <c r="H148" s="279">
        <v>1190.8833333333332</v>
      </c>
      <c r="I148" s="279">
        <v>1210.0166666666669</v>
      </c>
      <c r="J148" s="279">
        <v>1241.6333333333332</v>
      </c>
      <c r="K148" s="277">
        <v>1178.4000000000001</v>
      </c>
      <c r="L148" s="277">
        <v>1127.6500000000001</v>
      </c>
      <c r="M148" s="277">
        <v>6.3472999999999997</v>
      </c>
    </row>
    <row r="149" spans="1:13">
      <c r="A149" s="301">
        <v>140</v>
      </c>
      <c r="B149" s="277" t="s">
        <v>147</v>
      </c>
      <c r="C149" s="277">
        <v>116.65</v>
      </c>
      <c r="D149" s="279">
        <v>116.86666666666667</v>
      </c>
      <c r="E149" s="279">
        <v>115.13333333333335</v>
      </c>
      <c r="F149" s="279">
        <v>113.61666666666667</v>
      </c>
      <c r="G149" s="279">
        <v>111.88333333333335</v>
      </c>
      <c r="H149" s="279">
        <v>118.38333333333335</v>
      </c>
      <c r="I149" s="279">
        <v>120.11666666666667</v>
      </c>
      <c r="J149" s="279">
        <v>121.63333333333335</v>
      </c>
      <c r="K149" s="277">
        <v>118.6</v>
      </c>
      <c r="L149" s="277">
        <v>115.35</v>
      </c>
      <c r="M149" s="277">
        <v>128.59126000000001</v>
      </c>
    </row>
    <row r="150" spans="1:13">
      <c r="A150" s="301">
        <v>141</v>
      </c>
      <c r="B150" s="277" t="s">
        <v>268</v>
      </c>
      <c r="C150" s="277">
        <v>1200.05</v>
      </c>
      <c r="D150" s="279">
        <v>1196.6000000000001</v>
      </c>
      <c r="E150" s="279">
        <v>1179.2000000000003</v>
      </c>
      <c r="F150" s="279">
        <v>1158.3500000000001</v>
      </c>
      <c r="G150" s="279">
        <v>1140.9500000000003</v>
      </c>
      <c r="H150" s="279">
        <v>1217.4500000000003</v>
      </c>
      <c r="I150" s="279">
        <v>1234.8500000000004</v>
      </c>
      <c r="J150" s="279">
        <v>1255.7000000000003</v>
      </c>
      <c r="K150" s="277">
        <v>1214</v>
      </c>
      <c r="L150" s="277">
        <v>1175.75</v>
      </c>
      <c r="M150" s="277">
        <v>2.7184200000000001</v>
      </c>
    </row>
    <row r="151" spans="1:13">
      <c r="A151" s="301">
        <v>142</v>
      </c>
      <c r="B151" s="277" t="s">
        <v>148</v>
      </c>
      <c r="C151" s="277">
        <v>59336.75</v>
      </c>
      <c r="D151" s="279">
        <v>59444.333333333336</v>
      </c>
      <c r="E151" s="279">
        <v>59142.416666666672</v>
      </c>
      <c r="F151" s="279">
        <v>58948.083333333336</v>
      </c>
      <c r="G151" s="279">
        <v>58646.166666666672</v>
      </c>
      <c r="H151" s="279">
        <v>59638.666666666672</v>
      </c>
      <c r="I151" s="279">
        <v>59940.583333333343</v>
      </c>
      <c r="J151" s="279">
        <v>60134.916666666672</v>
      </c>
      <c r="K151" s="277">
        <v>59746.25</v>
      </c>
      <c r="L151" s="277">
        <v>59250</v>
      </c>
      <c r="M151" s="277">
        <v>0.19076000000000001</v>
      </c>
    </row>
    <row r="152" spans="1:13">
      <c r="A152" s="301">
        <v>143</v>
      </c>
      <c r="B152" s="277" t="s">
        <v>267</v>
      </c>
      <c r="C152" s="277">
        <v>34</v>
      </c>
      <c r="D152" s="279">
        <v>34.116666666666667</v>
      </c>
      <c r="E152" s="279">
        <v>33.783333333333331</v>
      </c>
      <c r="F152" s="279">
        <v>33.566666666666663</v>
      </c>
      <c r="G152" s="279">
        <v>33.233333333333327</v>
      </c>
      <c r="H152" s="279">
        <v>34.333333333333336</v>
      </c>
      <c r="I152" s="279">
        <v>34.666666666666664</v>
      </c>
      <c r="J152" s="279">
        <v>34.88333333333334</v>
      </c>
      <c r="K152" s="277">
        <v>34.450000000000003</v>
      </c>
      <c r="L152" s="277">
        <v>33.9</v>
      </c>
      <c r="M152" s="277">
        <v>10.256080000000001</v>
      </c>
    </row>
    <row r="153" spans="1:13">
      <c r="A153" s="301">
        <v>144</v>
      </c>
      <c r="B153" s="277" t="s">
        <v>149</v>
      </c>
      <c r="C153" s="277">
        <v>1206.3499999999999</v>
      </c>
      <c r="D153" s="279">
        <v>1203</v>
      </c>
      <c r="E153" s="279">
        <v>1189.5</v>
      </c>
      <c r="F153" s="279">
        <v>1172.6500000000001</v>
      </c>
      <c r="G153" s="279">
        <v>1159.1500000000001</v>
      </c>
      <c r="H153" s="279">
        <v>1219.8499999999999</v>
      </c>
      <c r="I153" s="279">
        <v>1233.3499999999999</v>
      </c>
      <c r="J153" s="279">
        <v>1250.1999999999998</v>
      </c>
      <c r="K153" s="277">
        <v>1216.5</v>
      </c>
      <c r="L153" s="277">
        <v>1186.1500000000001</v>
      </c>
      <c r="M153" s="277">
        <v>15.87931</v>
      </c>
    </row>
    <row r="154" spans="1:13">
      <c r="A154" s="301">
        <v>145</v>
      </c>
      <c r="B154" s="277" t="s">
        <v>3162</v>
      </c>
      <c r="C154" s="277">
        <v>287.2</v>
      </c>
      <c r="D154" s="279">
        <v>284.98333333333335</v>
      </c>
      <c r="E154" s="279">
        <v>277.16666666666669</v>
      </c>
      <c r="F154" s="279">
        <v>267.13333333333333</v>
      </c>
      <c r="G154" s="279">
        <v>259.31666666666666</v>
      </c>
      <c r="H154" s="279">
        <v>295.01666666666671</v>
      </c>
      <c r="I154" s="279">
        <v>302.83333333333331</v>
      </c>
      <c r="J154" s="279">
        <v>312.86666666666673</v>
      </c>
      <c r="K154" s="277">
        <v>292.8</v>
      </c>
      <c r="L154" s="277">
        <v>274.95</v>
      </c>
      <c r="M154" s="277">
        <v>28.727720000000001</v>
      </c>
    </row>
    <row r="155" spans="1:13">
      <c r="A155" s="301">
        <v>146</v>
      </c>
      <c r="B155" s="277" t="s">
        <v>269</v>
      </c>
      <c r="C155" s="277">
        <v>823.9</v>
      </c>
      <c r="D155" s="279">
        <v>830.05000000000007</v>
      </c>
      <c r="E155" s="279">
        <v>815.10000000000014</v>
      </c>
      <c r="F155" s="279">
        <v>806.30000000000007</v>
      </c>
      <c r="G155" s="279">
        <v>791.35000000000014</v>
      </c>
      <c r="H155" s="279">
        <v>838.85000000000014</v>
      </c>
      <c r="I155" s="279">
        <v>853.80000000000018</v>
      </c>
      <c r="J155" s="279">
        <v>862.60000000000014</v>
      </c>
      <c r="K155" s="277">
        <v>845</v>
      </c>
      <c r="L155" s="277">
        <v>821.25</v>
      </c>
      <c r="M155" s="277">
        <v>2.1088</v>
      </c>
    </row>
    <row r="156" spans="1:13">
      <c r="A156" s="301">
        <v>147</v>
      </c>
      <c r="B156" s="277" t="s">
        <v>150</v>
      </c>
      <c r="C156" s="277">
        <v>37.5</v>
      </c>
      <c r="D156" s="279">
        <v>37.333333333333336</v>
      </c>
      <c r="E156" s="279">
        <v>36.916666666666671</v>
      </c>
      <c r="F156" s="279">
        <v>36.333333333333336</v>
      </c>
      <c r="G156" s="279">
        <v>35.916666666666671</v>
      </c>
      <c r="H156" s="279">
        <v>37.916666666666671</v>
      </c>
      <c r="I156" s="279">
        <v>38.333333333333343</v>
      </c>
      <c r="J156" s="279">
        <v>38.916666666666671</v>
      </c>
      <c r="K156" s="277">
        <v>37.75</v>
      </c>
      <c r="L156" s="277">
        <v>36.75</v>
      </c>
      <c r="M156" s="277">
        <v>126.64584000000001</v>
      </c>
    </row>
    <row r="157" spans="1:13">
      <c r="A157" s="301">
        <v>148</v>
      </c>
      <c r="B157" s="277" t="s">
        <v>261</v>
      </c>
      <c r="C157" s="277">
        <v>3251.2</v>
      </c>
      <c r="D157" s="279">
        <v>3269.1166666666668</v>
      </c>
      <c r="E157" s="279">
        <v>3224.5833333333335</v>
      </c>
      <c r="F157" s="279">
        <v>3197.9666666666667</v>
      </c>
      <c r="G157" s="279">
        <v>3153.4333333333334</v>
      </c>
      <c r="H157" s="279">
        <v>3295.7333333333336</v>
      </c>
      <c r="I157" s="279">
        <v>3340.2666666666664</v>
      </c>
      <c r="J157" s="279">
        <v>3366.8833333333337</v>
      </c>
      <c r="K157" s="277">
        <v>3313.65</v>
      </c>
      <c r="L157" s="277">
        <v>3242.5</v>
      </c>
      <c r="M157" s="277">
        <v>4.1517200000000001</v>
      </c>
    </row>
    <row r="158" spans="1:13">
      <c r="A158" s="301">
        <v>149</v>
      </c>
      <c r="B158" s="277" t="s">
        <v>153</v>
      </c>
      <c r="C158" s="277">
        <v>16190.05</v>
      </c>
      <c r="D158" s="279">
        <v>16236.133333333333</v>
      </c>
      <c r="E158" s="279">
        <v>16123.916666666666</v>
      </c>
      <c r="F158" s="279">
        <v>16057.783333333333</v>
      </c>
      <c r="G158" s="279">
        <v>15945.566666666666</v>
      </c>
      <c r="H158" s="279">
        <v>16302.266666666666</v>
      </c>
      <c r="I158" s="279">
        <v>16414.483333333334</v>
      </c>
      <c r="J158" s="279">
        <v>16480.616666666669</v>
      </c>
      <c r="K158" s="277">
        <v>16348.35</v>
      </c>
      <c r="L158" s="277">
        <v>16170</v>
      </c>
      <c r="M158" s="277">
        <v>1.16523</v>
      </c>
    </row>
    <row r="159" spans="1:13">
      <c r="A159" s="301">
        <v>150</v>
      </c>
      <c r="B159" s="277" t="s">
        <v>270</v>
      </c>
      <c r="C159" s="277">
        <v>22.2</v>
      </c>
      <c r="D159" s="279">
        <v>22.349999999999998</v>
      </c>
      <c r="E159" s="279">
        <v>21.899999999999995</v>
      </c>
      <c r="F159" s="279">
        <v>21.599999999999998</v>
      </c>
      <c r="G159" s="279">
        <v>21.149999999999995</v>
      </c>
      <c r="H159" s="279">
        <v>22.649999999999995</v>
      </c>
      <c r="I159" s="279">
        <v>23.099999999999998</v>
      </c>
      <c r="J159" s="279">
        <v>23.399999999999995</v>
      </c>
      <c r="K159" s="277">
        <v>22.8</v>
      </c>
      <c r="L159" s="277">
        <v>22.05</v>
      </c>
      <c r="M159" s="277">
        <v>63.107959999999999</v>
      </c>
    </row>
    <row r="160" spans="1:13">
      <c r="A160" s="301">
        <v>151</v>
      </c>
      <c r="B160" s="277" t="s">
        <v>155</v>
      </c>
      <c r="C160" s="277">
        <v>96.2</v>
      </c>
      <c r="D160" s="279">
        <v>96.2</v>
      </c>
      <c r="E160" s="279">
        <v>93.7</v>
      </c>
      <c r="F160" s="279">
        <v>91.2</v>
      </c>
      <c r="G160" s="279">
        <v>88.7</v>
      </c>
      <c r="H160" s="279">
        <v>98.7</v>
      </c>
      <c r="I160" s="279">
        <v>101.2</v>
      </c>
      <c r="J160" s="279">
        <v>103.7</v>
      </c>
      <c r="K160" s="277">
        <v>98.7</v>
      </c>
      <c r="L160" s="277">
        <v>93.7</v>
      </c>
      <c r="M160" s="277">
        <v>106.34405</v>
      </c>
    </row>
    <row r="161" spans="1:13">
      <c r="A161" s="301">
        <v>152</v>
      </c>
      <c r="B161" s="277" t="s">
        <v>156</v>
      </c>
      <c r="C161" s="277">
        <v>102.8</v>
      </c>
      <c r="D161" s="279">
        <v>103</v>
      </c>
      <c r="E161" s="279">
        <v>101.4</v>
      </c>
      <c r="F161" s="279">
        <v>100</v>
      </c>
      <c r="G161" s="279">
        <v>98.4</v>
      </c>
      <c r="H161" s="279">
        <v>104.4</v>
      </c>
      <c r="I161" s="279">
        <v>106</v>
      </c>
      <c r="J161" s="279">
        <v>107.4</v>
      </c>
      <c r="K161" s="277">
        <v>104.6</v>
      </c>
      <c r="L161" s="277">
        <v>101.6</v>
      </c>
      <c r="M161" s="277">
        <v>308.29462999999998</v>
      </c>
    </row>
    <row r="162" spans="1:13">
      <c r="A162" s="301">
        <v>153</v>
      </c>
      <c r="B162" s="277" t="s">
        <v>271</v>
      </c>
      <c r="C162" s="277">
        <v>367.1</v>
      </c>
      <c r="D162" s="279">
        <v>368.45</v>
      </c>
      <c r="E162" s="279">
        <v>360.95</v>
      </c>
      <c r="F162" s="279">
        <v>354.8</v>
      </c>
      <c r="G162" s="279">
        <v>347.3</v>
      </c>
      <c r="H162" s="279">
        <v>374.59999999999997</v>
      </c>
      <c r="I162" s="279">
        <v>382.09999999999997</v>
      </c>
      <c r="J162" s="279">
        <v>388.24999999999994</v>
      </c>
      <c r="K162" s="277">
        <v>375.95</v>
      </c>
      <c r="L162" s="277">
        <v>362.3</v>
      </c>
      <c r="M162" s="277">
        <v>4.8453200000000001</v>
      </c>
    </row>
    <row r="163" spans="1:13">
      <c r="A163" s="301">
        <v>154</v>
      </c>
      <c r="B163" s="277" t="s">
        <v>272</v>
      </c>
      <c r="C163" s="277">
        <v>3043.45</v>
      </c>
      <c r="D163" s="279">
        <v>3054.8666666666668</v>
      </c>
      <c r="E163" s="279">
        <v>3023.7333333333336</v>
      </c>
      <c r="F163" s="279">
        <v>3004.0166666666669</v>
      </c>
      <c r="G163" s="279">
        <v>2972.8833333333337</v>
      </c>
      <c r="H163" s="279">
        <v>3074.5833333333335</v>
      </c>
      <c r="I163" s="279">
        <v>3105.7166666666667</v>
      </c>
      <c r="J163" s="279">
        <v>3125.4333333333334</v>
      </c>
      <c r="K163" s="277">
        <v>3086</v>
      </c>
      <c r="L163" s="277">
        <v>3035.15</v>
      </c>
      <c r="M163" s="277">
        <v>0.94471000000000005</v>
      </c>
    </row>
    <row r="164" spans="1:13">
      <c r="A164" s="301">
        <v>155</v>
      </c>
      <c r="B164" s="277" t="s">
        <v>157</v>
      </c>
      <c r="C164" s="277">
        <v>97.6</v>
      </c>
      <c r="D164" s="279">
        <v>97.8</v>
      </c>
      <c r="E164" s="279">
        <v>97.199999999999989</v>
      </c>
      <c r="F164" s="279">
        <v>96.8</v>
      </c>
      <c r="G164" s="279">
        <v>96.199999999999989</v>
      </c>
      <c r="H164" s="279">
        <v>98.199999999999989</v>
      </c>
      <c r="I164" s="279">
        <v>98.799999999999983</v>
      </c>
      <c r="J164" s="279">
        <v>99.199999999999989</v>
      </c>
      <c r="K164" s="277">
        <v>98.4</v>
      </c>
      <c r="L164" s="277">
        <v>97.4</v>
      </c>
      <c r="M164" s="277">
        <v>6.4651500000000004</v>
      </c>
    </row>
    <row r="165" spans="1:13">
      <c r="A165" s="301">
        <v>156</v>
      </c>
      <c r="B165" s="277" t="s">
        <v>158</v>
      </c>
      <c r="C165" s="277">
        <v>81.400000000000006</v>
      </c>
      <c r="D165" s="279">
        <v>81.416666666666671</v>
      </c>
      <c r="E165" s="279">
        <v>80.733333333333348</v>
      </c>
      <c r="F165" s="279">
        <v>80.066666666666677</v>
      </c>
      <c r="G165" s="279">
        <v>79.383333333333354</v>
      </c>
      <c r="H165" s="279">
        <v>82.083333333333343</v>
      </c>
      <c r="I165" s="279">
        <v>82.766666666666652</v>
      </c>
      <c r="J165" s="279">
        <v>83.433333333333337</v>
      </c>
      <c r="K165" s="277">
        <v>82.1</v>
      </c>
      <c r="L165" s="277">
        <v>80.75</v>
      </c>
      <c r="M165" s="277">
        <v>159.68478999999999</v>
      </c>
    </row>
    <row r="166" spans="1:13">
      <c r="A166" s="301">
        <v>157</v>
      </c>
      <c r="B166" s="277" t="s">
        <v>159</v>
      </c>
      <c r="C166" s="277">
        <v>20202.150000000001</v>
      </c>
      <c r="D166" s="279">
        <v>20317.216666666671</v>
      </c>
      <c r="E166" s="279">
        <v>19994.483333333341</v>
      </c>
      <c r="F166" s="279">
        <v>19786.816666666669</v>
      </c>
      <c r="G166" s="279">
        <v>19464.083333333339</v>
      </c>
      <c r="H166" s="279">
        <v>20524.883333333342</v>
      </c>
      <c r="I166" s="279">
        <v>20847.616666666672</v>
      </c>
      <c r="J166" s="279">
        <v>21055.283333333344</v>
      </c>
      <c r="K166" s="277">
        <v>20639.95</v>
      </c>
      <c r="L166" s="277">
        <v>20109.55</v>
      </c>
      <c r="M166" s="277">
        <v>0.41115000000000002</v>
      </c>
    </row>
    <row r="167" spans="1:13">
      <c r="A167" s="301">
        <v>158</v>
      </c>
      <c r="B167" s="277" t="s">
        <v>160</v>
      </c>
      <c r="C167" s="277">
        <v>1433</v>
      </c>
      <c r="D167" s="279">
        <v>1422.3333333333333</v>
      </c>
      <c r="E167" s="279">
        <v>1402.6666666666665</v>
      </c>
      <c r="F167" s="279">
        <v>1372.3333333333333</v>
      </c>
      <c r="G167" s="279">
        <v>1352.6666666666665</v>
      </c>
      <c r="H167" s="279">
        <v>1452.6666666666665</v>
      </c>
      <c r="I167" s="279">
        <v>1472.333333333333</v>
      </c>
      <c r="J167" s="279">
        <v>1502.6666666666665</v>
      </c>
      <c r="K167" s="277">
        <v>1442</v>
      </c>
      <c r="L167" s="277">
        <v>1392</v>
      </c>
      <c r="M167" s="277">
        <v>13.501760000000001</v>
      </c>
    </row>
    <row r="168" spans="1:13">
      <c r="A168" s="301">
        <v>159</v>
      </c>
      <c r="B168" s="277" t="s">
        <v>161</v>
      </c>
      <c r="C168" s="277">
        <v>247.65</v>
      </c>
      <c r="D168" s="279">
        <v>249.29999999999998</v>
      </c>
      <c r="E168" s="279">
        <v>244.84999999999997</v>
      </c>
      <c r="F168" s="279">
        <v>242.04999999999998</v>
      </c>
      <c r="G168" s="279">
        <v>237.59999999999997</v>
      </c>
      <c r="H168" s="279">
        <v>252.09999999999997</v>
      </c>
      <c r="I168" s="279">
        <v>256.54999999999995</v>
      </c>
      <c r="J168" s="279">
        <v>259.34999999999997</v>
      </c>
      <c r="K168" s="277">
        <v>253.75</v>
      </c>
      <c r="L168" s="277">
        <v>246.5</v>
      </c>
      <c r="M168" s="277">
        <v>38.379669999999997</v>
      </c>
    </row>
    <row r="169" spans="1:13">
      <c r="A169" s="301">
        <v>160</v>
      </c>
      <c r="B169" s="277" t="s">
        <v>162</v>
      </c>
      <c r="C169" s="277">
        <v>99</v>
      </c>
      <c r="D169" s="279">
        <v>99.533333333333346</v>
      </c>
      <c r="E169" s="279">
        <v>97.966666666666697</v>
      </c>
      <c r="F169" s="279">
        <v>96.933333333333351</v>
      </c>
      <c r="G169" s="279">
        <v>95.366666666666703</v>
      </c>
      <c r="H169" s="279">
        <v>100.56666666666669</v>
      </c>
      <c r="I169" s="279">
        <v>102.13333333333333</v>
      </c>
      <c r="J169" s="279">
        <v>103.16666666666669</v>
      </c>
      <c r="K169" s="277">
        <v>101.1</v>
      </c>
      <c r="L169" s="277">
        <v>98.5</v>
      </c>
      <c r="M169" s="277">
        <v>83.062560000000005</v>
      </c>
    </row>
    <row r="170" spans="1:13">
      <c r="A170" s="301">
        <v>161</v>
      </c>
      <c r="B170" s="277" t="s">
        <v>275</v>
      </c>
      <c r="C170" s="277">
        <v>4852</v>
      </c>
      <c r="D170" s="279">
        <v>4837.333333333333</v>
      </c>
      <c r="E170" s="279">
        <v>4769.6666666666661</v>
      </c>
      <c r="F170" s="279">
        <v>4687.333333333333</v>
      </c>
      <c r="G170" s="279">
        <v>4619.6666666666661</v>
      </c>
      <c r="H170" s="279">
        <v>4919.6666666666661</v>
      </c>
      <c r="I170" s="279">
        <v>4987.3333333333321</v>
      </c>
      <c r="J170" s="279">
        <v>5069.6666666666661</v>
      </c>
      <c r="K170" s="277">
        <v>4905</v>
      </c>
      <c r="L170" s="277">
        <v>4755</v>
      </c>
      <c r="M170" s="277">
        <v>0.51566999999999996</v>
      </c>
    </row>
    <row r="171" spans="1:13">
      <c r="A171" s="301">
        <v>162</v>
      </c>
      <c r="B171" s="277" t="s">
        <v>277</v>
      </c>
      <c r="C171" s="277">
        <v>10242.15</v>
      </c>
      <c r="D171" s="279">
        <v>10353.416666666666</v>
      </c>
      <c r="E171" s="279">
        <v>9999.7333333333318</v>
      </c>
      <c r="F171" s="279">
        <v>9757.3166666666657</v>
      </c>
      <c r="G171" s="279">
        <v>9403.6333333333314</v>
      </c>
      <c r="H171" s="279">
        <v>10595.833333333332</v>
      </c>
      <c r="I171" s="279">
        <v>10949.516666666666</v>
      </c>
      <c r="J171" s="279">
        <v>11191.933333333332</v>
      </c>
      <c r="K171" s="277">
        <v>10707.1</v>
      </c>
      <c r="L171" s="277">
        <v>10111</v>
      </c>
      <c r="M171" s="277">
        <v>0.10518</v>
      </c>
    </row>
    <row r="172" spans="1:13">
      <c r="A172" s="301">
        <v>163</v>
      </c>
      <c r="B172" s="277" t="s">
        <v>163</v>
      </c>
      <c r="C172" s="277">
        <v>1468.45</v>
      </c>
      <c r="D172" s="279">
        <v>1470.7833333333335</v>
      </c>
      <c r="E172" s="279">
        <v>1455.7166666666672</v>
      </c>
      <c r="F172" s="279">
        <v>1442.9833333333336</v>
      </c>
      <c r="G172" s="279">
        <v>1427.9166666666672</v>
      </c>
      <c r="H172" s="279">
        <v>1483.5166666666671</v>
      </c>
      <c r="I172" s="279">
        <v>1498.5833333333333</v>
      </c>
      <c r="J172" s="279">
        <v>1511.3166666666671</v>
      </c>
      <c r="K172" s="277">
        <v>1485.85</v>
      </c>
      <c r="L172" s="277">
        <v>1458.05</v>
      </c>
      <c r="M172" s="277">
        <v>7.5877800000000004</v>
      </c>
    </row>
    <row r="173" spans="1:13">
      <c r="A173" s="301">
        <v>164</v>
      </c>
      <c r="B173" s="277" t="s">
        <v>273</v>
      </c>
      <c r="C173" s="277">
        <v>2015.6</v>
      </c>
      <c r="D173" s="279">
        <v>2031.0999999999997</v>
      </c>
      <c r="E173" s="279">
        <v>1992.0999999999995</v>
      </c>
      <c r="F173" s="279">
        <v>1968.5999999999997</v>
      </c>
      <c r="G173" s="279">
        <v>1929.5999999999995</v>
      </c>
      <c r="H173" s="279">
        <v>2054.5999999999995</v>
      </c>
      <c r="I173" s="279">
        <v>2093.6</v>
      </c>
      <c r="J173" s="279">
        <v>2117.0999999999995</v>
      </c>
      <c r="K173" s="277">
        <v>2070.1</v>
      </c>
      <c r="L173" s="277">
        <v>2007.6</v>
      </c>
      <c r="M173" s="277">
        <v>1.2269099999999999</v>
      </c>
    </row>
    <row r="174" spans="1:13">
      <c r="A174" s="301">
        <v>165</v>
      </c>
      <c r="B174" s="277" t="s">
        <v>164</v>
      </c>
      <c r="C174" s="277">
        <v>35.4</v>
      </c>
      <c r="D174" s="279">
        <v>35.43333333333333</v>
      </c>
      <c r="E174" s="279">
        <v>35.166666666666657</v>
      </c>
      <c r="F174" s="279">
        <v>34.93333333333333</v>
      </c>
      <c r="G174" s="279">
        <v>34.666666666666657</v>
      </c>
      <c r="H174" s="279">
        <v>35.666666666666657</v>
      </c>
      <c r="I174" s="279">
        <v>35.933333333333323</v>
      </c>
      <c r="J174" s="279">
        <v>36.166666666666657</v>
      </c>
      <c r="K174" s="277">
        <v>35.700000000000003</v>
      </c>
      <c r="L174" s="277">
        <v>35.200000000000003</v>
      </c>
      <c r="M174" s="277">
        <v>185.42873</v>
      </c>
    </row>
    <row r="175" spans="1:13">
      <c r="A175" s="301">
        <v>166</v>
      </c>
      <c r="B175" s="277" t="s">
        <v>274</v>
      </c>
      <c r="C175" s="277">
        <v>282.85000000000002</v>
      </c>
      <c r="D175" s="279">
        <v>282.13333333333333</v>
      </c>
      <c r="E175" s="279">
        <v>279.11666666666667</v>
      </c>
      <c r="F175" s="279">
        <v>275.38333333333333</v>
      </c>
      <c r="G175" s="279">
        <v>272.36666666666667</v>
      </c>
      <c r="H175" s="279">
        <v>285.86666666666667</v>
      </c>
      <c r="I175" s="279">
        <v>288.88333333333333</v>
      </c>
      <c r="J175" s="279">
        <v>292.61666666666667</v>
      </c>
      <c r="K175" s="277">
        <v>285.14999999999998</v>
      </c>
      <c r="L175" s="277">
        <v>278.39999999999998</v>
      </c>
      <c r="M175" s="277">
        <v>9.5281699999999994</v>
      </c>
    </row>
    <row r="176" spans="1:13">
      <c r="A176" s="301">
        <v>167</v>
      </c>
      <c r="B176" s="277" t="s">
        <v>491</v>
      </c>
      <c r="C176" s="277">
        <v>919.15</v>
      </c>
      <c r="D176" s="279">
        <v>905.69999999999993</v>
      </c>
      <c r="E176" s="279">
        <v>881.49999999999989</v>
      </c>
      <c r="F176" s="279">
        <v>843.84999999999991</v>
      </c>
      <c r="G176" s="279">
        <v>819.64999999999986</v>
      </c>
      <c r="H176" s="279">
        <v>943.34999999999991</v>
      </c>
      <c r="I176" s="279">
        <v>967.55</v>
      </c>
      <c r="J176" s="279">
        <v>1005.1999999999999</v>
      </c>
      <c r="K176" s="277">
        <v>929.9</v>
      </c>
      <c r="L176" s="277">
        <v>868.05</v>
      </c>
      <c r="M176" s="277">
        <v>9.0912400000000009</v>
      </c>
    </row>
    <row r="177" spans="1:13">
      <c r="A177" s="301">
        <v>168</v>
      </c>
      <c r="B177" s="277" t="s">
        <v>165</v>
      </c>
      <c r="C177" s="277">
        <v>185.35</v>
      </c>
      <c r="D177" s="279">
        <v>186.36666666666667</v>
      </c>
      <c r="E177" s="279">
        <v>183.08333333333334</v>
      </c>
      <c r="F177" s="279">
        <v>180.81666666666666</v>
      </c>
      <c r="G177" s="279">
        <v>177.53333333333333</v>
      </c>
      <c r="H177" s="279">
        <v>188.63333333333335</v>
      </c>
      <c r="I177" s="279">
        <v>191.91666666666666</v>
      </c>
      <c r="J177" s="279">
        <v>194.18333333333337</v>
      </c>
      <c r="K177" s="277">
        <v>189.65</v>
      </c>
      <c r="L177" s="277">
        <v>184.1</v>
      </c>
      <c r="M177" s="277">
        <v>101.25354</v>
      </c>
    </row>
    <row r="178" spans="1:13">
      <c r="A178" s="301">
        <v>169</v>
      </c>
      <c r="B178" s="277" t="s">
        <v>276</v>
      </c>
      <c r="C178" s="277">
        <v>240.4</v>
      </c>
      <c r="D178" s="279">
        <v>238.28333333333333</v>
      </c>
      <c r="E178" s="279">
        <v>234.61666666666667</v>
      </c>
      <c r="F178" s="279">
        <v>228.83333333333334</v>
      </c>
      <c r="G178" s="279">
        <v>225.16666666666669</v>
      </c>
      <c r="H178" s="279">
        <v>244.06666666666666</v>
      </c>
      <c r="I178" s="279">
        <v>247.73333333333335</v>
      </c>
      <c r="J178" s="279">
        <v>253.51666666666665</v>
      </c>
      <c r="K178" s="277">
        <v>241.95</v>
      </c>
      <c r="L178" s="277">
        <v>232.5</v>
      </c>
      <c r="M178" s="277">
        <v>6.51349</v>
      </c>
    </row>
    <row r="179" spans="1:13">
      <c r="A179" s="301">
        <v>170</v>
      </c>
      <c r="B179" s="277" t="s">
        <v>278</v>
      </c>
      <c r="C179" s="277">
        <v>377.9</v>
      </c>
      <c r="D179" s="279">
        <v>379.08333333333331</v>
      </c>
      <c r="E179" s="279">
        <v>371.31666666666661</v>
      </c>
      <c r="F179" s="279">
        <v>364.73333333333329</v>
      </c>
      <c r="G179" s="279">
        <v>356.96666666666658</v>
      </c>
      <c r="H179" s="279">
        <v>385.66666666666663</v>
      </c>
      <c r="I179" s="279">
        <v>393.43333333333339</v>
      </c>
      <c r="J179" s="279">
        <v>400.01666666666665</v>
      </c>
      <c r="K179" s="277">
        <v>386.85</v>
      </c>
      <c r="L179" s="277">
        <v>372.5</v>
      </c>
      <c r="M179" s="277">
        <v>2.8557100000000002</v>
      </c>
    </row>
    <row r="180" spans="1:13">
      <c r="A180" s="301">
        <v>171</v>
      </c>
      <c r="B180" s="277" t="s">
        <v>279</v>
      </c>
      <c r="C180" s="277">
        <v>473.65</v>
      </c>
      <c r="D180" s="279">
        <v>474.7166666666667</v>
      </c>
      <c r="E180" s="279">
        <v>471.43333333333339</v>
      </c>
      <c r="F180" s="279">
        <v>469.2166666666667</v>
      </c>
      <c r="G180" s="279">
        <v>465.93333333333339</v>
      </c>
      <c r="H180" s="279">
        <v>476.93333333333339</v>
      </c>
      <c r="I180" s="279">
        <v>480.2166666666667</v>
      </c>
      <c r="J180" s="279">
        <v>482.43333333333339</v>
      </c>
      <c r="K180" s="277">
        <v>478</v>
      </c>
      <c r="L180" s="277">
        <v>472.5</v>
      </c>
      <c r="M180" s="277">
        <v>0.72177000000000002</v>
      </c>
    </row>
    <row r="181" spans="1:13">
      <c r="A181" s="301">
        <v>172</v>
      </c>
      <c r="B181" s="277" t="s">
        <v>167</v>
      </c>
      <c r="C181" s="277">
        <v>725.6</v>
      </c>
      <c r="D181" s="279">
        <v>728.88333333333333</v>
      </c>
      <c r="E181" s="279">
        <v>718.31666666666661</v>
      </c>
      <c r="F181" s="279">
        <v>711.0333333333333</v>
      </c>
      <c r="G181" s="279">
        <v>700.46666666666658</v>
      </c>
      <c r="H181" s="279">
        <v>736.16666666666663</v>
      </c>
      <c r="I181" s="279">
        <v>746.73333333333346</v>
      </c>
      <c r="J181" s="279">
        <v>754.01666666666665</v>
      </c>
      <c r="K181" s="277">
        <v>739.45</v>
      </c>
      <c r="L181" s="277">
        <v>721.6</v>
      </c>
      <c r="M181" s="277">
        <v>7.2822500000000003</v>
      </c>
    </row>
    <row r="182" spans="1:13">
      <c r="A182" s="301">
        <v>173</v>
      </c>
      <c r="B182" s="277" t="s">
        <v>168</v>
      </c>
      <c r="C182" s="277">
        <v>200.4</v>
      </c>
      <c r="D182" s="279">
        <v>197.16666666666666</v>
      </c>
      <c r="E182" s="279">
        <v>192.43333333333331</v>
      </c>
      <c r="F182" s="279">
        <v>184.46666666666664</v>
      </c>
      <c r="G182" s="279">
        <v>179.73333333333329</v>
      </c>
      <c r="H182" s="279">
        <v>205.13333333333333</v>
      </c>
      <c r="I182" s="279">
        <v>209.86666666666667</v>
      </c>
      <c r="J182" s="279">
        <v>217.83333333333334</v>
      </c>
      <c r="K182" s="277">
        <v>201.9</v>
      </c>
      <c r="L182" s="277">
        <v>189.2</v>
      </c>
      <c r="M182" s="277">
        <v>507.29018000000002</v>
      </c>
    </row>
    <row r="183" spans="1:13">
      <c r="A183" s="301">
        <v>174</v>
      </c>
      <c r="B183" s="277" t="s">
        <v>169</v>
      </c>
      <c r="C183" s="277">
        <v>112.35</v>
      </c>
      <c r="D183" s="279">
        <v>112.90000000000002</v>
      </c>
      <c r="E183" s="279">
        <v>111.10000000000004</v>
      </c>
      <c r="F183" s="279">
        <v>109.85000000000002</v>
      </c>
      <c r="G183" s="279">
        <v>108.05000000000004</v>
      </c>
      <c r="H183" s="279">
        <v>114.15000000000003</v>
      </c>
      <c r="I183" s="279">
        <v>115.95000000000002</v>
      </c>
      <c r="J183" s="279">
        <v>117.20000000000003</v>
      </c>
      <c r="K183" s="277">
        <v>114.7</v>
      </c>
      <c r="L183" s="277">
        <v>111.65</v>
      </c>
      <c r="M183" s="277">
        <v>66.495260000000002</v>
      </c>
    </row>
    <row r="184" spans="1:13">
      <c r="A184" s="301">
        <v>175</v>
      </c>
      <c r="B184" s="277" t="s">
        <v>170</v>
      </c>
      <c r="C184" s="277">
        <v>2137.3000000000002</v>
      </c>
      <c r="D184" s="279">
        <v>2110.75</v>
      </c>
      <c r="E184" s="279">
        <v>2073.5500000000002</v>
      </c>
      <c r="F184" s="279">
        <v>2009.8000000000002</v>
      </c>
      <c r="G184" s="279">
        <v>1972.6000000000004</v>
      </c>
      <c r="H184" s="279">
        <v>2174.5</v>
      </c>
      <c r="I184" s="279">
        <v>2211.6999999999998</v>
      </c>
      <c r="J184" s="279">
        <v>2275.4499999999998</v>
      </c>
      <c r="K184" s="277">
        <v>2147.9499999999998</v>
      </c>
      <c r="L184" s="277">
        <v>2047</v>
      </c>
      <c r="M184" s="277">
        <v>276.31027999999998</v>
      </c>
    </row>
    <row r="185" spans="1:13">
      <c r="A185" s="301">
        <v>176</v>
      </c>
      <c r="B185" s="277" t="s">
        <v>171</v>
      </c>
      <c r="C185" s="277">
        <v>41.45</v>
      </c>
      <c r="D185" s="279">
        <v>41.466666666666661</v>
      </c>
      <c r="E185" s="279">
        <v>41.033333333333324</v>
      </c>
      <c r="F185" s="279">
        <v>40.61666666666666</v>
      </c>
      <c r="G185" s="279">
        <v>40.183333333333323</v>
      </c>
      <c r="H185" s="279">
        <v>41.883333333333326</v>
      </c>
      <c r="I185" s="279">
        <v>42.316666666666663</v>
      </c>
      <c r="J185" s="279">
        <v>42.733333333333327</v>
      </c>
      <c r="K185" s="277">
        <v>41.9</v>
      </c>
      <c r="L185" s="277">
        <v>41.05</v>
      </c>
      <c r="M185" s="277">
        <v>355.58994000000001</v>
      </c>
    </row>
    <row r="186" spans="1:13">
      <c r="A186" s="301">
        <v>177</v>
      </c>
      <c r="B186" s="277" t="s">
        <v>3524</v>
      </c>
      <c r="C186" s="277">
        <v>827.35</v>
      </c>
      <c r="D186" s="279">
        <v>828.08333333333337</v>
      </c>
      <c r="E186" s="279">
        <v>820.36666666666679</v>
      </c>
      <c r="F186" s="279">
        <v>813.38333333333344</v>
      </c>
      <c r="G186" s="279">
        <v>805.66666666666686</v>
      </c>
      <c r="H186" s="279">
        <v>835.06666666666672</v>
      </c>
      <c r="I186" s="279">
        <v>842.78333333333319</v>
      </c>
      <c r="J186" s="279">
        <v>849.76666666666665</v>
      </c>
      <c r="K186" s="277">
        <v>835.8</v>
      </c>
      <c r="L186" s="277">
        <v>821.1</v>
      </c>
      <c r="M186" s="277">
        <v>9.2622699999999991</v>
      </c>
    </row>
    <row r="187" spans="1:13">
      <c r="A187" s="301">
        <v>178</v>
      </c>
      <c r="B187" s="277" t="s">
        <v>280</v>
      </c>
      <c r="C187" s="277">
        <v>839.2</v>
      </c>
      <c r="D187" s="279">
        <v>842.61666666666667</v>
      </c>
      <c r="E187" s="279">
        <v>830.23333333333335</v>
      </c>
      <c r="F187" s="279">
        <v>821.26666666666665</v>
      </c>
      <c r="G187" s="279">
        <v>808.88333333333333</v>
      </c>
      <c r="H187" s="279">
        <v>851.58333333333337</v>
      </c>
      <c r="I187" s="279">
        <v>863.96666666666681</v>
      </c>
      <c r="J187" s="279">
        <v>872.93333333333339</v>
      </c>
      <c r="K187" s="277">
        <v>855</v>
      </c>
      <c r="L187" s="277">
        <v>833.65</v>
      </c>
      <c r="M187" s="277">
        <v>21.516970000000001</v>
      </c>
    </row>
    <row r="188" spans="1:13">
      <c r="A188" s="301">
        <v>179</v>
      </c>
      <c r="B188" s="277" t="s">
        <v>172</v>
      </c>
      <c r="C188" s="277">
        <v>209.85</v>
      </c>
      <c r="D188" s="279">
        <v>208.78333333333333</v>
      </c>
      <c r="E188" s="279">
        <v>207.21666666666667</v>
      </c>
      <c r="F188" s="279">
        <v>204.58333333333334</v>
      </c>
      <c r="G188" s="279">
        <v>203.01666666666668</v>
      </c>
      <c r="H188" s="279">
        <v>211.41666666666666</v>
      </c>
      <c r="I188" s="279">
        <v>212.98333333333332</v>
      </c>
      <c r="J188" s="279">
        <v>215.61666666666665</v>
      </c>
      <c r="K188" s="277">
        <v>210.35</v>
      </c>
      <c r="L188" s="277">
        <v>206.15</v>
      </c>
      <c r="M188" s="277">
        <v>667.50982999999997</v>
      </c>
    </row>
    <row r="189" spans="1:13">
      <c r="A189" s="301">
        <v>180</v>
      </c>
      <c r="B189" s="277" t="s">
        <v>173</v>
      </c>
      <c r="C189" s="277">
        <v>21710.65</v>
      </c>
      <c r="D189" s="279">
        <v>21769.899999999998</v>
      </c>
      <c r="E189" s="279">
        <v>21540.799999999996</v>
      </c>
      <c r="F189" s="279">
        <v>21370.949999999997</v>
      </c>
      <c r="G189" s="279">
        <v>21141.849999999995</v>
      </c>
      <c r="H189" s="279">
        <v>21939.749999999996</v>
      </c>
      <c r="I189" s="279">
        <v>22168.849999999995</v>
      </c>
      <c r="J189" s="279">
        <v>22338.699999999997</v>
      </c>
      <c r="K189" s="277">
        <v>21999</v>
      </c>
      <c r="L189" s="277">
        <v>21600.05</v>
      </c>
      <c r="M189" s="277">
        <v>0.38074000000000002</v>
      </c>
    </row>
    <row r="190" spans="1:13">
      <c r="A190" s="301">
        <v>181</v>
      </c>
      <c r="B190" s="277" t="s">
        <v>174</v>
      </c>
      <c r="C190" s="277">
        <v>1232.45</v>
      </c>
      <c r="D190" s="279">
        <v>1232</v>
      </c>
      <c r="E190" s="279">
        <v>1224.05</v>
      </c>
      <c r="F190" s="279">
        <v>1215.6499999999999</v>
      </c>
      <c r="G190" s="279">
        <v>1207.6999999999998</v>
      </c>
      <c r="H190" s="279">
        <v>1240.4000000000001</v>
      </c>
      <c r="I190" s="279">
        <v>1248.3499999999999</v>
      </c>
      <c r="J190" s="279">
        <v>1256.7500000000002</v>
      </c>
      <c r="K190" s="277">
        <v>1239.95</v>
      </c>
      <c r="L190" s="277">
        <v>1223.5999999999999</v>
      </c>
      <c r="M190" s="277">
        <v>4.2686000000000002</v>
      </c>
    </row>
    <row r="191" spans="1:13">
      <c r="A191" s="301">
        <v>182</v>
      </c>
      <c r="B191" s="277" t="s">
        <v>175</v>
      </c>
      <c r="C191" s="277">
        <v>4256.6499999999996</v>
      </c>
      <c r="D191" s="279">
        <v>4265.3499999999995</v>
      </c>
      <c r="E191" s="279">
        <v>4201.6999999999989</v>
      </c>
      <c r="F191" s="279">
        <v>4146.7499999999991</v>
      </c>
      <c r="G191" s="279">
        <v>4083.0999999999985</v>
      </c>
      <c r="H191" s="279">
        <v>4320.2999999999993</v>
      </c>
      <c r="I191" s="279">
        <v>4383.9499999999989</v>
      </c>
      <c r="J191" s="279">
        <v>4438.8999999999996</v>
      </c>
      <c r="K191" s="277">
        <v>4329</v>
      </c>
      <c r="L191" s="277">
        <v>4210.3999999999996</v>
      </c>
      <c r="M191" s="277">
        <v>1.8597699999999999</v>
      </c>
    </row>
    <row r="192" spans="1:13">
      <c r="A192" s="301">
        <v>183</v>
      </c>
      <c r="B192" s="277" t="s">
        <v>176</v>
      </c>
      <c r="C192" s="277">
        <v>726.35</v>
      </c>
      <c r="D192" s="279">
        <v>716.83333333333337</v>
      </c>
      <c r="E192" s="279">
        <v>702.66666666666674</v>
      </c>
      <c r="F192" s="279">
        <v>678.98333333333335</v>
      </c>
      <c r="G192" s="279">
        <v>664.81666666666672</v>
      </c>
      <c r="H192" s="279">
        <v>740.51666666666677</v>
      </c>
      <c r="I192" s="279">
        <v>754.68333333333351</v>
      </c>
      <c r="J192" s="279">
        <v>778.36666666666679</v>
      </c>
      <c r="K192" s="277">
        <v>731</v>
      </c>
      <c r="L192" s="277">
        <v>693.15</v>
      </c>
      <c r="M192" s="277">
        <v>84.296310000000005</v>
      </c>
    </row>
    <row r="193" spans="1:13">
      <c r="A193" s="301">
        <v>184</v>
      </c>
      <c r="B193" s="277" t="s">
        <v>178</v>
      </c>
      <c r="C193" s="277">
        <v>525.15</v>
      </c>
      <c r="D193" s="279">
        <v>525.80000000000007</v>
      </c>
      <c r="E193" s="279">
        <v>521.60000000000014</v>
      </c>
      <c r="F193" s="279">
        <v>518.05000000000007</v>
      </c>
      <c r="G193" s="279">
        <v>513.85000000000014</v>
      </c>
      <c r="H193" s="279">
        <v>529.35000000000014</v>
      </c>
      <c r="I193" s="279">
        <v>533.55000000000018</v>
      </c>
      <c r="J193" s="279">
        <v>537.10000000000014</v>
      </c>
      <c r="K193" s="277">
        <v>530</v>
      </c>
      <c r="L193" s="277">
        <v>522.25</v>
      </c>
      <c r="M193" s="277">
        <v>52.062460000000002</v>
      </c>
    </row>
    <row r="194" spans="1:13">
      <c r="A194" s="301">
        <v>185</v>
      </c>
      <c r="B194" s="277" t="s">
        <v>179</v>
      </c>
      <c r="C194" s="277">
        <v>485.1</v>
      </c>
      <c r="D194" s="279">
        <v>483.2</v>
      </c>
      <c r="E194" s="279">
        <v>477.9</v>
      </c>
      <c r="F194" s="279">
        <v>470.7</v>
      </c>
      <c r="G194" s="279">
        <v>465.4</v>
      </c>
      <c r="H194" s="279">
        <v>490.4</v>
      </c>
      <c r="I194" s="279">
        <v>495.70000000000005</v>
      </c>
      <c r="J194" s="279">
        <v>502.9</v>
      </c>
      <c r="K194" s="277">
        <v>488.5</v>
      </c>
      <c r="L194" s="277">
        <v>476</v>
      </c>
      <c r="M194" s="277">
        <v>26.456890000000001</v>
      </c>
    </row>
    <row r="195" spans="1:13">
      <c r="A195" s="301">
        <v>186</v>
      </c>
      <c r="B195" s="277" t="s">
        <v>282</v>
      </c>
      <c r="C195" s="277">
        <v>491.75</v>
      </c>
      <c r="D195" s="279">
        <v>497.51666666666671</v>
      </c>
      <c r="E195" s="279">
        <v>482.08333333333337</v>
      </c>
      <c r="F195" s="279">
        <v>472.41666666666669</v>
      </c>
      <c r="G195" s="279">
        <v>456.98333333333335</v>
      </c>
      <c r="H195" s="279">
        <v>507.18333333333339</v>
      </c>
      <c r="I195" s="279">
        <v>522.61666666666667</v>
      </c>
      <c r="J195" s="279">
        <v>532.28333333333342</v>
      </c>
      <c r="K195" s="277">
        <v>512.95000000000005</v>
      </c>
      <c r="L195" s="277">
        <v>487.85</v>
      </c>
      <c r="M195" s="277">
        <v>7.0650700000000004</v>
      </c>
    </row>
    <row r="196" spans="1:13">
      <c r="A196" s="301">
        <v>187</v>
      </c>
      <c r="B196" s="277" t="s">
        <v>3465</v>
      </c>
      <c r="C196" s="277">
        <v>549.15</v>
      </c>
      <c r="D196" s="279">
        <v>551.75</v>
      </c>
      <c r="E196" s="279">
        <v>542.1</v>
      </c>
      <c r="F196" s="279">
        <v>535.05000000000007</v>
      </c>
      <c r="G196" s="279">
        <v>525.40000000000009</v>
      </c>
      <c r="H196" s="279">
        <v>558.79999999999995</v>
      </c>
      <c r="I196" s="279">
        <v>568.45000000000005</v>
      </c>
      <c r="J196" s="279">
        <v>575.49999999999989</v>
      </c>
      <c r="K196" s="277">
        <v>561.4</v>
      </c>
      <c r="L196" s="277">
        <v>544.70000000000005</v>
      </c>
      <c r="M196" s="277">
        <v>57.780389999999997</v>
      </c>
    </row>
    <row r="197" spans="1:13">
      <c r="A197" s="301">
        <v>188</v>
      </c>
      <c r="B197" s="268" t="s">
        <v>183</v>
      </c>
      <c r="C197" s="268">
        <v>137.9</v>
      </c>
      <c r="D197" s="308">
        <v>135.08333333333334</v>
      </c>
      <c r="E197" s="308">
        <v>131.16666666666669</v>
      </c>
      <c r="F197" s="308">
        <v>124.43333333333334</v>
      </c>
      <c r="G197" s="308">
        <v>120.51666666666668</v>
      </c>
      <c r="H197" s="308">
        <v>141.81666666666669</v>
      </c>
      <c r="I197" s="308">
        <v>145.73333333333338</v>
      </c>
      <c r="J197" s="308">
        <v>152.4666666666667</v>
      </c>
      <c r="K197" s="268">
        <v>139</v>
      </c>
      <c r="L197" s="268">
        <v>128.35</v>
      </c>
      <c r="M197" s="268">
        <v>1975.16356</v>
      </c>
    </row>
    <row r="198" spans="1:13">
      <c r="A198" s="301">
        <v>189</v>
      </c>
      <c r="B198" s="268" t="s">
        <v>185</v>
      </c>
      <c r="C198" s="268">
        <v>62.65</v>
      </c>
      <c r="D198" s="308">
        <v>61.966666666666669</v>
      </c>
      <c r="E198" s="308">
        <v>60.683333333333337</v>
      </c>
      <c r="F198" s="308">
        <v>58.716666666666669</v>
      </c>
      <c r="G198" s="308">
        <v>57.433333333333337</v>
      </c>
      <c r="H198" s="308">
        <v>63.933333333333337</v>
      </c>
      <c r="I198" s="308">
        <v>65.216666666666669</v>
      </c>
      <c r="J198" s="308">
        <v>67.183333333333337</v>
      </c>
      <c r="K198" s="268">
        <v>63.25</v>
      </c>
      <c r="L198" s="268">
        <v>60</v>
      </c>
      <c r="M198" s="268">
        <v>737.44794000000002</v>
      </c>
    </row>
    <row r="199" spans="1:13">
      <c r="A199" s="301">
        <v>190</v>
      </c>
      <c r="B199" s="268" t="s">
        <v>186</v>
      </c>
      <c r="C199" s="268">
        <v>425</v>
      </c>
      <c r="D199" s="308">
        <v>424.98333333333335</v>
      </c>
      <c r="E199" s="308">
        <v>422.2166666666667</v>
      </c>
      <c r="F199" s="308">
        <v>419.43333333333334</v>
      </c>
      <c r="G199" s="308">
        <v>416.66666666666669</v>
      </c>
      <c r="H199" s="308">
        <v>427.76666666666671</v>
      </c>
      <c r="I199" s="308">
        <v>430.53333333333336</v>
      </c>
      <c r="J199" s="308">
        <v>433.31666666666672</v>
      </c>
      <c r="K199" s="268">
        <v>427.75</v>
      </c>
      <c r="L199" s="268">
        <v>422.2</v>
      </c>
      <c r="M199" s="268">
        <v>79.571640000000002</v>
      </c>
    </row>
    <row r="200" spans="1:13">
      <c r="A200" s="301">
        <v>191</v>
      </c>
      <c r="B200" s="268" t="s">
        <v>187</v>
      </c>
      <c r="C200" s="268">
        <v>2253.5</v>
      </c>
      <c r="D200" s="308">
        <v>2243.2833333333333</v>
      </c>
      <c r="E200" s="308">
        <v>2226.6666666666665</v>
      </c>
      <c r="F200" s="308">
        <v>2199.833333333333</v>
      </c>
      <c r="G200" s="308">
        <v>2183.2166666666662</v>
      </c>
      <c r="H200" s="308">
        <v>2270.1166666666668</v>
      </c>
      <c r="I200" s="308">
        <v>2286.7333333333336</v>
      </c>
      <c r="J200" s="308">
        <v>2313.5666666666671</v>
      </c>
      <c r="K200" s="268">
        <v>2259.9</v>
      </c>
      <c r="L200" s="268">
        <v>2216.4499999999998</v>
      </c>
      <c r="M200" s="268">
        <v>26.18159</v>
      </c>
    </row>
    <row r="201" spans="1:13">
      <c r="A201" s="301">
        <v>192</v>
      </c>
      <c r="B201" s="268" t="s">
        <v>188</v>
      </c>
      <c r="C201" s="268">
        <v>732.85</v>
      </c>
      <c r="D201" s="308">
        <v>733.61666666666667</v>
      </c>
      <c r="E201" s="308">
        <v>726.23333333333335</v>
      </c>
      <c r="F201" s="308">
        <v>719.61666666666667</v>
      </c>
      <c r="G201" s="308">
        <v>712.23333333333335</v>
      </c>
      <c r="H201" s="308">
        <v>740.23333333333335</v>
      </c>
      <c r="I201" s="308">
        <v>747.61666666666679</v>
      </c>
      <c r="J201" s="308">
        <v>754.23333333333335</v>
      </c>
      <c r="K201" s="268">
        <v>741</v>
      </c>
      <c r="L201" s="268">
        <v>727</v>
      </c>
      <c r="M201" s="268">
        <v>31.57124</v>
      </c>
    </row>
    <row r="202" spans="1:13">
      <c r="A202" s="301">
        <v>193</v>
      </c>
      <c r="B202" s="268" t="s">
        <v>189</v>
      </c>
      <c r="C202" s="268">
        <v>1134.2</v>
      </c>
      <c r="D202" s="308">
        <v>1137.1166666666666</v>
      </c>
      <c r="E202" s="308">
        <v>1124.2333333333331</v>
      </c>
      <c r="F202" s="308">
        <v>1114.2666666666667</v>
      </c>
      <c r="G202" s="308">
        <v>1101.3833333333332</v>
      </c>
      <c r="H202" s="308">
        <v>1147.083333333333</v>
      </c>
      <c r="I202" s="308">
        <v>1159.9666666666667</v>
      </c>
      <c r="J202" s="308">
        <v>1169.9333333333329</v>
      </c>
      <c r="K202" s="268">
        <v>1150</v>
      </c>
      <c r="L202" s="268">
        <v>1127.1500000000001</v>
      </c>
      <c r="M202" s="268">
        <v>20.09966</v>
      </c>
    </row>
    <row r="203" spans="1:13">
      <c r="A203" s="301">
        <v>194</v>
      </c>
      <c r="B203" s="268" t="s">
        <v>190</v>
      </c>
      <c r="C203" s="268">
        <v>2755.2</v>
      </c>
      <c r="D203" s="308">
        <v>2773.6833333333329</v>
      </c>
      <c r="E203" s="308">
        <v>2729.2166666666658</v>
      </c>
      <c r="F203" s="308">
        <v>2703.2333333333327</v>
      </c>
      <c r="G203" s="308">
        <v>2658.7666666666655</v>
      </c>
      <c r="H203" s="308">
        <v>2799.6666666666661</v>
      </c>
      <c r="I203" s="308">
        <v>2844.1333333333332</v>
      </c>
      <c r="J203" s="308">
        <v>2870.1166666666663</v>
      </c>
      <c r="K203" s="268">
        <v>2818.15</v>
      </c>
      <c r="L203" s="268">
        <v>2747.7</v>
      </c>
      <c r="M203" s="268">
        <v>4.5473100000000004</v>
      </c>
    </row>
    <row r="204" spans="1:13">
      <c r="A204" s="301">
        <v>195</v>
      </c>
      <c r="B204" s="268" t="s">
        <v>191</v>
      </c>
      <c r="C204" s="268">
        <v>350.25</v>
      </c>
      <c r="D204" s="308">
        <v>352.2166666666667</v>
      </c>
      <c r="E204" s="308">
        <v>346.43333333333339</v>
      </c>
      <c r="F204" s="308">
        <v>342.61666666666667</v>
      </c>
      <c r="G204" s="308">
        <v>336.83333333333337</v>
      </c>
      <c r="H204" s="308">
        <v>356.03333333333342</v>
      </c>
      <c r="I204" s="308">
        <v>361.81666666666672</v>
      </c>
      <c r="J204" s="308">
        <v>365.63333333333344</v>
      </c>
      <c r="K204" s="268">
        <v>358</v>
      </c>
      <c r="L204" s="268">
        <v>348.4</v>
      </c>
      <c r="M204" s="268">
        <v>7.7784800000000001</v>
      </c>
    </row>
    <row r="205" spans="1:13">
      <c r="A205" s="301">
        <v>196</v>
      </c>
      <c r="B205" s="268" t="s">
        <v>550</v>
      </c>
      <c r="C205" s="268">
        <v>649.9</v>
      </c>
      <c r="D205" s="308">
        <v>660.23333333333335</v>
      </c>
      <c r="E205" s="308">
        <v>636.4666666666667</v>
      </c>
      <c r="F205" s="308">
        <v>623.0333333333333</v>
      </c>
      <c r="G205" s="308">
        <v>599.26666666666665</v>
      </c>
      <c r="H205" s="308">
        <v>673.66666666666674</v>
      </c>
      <c r="I205" s="308">
        <v>697.43333333333339</v>
      </c>
      <c r="J205" s="308">
        <v>710.86666666666679</v>
      </c>
      <c r="K205" s="268">
        <v>684</v>
      </c>
      <c r="L205" s="268">
        <v>646.79999999999995</v>
      </c>
      <c r="M205" s="268">
        <v>16.08981</v>
      </c>
    </row>
    <row r="206" spans="1:13">
      <c r="A206" s="301">
        <v>197</v>
      </c>
      <c r="B206" s="268" t="s">
        <v>192</v>
      </c>
      <c r="C206" s="268">
        <v>467.5</v>
      </c>
      <c r="D206" s="308">
        <v>467.56666666666666</v>
      </c>
      <c r="E206" s="308">
        <v>458.13333333333333</v>
      </c>
      <c r="F206" s="308">
        <v>448.76666666666665</v>
      </c>
      <c r="G206" s="308">
        <v>439.33333333333331</v>
      </c>
      <c r="H206" s="308">
        <v>476.93333333333334</v>
      </c>
      <c r="I206" s="308">
        <v>486.36666666666662</v>
      </c>
      <c r="J206" s="308">
        <v>495.73333333333335</v>
      </c>
      <c r="K206" s="268">
        <v>477</v>
      </c>
      <c r="L206" s="268">
        <v>458.2</v>
      </c>
      <c r="M206" s="268">
        <v>150.8227</v>
      </c>
    </row>
    <row r="207" spans="1:13">
      <c r="A207" s="301">
        <v>198</v>
      </c>
      <c r="B207" s="268" t="s">
        <v>193</v>
      </c>
      <c r="C207" s="268">
        <v>1055.4000000000001</v>
      </c>
      <c r="D207" s="308">
        <v>1055.1833333333334</v>
      </c>
      <c r="E207" s="308">
        <v>1041.3666666666668</v>
      </c>
      <c r="F207" s="308">
        <v>1027.3333333333335</v>
      </c>
      <c r="G207" s="308">
        <v>1013.5166666666669</v>
      </c>
      <c r="H207" s="308">
        <v>1069.2166666666667</v>
      </c>
      <c r="I207" s="308">
        <v>1083.0333333333333</v>
      </c>
      <c r="J207" s="308">
        <v>1097.0666666666666</v>
      </c>
      <c r="K207" s="268">
        <v>1069</v>
      </c>
      <c r="L207" s="268">
        <v>1041.1500000000001</v>
      </c>
      <c r="M207" s="268">
        <v>4.4395100000000003</v>
      </c>
    </row>
    <row r="208" spans="1:13">
      <c r="A208" s="301">
        <v>199</v>
      </c>
      <c r="B208" s="268" t="s">
        <v>195</v>
      </c>
      <c r="C208" s="268">
        <v>4079.65</v>
      </c>
      <c r="D208" s="308">
        <v>4110.4833333333336</v>
      </c>
      <c r="E208" s="308">
        <v>4039.166666666667</v>
      </c>
      <c r="F208" s="308">
        <v>3998.6833333333334</v>
      </c>
      <c r="G208" s="308">
        <v>3927.3666666666668</v>
      </c>
      <c r="H208" s="308">
        <v>4150.9666666666672</v>
      </c>
      <c r="I208" s="308">
        <v>4222.2833333333328</v>
      </c>
      <c r="J208" s="308">
        <v>4262.7666666666673</v>
      </c>
      <c r="K208" s="268">
        <v>4181.8</v>
      </c>
      <c r="L208" s="268">
        <v>4070</v>
      </c>
      <c r="M208" s="268">
        <v>5.7477400000000003</v>
      </c>
    </row>
    <row r="209" spans="1:13">
      <c r="A209" s="301">
        <v>200</v>
      </c>
      <c r="B209" s="268" t="s">
        <v>196</v>
      </c>
      <c r="C209" s="268">
        <v>30.5</v>
      </c>
      <c r="D209" s="308">
        <v>30.516666666666669</v>
      </c>
      <c r="E209" s="308">
        <v>30.333333333333339</v>
      </c>
      <c r="F209" s="308">
        <v>30.166666666666671</v>
      </c>
      <c r="G209" s="308">
        <v>29.983333333333341</v>
      </c>
      <c r="H209" s="308">
        <v>30.683333333333337</v>
      </c>
      <c r="I209" s="308">
        <v>30.866666666666667</v>
      </c>
      <c r="J209" s="308">
        <v>31.033333333333335</v>
      </c>
      <c r="K209" s="268">
        <v>30.7</v>
      </c>
      <c r="L209" s="268">
        <v>30.35</v>
      </c>
      <c r="M209" s="268">
        <v>30.009889999999999</v>
      </c>
    </row>
    <row r="210" spans="1:13">
      <c r="A210" s="301">
        <v>201</v>
      </c>
      <c r="B210" s="268" t="s">
        <v>197</v>
      </c>
      <c r="C210" s="268">
        <v>493.55</v>
      </c>
      <c r="D210" s="308">
        <v>492.83333333333331</v>
      </c>
      <c r="E210" s="308">
        <v>489.06666666666661</v>
      </c>
      <c r="F210" s="308">
        <v>484.58333333333331</v>
      </c>
      <c r="G210" s="308">
        <v>480.81666666666661</v>
      </c>
      <c r="H210" s="308">
        <v>497.31666666666661</v>
      </c>
      <c r="I210" s="308">
        <v>501.08333333333337</v>
      </c>
      <c r="J210" s="308">
        <v>505.56666666666661</v>
      </c>
      <c r="K210" s="268">
        <v>496.6</v>
      </c>
      <c r="L210" s="268">
        <v>488.35</v>
      </c>
      <c r="M210" s="268">
        <v>28.396260000000002</v>
      </c>
    </row>
    <row r="211" spans="1:13">
      <c r="A211" s="301">
        <v>202</v>
      </c>
      <c r="B211" s="268" t="s">
        <v>563</v>
      </c>
      <c r="C211" s="268">
        <v>767.05</v>
      </c>
      <c r="D211" s="308">
        <v>771.51666666666677</v>
      </c>
      <c r="E211" s="308">
        <v>754.53333333333353</v>
      </c>
      <c r="F211" s="308">
        <v>742.01666666666677</v>
      </c>
      <c r="G211" s="308">
        <v>725.03333333333353</v>
      </c>
      <c r="H211" s="308">
        <v>784.03333333333353</v>
      </c>
      <c r="I211" s="308">
        <v>801.01666666666688</v>
      </c>
      <c r="J211" s="308">
        <v>813.53333333333353</v>
      </c>
      <c r="K211" s="268">
        <v>788.5</v>
      </c>
      <c r="L211" s="268">
        <v>759</v>
      </c>
      <c r="M211" s="268">
        <v>3.1693699999999998</v>
      </c>
    </row>
    <row r="212" spans="1:13">
      <c r="A212" s="301">
        <v>203</v>
      </c>
      <c r="B212" s="268" t="s">
        <v>284</v>
      </c>
      <c r="C212" s="268">
        <v>175.95</v>
      </c>
      <c r="D212" s="308">
        <v>175.54999999999998</v>
      </c>
      <c r="E212" s="308">
        <v>171.59999999999997</v>
      </c>
      <c r="F212" s="308">
        <v>167.24999999999997</v>
      </c>
      <c r="G212" s="308">
        <v>163.29999999999995</v>
      </c>
      <c r="H212" s="308">
        <v>179.89999999999998</v>
      </c>
      <c r="I212" s="308">
        <v>183.84999999999997</v>
      </c>
      <c r="J212" s="308">
        <v>188.2</v>
      </c>
      <c r="K212" s="268">
        <v>179.5</v>
      </c>
      <c r="L212" s="268">
        <v>171.2</v>
      </c>
      <c r="M212" s="268">
        <v>21.446850000000001</v>
      </c>
    </row>
    <row r="213" spans="1:13">
      <c r="A213" s="301">
        <v>204</v>
      </c>
      <c r="B213" s="268" t="s">
        <v>199</v>
      </c>
      <c r="C213" s="268">
        <v>648.79999999999995</v>
      </c>
      <c r="D213" s="308">
        <v>652.19999999999993</v>
      </c>
      <c r="E213" s="308">
        <v>642.39999999999986</v>
      </c>
      <c r="F213" s="308">
        <v>635.99999999999989</v>
      </c>
      <c r="G213" s="308">
        <v>626.19999999999982</v>
      </c>
      <c r="H213" s="308">
        <v>658.59999999999991</v>
      </c>
      <c r="I213" s="308">
        <v>668.39999999999986</v>
      </c>
      <c r="J213" s="308">
        <v>674.8</v>
      </c>
      <c r="K213" s="268">
        <v>662</v>
      </c>
      <c r="L213" s="268">
        <v>645.79999999999995</v>
      </c>
      <c r="M213" s="268">
        <v>17.096430000000002</v>
      </c>
    </row>
    <row r="214" spans="1:13">
      <c r="A214" s="301">
        <v>205</v>
      </c>
      <c r="B214" s="268" t="s">
        <v>569</v>
      </c>
      <c r="C214" s="268">
        <v>2256.9</v>
      </c>
      <c r="D214" s="308">
        <v>2258.9166666666665</v>
      </c>
      <c r="E214" s="308">
        <v>2228.833333333333</v>
      </c>
      <c r="F214" s="308">
        <v>2200.7666666666664</v>
      </c>
      <c r="G214" s="308">
        <v>2170.6833333333329</v>
      </c>
      <c r="H214" s="308">
        <v>2286.9833333333331</v>
      </c>
      <c r="I214" s="308">
        <v>2317.0666666666662</v>
      </c>
      <c r="J214" s="308">
        <v>2345.1333333333332</v>
      </c>
      <c r="K214" s="268">
        <v>2289</v>
      </c>
      <c r="L214" s="268">
        <v>2230.85</v>
      </c>
      <c r="M214" s="268">
        <v>0.52039999999999997</v>
      </c>
    </row>
    <row r="215" spans="1:13">
      <c r="A215" s="301">
        <v>206</v>
      </c>
      <c r="B215" s="268" t="s">
        <v>200</v>
      </c>
      <c r="C215" s="308">
        <v>272.05</v>
      </c>
      <c r="D215" s="308">
        <v>271.58333333333331</v>
      </c>
      <c r="E215" s="308">
        <v>268.46666666666664</v>
      </c>
      <c r="F215" s="308">
        <v>264.88333333333333</v>
      </c>
      <c r="G215" s="308">
        <v>261.76666666666665</v>
      </c>
      <c r="H215" s="308">
        <v>275.16666666666663</v>
      </c>
      <c r="I215" s="308">
        <v>278.2833333333333</v>
      </c>
      <c r="J215" s="308">
        <v>281.86666666666662</v>
      </c>
      <c r="K215" s="308">
        <v>274.7</v>
      </c>
      <c r="L215" s="308">
        <v>268</v>
      </c>
      <c r="M215" s="308">
        <v>96.328639999999993</v>
      </c>
    </row>
    <row r="216" spans="1:13">
      <c r="A216" s="301">
        <v>207</v>
      </c>
      <c r="B216" s="268" t="s">
        <v>202</v>
      </c>
      <c r="C216" s="308">
        <v>211.5</v>
      </c>
      <c r="D216" s="308">
        <v>207.54999999999998</v>
      </c>
      <c r="E216" s="308">
        <v>201.69999999999996</v>
      </c>
      <c r="F216" s="308">
        <v>191.89999999999998</v>
      </c>
      <c r="G216" s="308">
        <v>186.04999999999995</v>
      </c>
      <c r="H216" s="308">
        <v>217.34999999999997</v>
      </c>
      <c r="I216" s="308">
        <v>223.2</v>
      </c>
      <c r="J216" s="308">
        <v>232.99999999999997</v>
      </c>
      <c r="K216" s="308">
        <v>213.4</v>
      </c>
      <c r="L216" s="308">
        <v>197.75</v>
      </c>
      <c r="M216" s="308">
        <v>692.74947999999995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6"/>
      <c r="B1" s="57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274"/>
      <c r="L9" s="281"/>
      <c r="M9" s="282"/>
    </row>
    <row r="10" spans="1:15" ht="42.75" customHeight="1">
      <c r="A10" s="568"/>
      <c r="B10" s="570"/>
      <c r="C10" s="575" t="s">
        <v>23</v>
      </c>
      <c r="D10" s="57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20866.150000000001</v>
      </c>
      <c r="D11" s="279">
        <v>20901.7</v>
      </c>
      <c r="E11" s="279">
        <v>20714.45</v>
      </c>
      <c r="F11" s="279">
        <v>20562.75</v>
      </c>
      <c r="G11" s="279">
        <v>20375.5</v>
      </c>
      <c r="H11" s="279">
        <v>21053.4</v>
      </c>
      <c r="I11" s="279">
        <v>21240.65</v>
      </c>
      <c r="J11" s="279">
        <v>21392.350000000002</v>
      </c>
      <c r="K11" s="277">
        <v>21088.95</v>
      </c>
      <c r="L11" s="277">
        <v>20750</v>
      </c>
      <c r="M11" s="277">
        <v>1.485E-2</v>
      </c>
    </row>
    <row r="12" spans="1:15" ht="12" customHeight="1">
      <c r="A12" s="268">
        <v>2</v>
      </c>
      <c r="B12" s="277" t="s">
        <v>803</v>
      </c>
      <c r="C12" s="278">
        <v>1119</v>
      </c>
      <c r="D12" s="279">
        <v>1133</v>
      </c>
      <c r="E12" s="279">
        <v>1101</v>
      </c>
      <c r="F12" s="279">
        <v>1083</v>
      </c>
      <c r="G12" s="279">
        <v>1051</v>
      </c>
      <c r="H12" s="279">
        <v>1151</v>
      </c>
      <c r="I12" s="279">
        <v>1183</v>
      </c>
      <c r="J12" s="279">
        <v>1201</v>
      </c>
      <c r="K12" s="277">
        <v>1165</v>
      </c>
      <c r="L12" s="277">
        <v>1115</v>
      </c>
      <c r="M12" s="277">
        <v>4.9369800000000001</v>
      </c>
    </row>
    <row r="13" spans="1:15" ht="12" customHeight="1">
      <c r="A13" s="268">
        <v>3</v>
      </c>
      <c r="B13" s="277" t="s">
        <v>294</v>
      </c>
      <c r="C13" s="278">
        <v>1535.7</v>
      </c>
      <c r="D13" s="279">
        <v>1532.8999999999999</v>
      </c>
      <c r="E13" s="279">
        <v>1510.7999999999997</v>
      </c>
      <c r="F13" s="279">
        <v>1485.8999999999999</v>
      </c>
      <c r="G13" s="279">
        <v>1463.7999999999997</v>
      </c>
      <c r="H13" s="279">
        <v>1557.7999999999997</v>
      </c>
      <c r="I13" s="279">
        <v>1579.8999999999996</v>
      </c>
      <c r="J13" s="279">
        <v>1604.7999999999997</v>
      </c>
      <c r="K13" s="277">
        <v>1555</v>
      </c>
      <c r="L13" s="277">
        <v>1508</v>
      </c>
      <c r="M13" s="277">
        <v>0.52890000000000004</v>
      </c>
    </row>
    <row r="14" spans="1:15" ht="12" customHeight="1">
      <c r="A14" s="268">
        <v>4</v>
      </c>
      <c r="B14" s="277" t="s">
        <v>3120</v>
      </c>
      <c r="C14" s="278">
        <v>959.25</v>
      </c>
      <c r="D14" s="279">
        <v>962.75</v>
      </c>
      <c r="E14" s="279">
        <v>946.5</v>
      </c>
      <c r="F14" s="279">
        <v>933.75</v>
      </c>
      <c r="G14" s="279">
        <v>917.5</v>
      </c>
      <c r="H14" s="279">
        <v>975.5</v>
      </c>
      <c r="I14" s="279">
        <v>991.75</v>
      </c>
      <c r="J14" s="279">
        <v>1004.5</v>
      </c>
      <c r="K14" s="277">
        <v>979</v>
      </c>
      <c r="L14" s="277">
        <v>950</v>
      </c>
      <c r="M14" s="277">
        <v>4.5021000000000004</v>
      </c>
    </row>
    <row r="15" spans="1:15" ht="12" customHeight="1">
      <c r="A15" s="268">
        <v>5</v>
      </c>
      <c r="B15" s="277" t="s">
        <v>295</v>
      </c>
      <c r="C15" s="278">
        <v>16944</v>
      </c>
      <c r="D15" s="279">
        <v>16981.366666666665</v>
      </c>
      <c r="E15" s="279">
        <v>16762.73333333333</v>
      </c>
      <c r="F15" s="279">
        <v>16581.466666666664</v>
      </c>
      <c r="G15" s="279">
        <v>16362.833333333328</v>
      </c>
      <c r="H15" s="279">
        <v>17162.633333333331</v>
      </c>
      <c r="I15" s="279">
        <v>17381.26666666667</v>
      </c>
      <c r="J15" s="279">
        <v>17562.533333333333</v>
      </c>
      <c r="K15" s="277">
        <v>17200</v>
      </c>
      <c r="L15" s="277">
        <v>16800.099999999999</v>
      </c>
      <c r="M15" s="277">
        <v>0.13488</v>
      </c>
    </row>
    <row r="16" spans="1:15" ht="12" customHeight="1">
      <c r="A16" s="268">
        <v>6</v>
      </c>
      <c r="B16" s="277" t="s">
        <v>227</v>
      </c>
      <c r="C16" s="278">
        <v>65.349999999999994</v>
      </c>
      <c r="D16" s="279">
        <v>64.45</v>
      </c>
      <c r="E16" s="279">
        <v>62.7</v>
      </c>
      <c r="F16" s="279">
        <v>60.05</v>
      </c>
      <c r="G16" s="279">
        <v>58.3</v>
      </c>
      <c r="H16" s="279">
        <v>67.100000000000009</v>
      </c>
      <c r="I16" s="279">
        <v>68.850000000000009</v>
      </c>
      <c r="J16" s="279">
        <v>71.500000000000014</v>
      </c>
      <c r="K16" s="277">
        <v>66.2</v>
      </c>
      <c r="L16" s="277">
        <v>61.8</v>
      </c>
      <c r="M16" s="277">
        <v>89.048500000000004</v>
      </c>
    </row>
    <row r="17" spans="1:13" ht="12" customHeight="1">
      <c r="A17" s="268">
        <v>7</v>
      </c>
      <c r="B17" s="277" t="s">
        <v>228</v>
      </c>
      <c r="C17" s="278">
        <v>149.05000000000001</v>
      </c>
      <c r="D17" s="279">
        <v>149.78333333333333</v>
      </c>
      <c r="E17" s="279">
        <v>147.46666666666667</v>
      </c>
      <c r="F17" s="279">
        <v>145.88333333333333</v>
      </c>
      <c r="G17" s="279">
        <v>143.56666666666666</v>
      </c>
      <c r="H17" s="279">
        <v>151.36666666666667</v>
      </c>
      <c r="I17" s="279">
        <v>153.68333333333334</v>
      </c>
      <c r="J17" s="279">
        <v>155.26666666666668</v>
      </c>
      <c r="K17" s="277">
        <v>152.1</v>
      </c>
      <c r="L17" s="277">
        <v>148.19999999999999</v>
      </c>
      <c r="M17" s="277">
        <v>21.640989999999999</v>
      </c>
    </row>
    <row r="18" spans="1:13" ht="12" customHeight="1">
      <c r="A18" s="268">
        <v>8</v>
      </c>
      <c r="B18" s="277" t="s">
        <v>38</v>
      </c>
      <c r="C18" s="278">
        <v>1397.85</v>
      </c>
      <c r="D18" s="279">
        <v>1398.4166666666667</v>
      </c>
      <c r="E18" s="279">
        <v>1386.4833333333336</v>
      </c>
      <c r="F18" s="279">
        <v>1375.1166666666668</v>
      </c>
      <c r="G18" s="279">
        <v>1363.1833333333336</v>
      </c>
      <c r="H18" s="279">
        <v>1409.7833333333335</v>
      </c>
      <c r="I18" s="279">
        <v>1421.7166666666665</v>
      </c>
      <c r="J18" s="279">
        <v>1433.0833333333335</v>
      </c>
      <c r="K18" s="277">
        <v>1410.35</v>
      </c>
      <c r="L18" s="277">
        <v>1387.05</v>
      </c>
      <c r="M18" s="277">
        <v>4.9877000000000002</v>
      </c>
    </row>
    <row r="19" spans="1:13" ht="12" customHeight="1">
      <c r="A19" s="268">
        <v>9</v>
      </c>
      <c r="B19" s="277" t="s">
        <v>296</v>
      </c>
      <c r="C19" s="278">
        <v>186.15</v>
      </c>
      <c r="D19" s="279">
        <v>188.29999999999998</v>
      </c>
      <c r="E19" s="279">
        <v>180.09999999999997</v>
      </c>
      <c r="F19" s="279">
        <v>174.04999999999998</v>
      </c>
      <c r="G19" s="279">
        <v>165.84999999999997</v>
      </c>
      <c r="H19" s="279">
        <v>194.34999999999997</v>
      </c>
      <c r="I19" s="279">
        <v>202.54999999999995</v>
      </c>
      <c r="J19" s="279">
        <v>208.59999999999997</v>
      </c>
      <c r="K19" s="277">
        <v>196.5</v>
      </c>
      <c r="L19" s="277">
        <v>182.25</v>
      </c>
      <c r="M19" s="277">
        <v>65.654110000000003</v>
      </c>
    </row>
    <row r="20" spans="1:13" ht="12" customHeight="1">
      <c r="A20" s="268">
        <v>10</v>
      </c>
      <c r="B20" s="277" t="s">
        <v>297</v>
      </c>
      <c r="C20" s="278">
        <v>427.65</v>
      </c>
      <c r="D20" s="279">
        <v>429.01666666666671</v>
      </c>
      <c r="E20" s="279">
        <v>418.73333333333341</v>
      </c>
      <c r="F20" s="279">
        <v>409.81666666666672</v>
      </c>
      <c r="G20" s="279">
        <v>399.53333333333342</v>
      </c>
      <c r="H20" s="279">
        <v>437.93333333333339</v>
      </c>
      <c r="I20" s="279">
        <v>448.2166666666667</v>
      </c>
      <c r="J20" s="279">
        <v>457.13333333333338</v>
      </c>
      <c r="K20" s="277">
        <v>439.3</v>
      </c>
      <c r="L20" s="277">
        <v>420.1</v>
      </c>
      <c r="M20" s="277">
        <v>11.45302</v>
      </c>
    </row>
    <row r="21" spans="1:13" ht="12" customHeight="1">
      <c r="A21" s="268">
        <v>11</v>
      </c>
      <c r="B21" s="277" t="s">
        <v>41</v>
      </c>
      <c r="C21" s="278">
        <v>354.25</v>
      </c>
      <c r="D21" s="279">
        <v>355.83333333333331</v>
      </c>
      <c r="E21" s="279">
        <v>344.76666666666665</v>
      </c>
      <c r="F21" s="279">
        <v>335.28333333333336</v>
      </c>
      <c r="G21" s="279">
        <v>324.2166666666667</v>
      </c>
      <c r="H21" s="279">
        <v>365.31666666666661</v>
      </c>
      <c r="I21" s="279">
        <v>376.38333333333333</v>
      </c>
      <c r="J21" s="279">
        <v>385.86666666666656</v>
      </c>
      <c r="K21" s="277">
        <v>366.9</v>
      </c>
      <c r="L21" s="277">
        <v>346.35</v>
      </c>
      <c r="M21" s="277">
        <v>115.68961</v>
      </c>
    </row>
    <row r="22" spans="1:13" ht="12" customHeight="1">
      <c r="A22" s="268">
        <v>12</v>
      </c>
      <c r="B22" s="277" t="s">
        <v>43</v>
      </c>
      <c r="C22" s="278">
        <v>40.15</v>
      </c>
      <c r="D22" s="279">
        <v>40.233333333333327</v>
      </c>
      <c r="E22" s="279">
        <v>39.566666666666656</v>
      </c>
      <c r="F22" s="279">
        <v>38.983333333333327</v>
      </c>
      <c r="G22" s="279">
        <v>38.316666666666656</v>
      </c>
      <c r="H22" s="279">
        <v>40.816666666666656</v>
      </c>
      <c r="I22" s="279">
        <v>41.483333333333327</v>
      </c>
      <c r="J22" s="279">
        <v>42.066666666666656</v>
      </c>
      <c r="K22" s="277">
        <v>40.9</v>
      </c>
      <c r="L22" s="277">
        <v>39.65</v>
      </c>
      <c r="M22" s="277">
        <v>100.45179</v>
      </c>
    </row>
    <row r="23" spans="1:13">
      <c r="A23" s="268">
        <v>13</v>
      </c>
      <c r="B23" s="277" t="s">
        <v>298</v>
      </c>
      <c r="C23" s="278">
        <v>283.10000000000002</v>
      </c>
      <c r="D23" s="279">
        <v>286.25</v>
      </c>
      <c r="E23" s="279">
        <v>277.8</v>
      </c>
      <c r="F23" s="279">
        <v>272.5</v>
      </c>
      <c r="G23" s="279">
        <v>264.05</v>
      </c>
      <c r="H23" s="279">
        <v>291.55</v>
      </c>
      <c r="I23" s="279">
        <v>300.00000000000006</v>
      </c>
      <c r="J23" s="279">
        <v>305.3</v>
      </c>
      <c r="K23" s="277">
        <v>294.7</v>
      </c>
      <c r="L23" s="277">
        <v>280.95</v>
      </c>
      <c r="M23" s="277">
        <v>10.05808</v>
      </c>
    </row>
    <row r="24" spans="1:13">
      <c r="A24" s="268">
        <v>14</v>
      </c>
      <c r="B24" s="277" t="s">
        <v>299</v>
      </c>
      <c r="C24" s="278">
        <v>233.5</v>
      </c>
      <c r="D24" s="279">
        <v>237.15</v>
      </c>
      <c r="E24" s="279">
        <v>228.35000000000002</v>
      </c>
      <c r="F24" s="279">
        <v>223.20000000000002</v>
      </c>
      <c r="G24" s="279">
        <v>214.40000000000003</v>
      </c>
      <c r="H24" s="279">
        <v>242.3</v>
      </c>
      <c r="I24" s="279">
        <v>251.10000000000002</v>
      </c>
      <c r="J24" s="279">
        <v>256.25</v>
      </c>
      <c r="K24" s="277">
        <v>245.95</v>
      </c>
      <c r="L24" s="277">
        <v>232</v>
      </c>
      <c r="M24" s="277">
        <v>6.1938399999999998</v>
      </c>
    </row>
    <row r="25" spans="1:13">
      <c r="A25" s="268">
        <v>15</v>
      </c>
      <c r="B25" s="277" t="s">
        <v>300</v>
      </c>
      <c r="C25" s="278">
        <v>205.5</v>
      </c>
      <c r="D25" s="279">
        <v>206.6</v>
      </c>
      <c r="E25" s="279">
        <v>203.2</v>
      </c>
      <c r="F25" s="279">
        <v>200.9</v>
      </c>
      <c r="G25" s="279">
        <v>197.5</v>
      </c>
      <c r="H25" s="279">
        <v>208.89999999999998</v>
      </c>
      <c r="I25" s="279">
        <v>212.3</v>
      </c>
      <c r="J25" s="279">
        <v>214.59999999999997</v>
      </c>
      <c r="K25" s="277">
        <v>210</v>
      </c>
      <c r="L25" s="277">
        <v>204.3</v>
      </c>
      <c r="M25" s="277">
        <v>3.7027999999999999</v>
      </c>
    </row>
    <row r="26" spans="1:13">
      <c r="A26" s="268">
        <v>16</v>
      </c>
      <c r="B26" s="277" t="s">
        <v>833</v>
      </c>
      <c r="C26" s="278">
        <v>2941.4</v>
      </c>
      <c r="D26" s="279">
        <v>2900.5666666666671</v>
      </c>
      <c r="E26" s="279">
        <v>2859.733333333334</v>
      </c>
      <c r="F26" s="279">
        <v>2778.0666666666671</v>
      </c>
      <c r="G26" s="279">
        <v>2737.233333333334</v>
      </c>
      <c r="H26" s="279">
        <v>2982.233333333334</v>
      </c>
      <c r="I26" s="279">
        <v>3023.0666666666671</v>
      </c>
      <c r="J26" s="279">
        <v>3104.733333333334</v>
      </c>
      <c r="K26" s="277">
        <v>2941.4</v>
      </c>
      <c r="L26" s="277">
        <v>2818.9</v>
      </c>
      <c r="M26" s="277">
        <v>2.4834499999999999</v>
      </c>
    </row>
    <row r="27" spans="1:13">
      <c r="A27" s="268">
        <v>17</v>
      </c>
      <c r="B27" s="277" t="s">
        <v>292</v>
      </c>
      <c r="C27" s="278">
        <v>1849.6</v>
      </c>
      <c r="D27" s="279">
        <v>1842.8666666666668</v>
      </c>
      <c r="E27" s="279">
        <v>1817.7333333333336</v>
      </c>
      <c r="F27" s="279">
        <v>1785.8666666666668</v>
      </c>
      <c r="G27" s="279">
        <v>1760.7333333333336</v>
      </c>
      <c r="H27" s="279">
        <v>1874.7333333333336</v>
      </c>
      <c r="I27" s="279">
        <v>1899.8666666666668</v>
      </c>
      <c r="J27" s="279">
        <v>1931.7333333333336</v>
      </c>
      <c r="K27" s="277">
        <v>1868</v>
      </c>
      <c r="L27" s="277">
        <v>1811</v>
      </c>
      <c r="M27" s="277">
        <v>0.37825999999999999</v>
      </c>
    </row>
    <row r="28" spans="1:13">
      <c r="A28" s="268">
        <v>18</v>
      </c>
      <c r="B28" s="277" t="s">
        <v>229</v>
      </c>
      <c r="C28" s="278">
        <v>1609.75</v>
      </c>
      <c r="D28" s="279">
        <v>1616.8666666666668</v>
      </c>
      <c r="E28" s="279">
        <v>1598.8833333333337</v>
      </c>
      <c r="F28" s="279">
        <v>1588.0166666666669</v>
      </c>
      <c r="G28" s="279">
        <v>1570.0333333333338</v>
      </c>
      <c r="H28" s="279">
        <v>1627.7333333333336</v>
      </c>
      <c r="I28" s="279">
        <v>1645.7166666666667</v>
      </c>
      <c r="J28" s="279">
        <v>1656.5833333333335</v>
      </c>
      <c r="K28" s="277">
        <v>1634.85</v>
      </c>
      <c r="L28" s="277">
        <v>1606</v>
      </c>
      <c r="M28" s="277">
        <v>0.79598999999999998</v>
      </c>
    </row>
    <row r="29" spans="1:13">
      <c r="A29" s="268">
        <v>19</v>
      </c>
      <c r="B29" s="277" t="s">
        <v>301</v>
      </c>
      <c r="C29" s="278">
        <v>2133.5500000000002</v>
      </c>
      <c r="D29" s="279">
        <v>2129.4</v>
      </c>
      <c r="E29" s="279">
        <v>2098.8000000000002</v>
      </c>
      <c r="F29" s="279">
        <v>2064.0500000000002</v>
      </c>
      <c r="G29" s="279">
        <v>2033.4500000000003</v>
      </c>
      <c r="H29" s="279">
        <v>2164.15</v>
      </c>
      <c r="I29" s="279">
        <v>2194.7499999999995</v>
      </c>
      <c r="J29" s="279">
        <v>2229.5</v>
      </c>
      <c r="K29" s="277">
        <v>2160</v>
      </c>
      <c r="L29" s="277">
        <v>2094.65</v>
      </c>
      <c r="M29" s="277">
        <v>0.17527999999999999</v>
      </c>
    </row>
    <row r="30" spans="1:13">
      <c r="A30" s="268">
        <v>20</v>
      </c>
      <c r="B30" s="277" t="s">
        <v>230</v>
      </c>
      <c r="C30" s="278">
        <v>2822.45</v>
      </c>
      <c r="D30" s="279">
        <v>2817.7166666666672</v>
      </c>
      <c r="E30" s="279">
        <v>2795.5333333333342</v>
      </c>
      <c r="F30" s="279">
        <v>2768.6166666666672</v>
      </c>
      <c r="G30" s="279">
        <v>2746.4333333333343</v>
      </c>
      <c r="H30" s="279">
        <v>2844.6333333333341</v>
      </c>
      <c r="I30" s="279">
        <v>2866.8166666666666</v>
      </c>
      <c r="J30" s="279">
        <v>2893.733333333334</v>
      </c>
      <c r="K30" s="277">
        <v>2839.9</v>
      </c>
      <c r="L30" s="277">
        <v>2790.8</v>
      </c>
      <c r="M30" s="277">
        <v>1.53199</v>
      </c>
    </row>
    <row r="31" spans="1:13">
      <c r="A31" s="268">
        <v>21</v>
      </c>
      <c r="B31" s="277" t="s">
        <v>871</v>
      </c>
      <c r="C31" s="278">
        <v>3461.5</v>
      </c>
      <c r="D31" s="279">
        <v>3428.4</v>
      </c>
      <c r="E31" s="279">
        <v>3283.1000000000004</v>
      </c>
      <c r="F31" s="279">
        <v>3104.7000000000003</v>
      </c>
      <c r="G31" s="279">
        <v>2959.4000000000005</v>
      </c>
      <c r="H31" s="279">
        <v>3606.8</v>
      </c>
      <c r="I31" s="279">
        <v>3752.1000000000004</v>
      </c>
      <c r="J31" s="279">
        <v>3930.5</v>
      </c>
      <c r="K31" s="277">
        <v>3573.7</v>
      </c>
      <c r="L31" s="277">
        <v>3250</v>
      </c>
      <c r="M31" s="277">
        <v>1.58876</v>
      </c>
    </row>
    <row r="32" spans="1:13">
      <c r="A32" s="268">
        <v>22</v>
      </c>
      <c r="B32" s="277" t="s">
        <v>303</v>
      </c>
      <c r="C32" s="278">
        <v>128.6</v>
      </c>
      <c r="D32" s="279">
        <v>131.39999999999998</v>
      </c>
      <c r="E32" s="279">
        <v>123.09999999999997</v>
      </c>
      <c r="F32" s="279">
        <v>117.6</v>
      </c>
      <c r="G32" s="279">
        <v>109.29999999999998</v>
      </c>
      <c r="H32" s="279">
        <v>136.89999999999995</v>
      </c>
      <c r="I32" s="279">
        <v>145.19999999999996</v>
      </c>
      <c r="J32" s="279">
        <v>150.69999999999993</v>
      </c>
      <c r="K32" s="277">
        <v>139.69999999999999</v>
      </c>
      <c r="L32" s="277">
        <v>125.9</v>
      </c>
      <c r="M32" s="277">
        <v>28.940660000000001</v>
      </c>
    </row>
    <row r="33" spans="1:13">
      <c r="A33" s="268">
        <v>23</v>
      </c>
      <c r="B33" s="277" t="s">
        <v>45</v>
      </c>
      <c r="C33" s="278">
        <v>743.5</v>
      </c>
      <c r="D33" s="279">
        <v>742.83333333333337</v>
      </c>
      <c r="E33" s="279">
        <v>733.66666666666674</v>
      </c>
      <c r="F33" s="279">
        <v>723.83333333333337</v>
      </c>
      <c r="G33" s="279">
        <v>714.66666666666674</v>
      </c>
      <c r="H33" s="279">
        <v>752.66666666666674</v>
      </c>
      <c r="I33" s="279">
        <v>761.83333333333348</v>
      </c>
      <c r="J33" s="279">
        <v>771.66666666666674</v>
      </c>
      <c r="K33" s="277">
        <v>752</v>
      </c>
      <c r="L33" s="277">
        <v>733</v>
      </c>
      <c r="M33" s="277">
        <v>5.5166899999999996</v>
      </c>
    </row>
    <row r="34" spans="1:13">
      <c r="A34" s="268">
        <v>24</v>
      </c>
      <c r="B34" s="277" t="s">
        <v>304</v>
      </c>
      <c r="C34" s="278">
        <v>1819.15</v>
      </c>
      <c r="D34" s="279">
        <v>1829.7166666666665</v>
      </c>
      <c r="E34" s="279">
        <v>1799.4333333333329</v>
      </c>
      <c r="F34" s="279">
        <v>1779.7166666666665</v>
      </c>
      <c r="G34" s="279">
        <v>1749.4333333333329</v>
      </c>
      <c r="H34" s="279">
        <v>1849.4333333333329</v>
      </c>
      <c r="I34" s="279">
        <v>1879.7166666666662</v>
      </c>
      <c r="J34" s="279">
        <v>1899.4333333333329</v>
      </c>
      <c r="K34" s="277">
        <v>1860</v>
      </c>
      <c r="L34" s="277">
        <v>1810</v>
      </c>
      <c r="M34" s="277">
        <v>1.18709</v>
      </c>
    </row>
    <row r="35" spans="1:13">
      <c r="A35" s="268">
        <v>25</v>
      </c>
      <c r="B35" s="277" t="s">
        <v>46</v>
      </c>
      <c r="C35" s="278">
        <v>220.85</v>
      </c>
      <c r="D35" s="279">
        <v>221.35</v>
      </c>
      <c r="E35" s="279">
        <v>219.1</v>
      </c>
      <c r="F35" s="279">
        <v>217.35</v>
      </c>
      <c r="G35" s="279">
        <v>215.1</v>
      </c>
      <c r="H35" s="279">
        <v>223.1</v>
      </c>
      <c r="I35" s="279">
        <v>225.35</v>
      </c>
      <c r="J35" s="279">
        <v>227.1</v>
      </c>
      <c r="K35" s="277">
        <v>223.6</v>
      </c>
      <c r="L35" s="277">
        <v>219.6</v>
      </c>
      <c r="M35" s="277">
        <v>25.954840000000001</v>
      </c>
    </row>
    <row r="36" spans="1:13">
      <c r="A36" s="268">
        <v>26</v>
      </c>
      <c r="B36" s="277" t="s">
        <v>293</v>
      </c>
      <c r="C36" s="278">
        <v>2489.4</v>
      </c>
      <c r="D36" s="279">
        <v>2477.75</v>
      </c>
      <c r="E36" s="279">
        <v>2455.5</v>
      </c>
      <c r="F36" s="279">
        <v>2421.6</v>
      </c>
      <c r="G36" s="279">
        <v>2399.35</v>
      </c>
      <c r="H36" s="279">
        <v>2511.65</v>
      </c>
      <c r="I36" s="279">
        <v>2533.9</v>
      </c>
      <c r="J36" s="279">
        <v>2567.8000000000002</v>
      </c>
      <c r="K36" s="277">
        <v>2500</v>
      </c>
      <c r="L36" s="277">
        <v>2443.85</v>
      </c>
      <c r="M36" s="277">
        <v>0.61834999999999996</v>
      </c>
    </row>
    <row r="37" spans="1:13">
      <c r="A37" s="268">
        <v>27</v>
      </c>
      <c r="B37" s="277" t="s">
        <v>302</v>
      </c>
      <c r="C37" s="278">
        <v>991.05</v>
      </c>
      <c r="D37" s="279">
        <v>994.93333333333339</v>
      </c>
      <c r="E37" s="279">
        <v>984.11666666666679</v>
      </c>
      <c r="F37" s="279">
        <v>977.18333333333339</v>
      </c>
      <c r="G37" s="279">
        <v>966.36666666666679</v>
      </c>
      <c r="H37" s="279">
        <v>1001.8666666666668</v>
      </c>
      <c r="I37" s="279">
        <v>1012.6833333333334</v>
      </c>
      <c r="J37" s="279">
        <v>1019.6166666666668</v>
      </c>
      <c r="K37" s="277">
        <v>1005.75</v>
      </c>
      <c r="L37" s="277">
        <v>988</v>
      </c>
      <c r="M37" s="277">
        <v>2.5475699999999999</v>
      </c>
    </row>
    <row r="38" spans="1:13">
      <c r="A38" s="268">
        <v>28</v>
      </c>
      <c r="B38" s="277" t="s">
        <v>47</v>
      </c>
      <c r="C38" s="278">
        <v>1651.2</v>
      </c>
      <c r="D38" s="279">
        <v>1650.2833333333335</v>
      </c>
      <c r="E38" s="279">
        <v>1636.116666666667</v>
      </c>
      <c r="F38" s="279">
        <v>1621.0333333333335</v>
      </c>
      <c r="G38" s="279">
        <v>1606.866666666667</v>
      </c>
      <c r="H38" s="279">
        <v>1665.366666666667</v>
      </c>
      <c r="I38" s="279">
        <v>1679.5333333333335</v>
      </c>
      <c r="J38" s="279">
        <v>1694.616666666667</v>
      </c>
      <c r="K38" s="277">
        <v>1664.45</v>
      </c>
      <c r="L38" s="277">
        <v>1635.2</v>
      </c>
      <c r="M38" s="277">
        <v>7.4878900000000002</v>
      </c>
    </row>
    <row r="39" spans="1:13">
      <c r="A39" s="268">
        <v>29</v>
      </c>
      <c r="B39" s="277" t="s">
        <v>48</v>
      </c>
      <c r="C39" s="278">
        <v>132</v>
      </c>
      <c r="D39" s="279">
        <v>130.31666666666669</v>
      </c>
      <c r="E39" s="279">
        <v>128.03333333333339</v>
      </c>
      <c r="F39" s="279">
        <v>124.06666666666669</v>
      </c>
      <c r="G39" s="279">
        <v>121.78333333333339</v>
      </c>
      <c r="H39" s="279">
        <v>134.28333333333339</v>
      </c>
      <c r="I39" s="279">
        <v>136.56666666666669</v>
      </c>
      <c r="J39" s="279">
        <v>140.53333333333339</v>
      </c>
      <c r="K39" s="277">
        <v>132.6</v>
      </c>
      <c r="L39" s="277">
        <v>126.35</v>
      </c>
      <c r="M39" s="277">
        <v>96.633080000000007</v>
      </c>
    </row>
    <row r="40" spans="1:13">
      <c r="A40" s="268">
        <v>30</v>
      </c>
      <c r="B40" s="277" t="s">
        <v>305</v>
      </c>
      <c r="C40" s="278">
        <v>164.3</v>
      </c>
      <c r="D40" s="279">
        <v>160.43333333333334</v>
      </c>
      <c r="E40" s="279">
        <v>155.86666666666667</v>
      </c>
      <c r="F40" s="279">
        <v>147.43333333333334</v>
      </c>
      <c r="G40" s="279">
        <v>142.86666666666667</v>
      </c>
      <c r="H40" s="279">
        <v>168.86666666666667</v>
      </c>
      <c r="I40" s="279">
        <v>173.43333333333334</v>
      </c>
      <c r="J40" s="279">
        <v>181.86666666666667</v>
      </c>
      <c r="K40" s="277">
        <v>165</v>
      </c>
      <c r="L40" s="277">
        <v>152</v>
      </c>
      <c r="M40" s="277">
        <v>12.51398</v>
      </c>
    </row>
    <row r="41" spans="1:13">
      <c r="A41" s="268">
        <v>31</v>
      </c>
      <c r="B41" s="277" t="s">
        <v>938</v>
      </c>
      <c r="C41" s="278">
        <v>223.9</v>
      </c>
      <c r="D41" s="279">
        <v>226.53333333333333</v>
      </c>
      <c r="E41" s="279">
        <v>220.36666666666667</v>
      </c>
      <c r="F41" s="279">
        <v>216.83333333333334</v>
      </c>
      <c r="G41" s="279">
        <v>210.66666666666669</v>
      </c>
      <c r="H41" s="279">
        <v>230.06666666666666</v>
      </c>
      <c r="I41" s="279">
        <v>236.23333333333335</v>
      </c>
      <c r="J41" s="279">
        <v>239.76666666666665</v>
      </c>
      <c r="K41" s="277">
        <v>232.7</v>
      </c>
      <c r="L41" s="277">
        <v>223</v>
      </c>
      <c r="M41" s="277">
        <v>0.50605</v>
      </c>
    </row>
    <row r="42" spans="1:13">
      <c r="A42" s="268">
        <v>32</v>
      </c>
      <c r="B42" s="277" t="s">
        <v>306</v>
      </c>
      <c r="C42" s="278">
        <v>76.8</v>
      </c>
      <c r="D42" s="279">
        <v>77</v>
      </c>
      <c r="E42" s="279">
        <v>75</v>
      </c>
      <c r="F42" s="279">
        <v>73.2</v>
      </c>
      <c r="G42" s="279">
        <v>71.2</v>
      </c>
      <c r="H42" s="279">
        <v>78.8</v>
      </c>
      <c r="I42" s="279">
        <v>80.8</v>
      </c>
      <c r="J42" s="279">
        <v>82.6</v>
      </c>
      <c r="K42" s="277">
        <v>79</v>
      </c>
      <c r="L42" s="277">
        <v>75.2</v>
      </c>
      <c r="M42" s="277">
        <v>62.849789999999999</v>
      </c>
    </row>
    <row r="43" spans="1:13">
      <c r="A43" s="268">
        <v>33</v>
      </c>
      <c r="B43" s="277" t="s">
        <v>49</v>
      </c>
      <c r="C43" s="278">
        <v>71.05</v>
      </c>
      <c r="D43" s="279">
        <v>70.833333333333329</v>
      </c>
      <c r="E43" s="279">
        <v>70.216666666666654</v>
      </c>
      <c r="F43" s="279">
        <v>69.383333333333326</v>
      </c>
      <c r="G43" s="279">
        <v>68.766666666666652</v>
      </c>
      <c r="H43" s="279">
        <v>71.666666666666657</v>
      </c>
      <c r="I43" s="279">
        <v>72.283333333333331</v>
      </c>
      <c r="J43" s="279">
        <v>73.11666666666666</v>
      </c>
      <c r="K43" s="277">
        <v>71.45</v>
      </c>
      <c r="L43" s="277">
        <v>70</v>
      </c>
      <c r="M43" s="277">
        <v>281.58891</v>
      </c>
    </row>
    <row r="44" spans="1:13">
      <c r="A44" s="268">
        <v>34</v>
      </c>
      <c r="B44" s="277" t="s">
        <v>51</v>
      </c>
      <c r="C44" s="278">
        <v>1971.4</v>
      </c>
      <c r="D44" s="279">
        <v>1978.6333333333332</v>
      </c>
      <c r="E44" s="279">
        <v>1948.2666666666664</v>
      </c>
      <c r="F44" s="279">
        <v>1925.1333333333332</v>
      </c>
      <c r="G44" s="279">
        <v>1894.7666666666664</v>
      </c>
      <c r="H44" s="279">
        <v>2001.7666666666664</v>
      </c>
      <c r="I44" s="279">
        <v>2032.1333333333332</v>
      </c>
      <c r="J44" s="279">
        <v>2055.2666666666664</v>
      </c>
      <c r="K44" s="277">
        <v>2009</v>
      </c>
      <c r="L44" s="277">
        <v>1955.5</v>
      </c>
      <c r="M44" s="277">
        <v>22.458600000000001</v>
      </c>
    </row>
    <row r="45" spans="1:13">
      <c r="A45" s="268">
        <v>35</v>
      </c>
      <c r="B45" s="277" t="s">
        <v>307</v>
      </c>
      <c r="C45" s="278">
        <v>144.15</v>
      </c>
      <c r="D45" s="279">
        <v>145.23333333333335</v>
      </c>
      <c r="E45" s="279">
        <v>138.06666666666669</v>
      </c>
      <c r="F45" s="279">
        <v>131.98333333333335</v>
      </c>
      <c r="G45" s="279">
        <v>124.81666666666669</v>
      </c>
      <c r="H45" s="279">
        <v>151.31666666666669</v>
      </c>
      <c r="I45" s="279">
        <v>158.48333333333332</v>
      </c>
      <c r="J45" s="279">
        <v>164.56666666666669</v>
      </c>
      <c r="K45" s="277">
        <v>152.4</v>
      </c>
      <c r="L45" s="277">
        <v>139.15</v>
      </c>
      <c r="M45" s="277">
        <v>10.505990000000001</v>
      </c>
    </row>
    <row r="46" spans="1:13">
      <c r="A46" s="268">
        <v>36</v>
      </c>
      <c r="B46" s="277" t="s">
        <v>309</v>
      </c>
      <c r="C46" s="278">
        <v>1182.75</v>
      </c>
      <c r="D46" s="279">
        <v>1180.3833333333334</v>
      </c>
      <c r="E46" s="279">
        <v>1162.3666666666668</v>
      </c>
      <c r="F46" s="279">
        <v>1141.9833333333333</v>
      </c>
      <c r="G46" s="279">
        <v>1123.9666666666667</v>
      </c>
      <c r="H46" s="279">
        <v>1200.7666666666669</v>
      </c>
      <c r="I46" s="279">
        <v>1218.7833333333338</v>
      </c>
      <c r="J46" s="279">
        <v>1239.166666666667</v>
      </c>
      <c r="K46" s="277">
        <v>1198.4000000000001</v>
      </c>
      <c r="L46" s="277">
        <v>1160</v>
      </c>
      <c r="M46" s="277">
        <v>0.48088999999999998</v>
      </c>
    </row>
    <row r="47" spans="1:13">
      <c r="A47" s="268">
        <v>37</v>
      </c>
      <c r="B47" s="277" t="s">
        <v>308</v>
      </c>
      <c r="C47" s="278">
        <v>3520.85</v>
      </c>
      <c r="D47" s="279">
        <v>3498.6166666666668</v>
      </c>
      <c r="E47" s="279">
        <v>3407.2333333333336</v>
      </c>
      <c r="F47" s="279">
        <v>3293.6166666666668</v>
      </c>
      <c r="G47" s="279">
        <v>3202.2333333333336</v>
      </c>
      <c r="H47" s="279">
        <v>3612.2333333333336</v>
      </c>
      <c r="I47" s="279">
        <v>3703.6166666666668</v>
      </c>
      <c r="J47" s="279">
        <v>3817.2333333333336</v>
      </c>
      <c r="K47" s="277">
        <v>3590</v>
      </c>
      <c r="L47" s="277">
        <v>3385</v>
      </c>
      <c r="M47" s="277">
        <v>1.9898199999999999</v>
      </c>
    </row>
    <row r="48" spans="1:13">
      <c r="A48" s="268">
        <v>38</v>
      </c>
      <c r="B48" s="277" t="s">
        <v>310</v>
      </c>
      <c r="C48" s="278">
        <v>5897.2</v>
      </c>
      <c r="D48" s="279">
        <v>5905.9333333333334</v>
      </c>
      <c r="E48" s="279">
        <v>5823.4666666666672</v>
      </c>
      <c r="F48" s="279">
        <v>5749.7333333333336</v>
      </c>
      <c r="G48" s="279">
        <v>5667.2666666666673</v>
      </c>
      <c r="H48" s="279">
        <v>5979.666666666667</v>
      </c>
      <c r="I48" s="279">
        <v>6062.1333333333323</v>
      </c>
      <c r="J48" s="279">
        <v>6135.8666666666668</v>
      </c>
      <c r="K48" s="277">
        <v>5988.4</v>
      </c>
      <c r="L48" s="277">
        <v>5832.2</v>
      </c>
      <c r="M48" s="277">
        <v>0.39701999999999998</v>
      </c>
    </row>
    <row r="49" spans="1:13">
      <c r="A49" s="268">
        <v>39</v>
      </c>
      <c r="B49" s="277" t="s">
        <v>226</v>
      </c>
      <c r="C49" s="278">
        <v>733</v>
      </c>
      <c r="D49" s="279">
        <v>733.69999999999993</v>
      </c>
      <c r="E49" s="279">
        <v>726.39999999999986</v>
      </c>
      <c r="F49" s="279">
        <v>719.8</v>
      </c>
      <c r="G49" s="279">
        <v>712.49999999999989</v>
      </c>
      <c r="H49" s="279">
        <v>740.29999999999984</v>
      </c>
      <c r="I49" s="279">
        <v>747.5999999999998</v>
      </c>
      <c r="J49" s="279">
        <v>754.19999999999982</v>
      </c>
      <c r="K49" s="277">
        <v>741</v>
      </c>
      <c r="L49" s="277">
        <v>727.1</v>
      </c>
      <c r="M49" s="277">
        <v>5.8194100000000004</v>
      </c>
    </row>
    <row r="50" spans="1:13">
      <c r="A50" s="268">
        <v>40</v>
      </c>
      <c r="B50" s="277" t="s">
        <v>53</v>
      </c>
      <c r="C50" s="278">
        <v>867.9</v>
      </c>
      <c r="D50" s="279">
        <v>866.7833333333333</v>
      </c>
      <c r="E50" s="279">
        <v>859.11666666666656</v>
      </c>
      <c r="F50" s="279">
        <v>850.33333333333326</v>
      </c>
      <c r="G50" s="279">
        <v>842.66666666666652</v>
      </c>
      <c r="H50" s="279">
        <v>875.56666666666661</v>
      </c>
      <c r="I50" s="279">
        <v>883.23333333333335</v>
      </c>
      <c r="J50" s="279">
        <v>892.01666666666665</v>
      </c>
      <c r="K50" s="277">
        <v>874.45</v>
      </c>
      <c r="L50" s="277">
        <v>858</v>
      </c>
      <c r="M50" s="277">
        <v>21.180540000000001</v>
      </c>
    </row>
    <row r="51" spans="1:13">
      <c r="A51" s="268">
        <v>41</v>
      </c>
      <c r="B51" s="277" t="s">
        <v>311</v>
      </c>
      <c r="C51" s="278">
        <v>559</v>
      </c>
      <c r="D51" s="279">
        <v>554.5333333333333</v>
      </c>
      <c r="E51" s="279">
        <v>531.46666666666658</v>
      </c>
      <c r="F51" s="279">
        <v>503.93333333333328</v>
      </c>
      <c r="G51" s="279">
        <v>480.86666666666656</v>
      </c>
      <c r="H51" s="279">
        <v>582.06666666666661</v>
      </c>
      <c r="I51" s="279">
        <v>605.13333333333321</v>
      </c>
      <c r="J51" s="279">
        <v>632.66666666666663</v>
      </c>
      <c r="K51" s="277">
        <v>577.6</v>
      </c>
      <c r="L51" s="277">
        <v>527</v>
      </c>
      <c r="M51" s="277">
        <v>37.589950000000002</v>
      </c>
    </row>
    <row r="52" spans="1:13">
      <c r="A52" s="268">
        <v>42</v>
      </c>
      <c r="B52" s="277" t="s">
        <v>55</v>
      </c>
      <c r="C52" s="278">
        <v>463.35</v>
      </c>
      <c r="D52" s="279">
        <v>459.05</v>
      </c>
      <c r="E52" s="279">
        <v>453.3</v>
      </c>
      <c r="F52" s="279">
        <v>443.25</v>
      </c>
      <c r="G52" s="279">
        <v>437.5</v>
      </c>
      <c r="H52" s="279">
        <v>469.1</v>
      </c>
      <c r="I52" s="279">
        <v>474.85</v>
      </c>
      <c r="J52" s="279">
        <v>484.90000000000003</v>
      </c>
      <c r="K52" s="277">
        <v>464.8</v>
      </c>
      <c r="L52" s="277">
        <v>449</v>
      </c>
      <c r="M52" s="277">
        <v>259.14927</v>
      </c>
    </row>
    <row r="53" spans="1:13">
      <c r="A53" s="268">
        <v>43</v>
      </c>
      <c r="B53" s="277" t="s">
        <v>56</v>
      </c>
      <c r="C53" s="278">
        <v>3082.2</v>
      </c>
      <c r="D53" s="279">
        <v>3097.1666666666665</v>
      </c>
      <c r="E53" s="279">
        <v>3056.333333333333</v>
      </c>
      <c r="F53" s="279">
        <v>3030.4666666666667</v>
      </c>
      <c r="G53" s="279">
        <v>2989.6333333333332</v>
      </c>
      <c r="H53" s="279">
        <v>3123.0333333333328</v>
      </c>
      <c r="I53" s="279">
        <v>3163.8666666666659</v>
      </c>
      <c r="J53" s="279">
        <v>3189.7333333333327</v>
      </c>
      <c r="K53" s="277">
        <v>3138</v>
      </c>
      <c r="L53" s="277">
        <v>3071.3</v>
      </c>
      <c r="M53" s="277">
        <v>20.26051</v>
      </c>
    </row>
    <row r="54" spans="1:13">
      <c r="A54" s="268">
        <v>44</v>
      </c>
      <c r="B54" s="277" t="s">
        <v>315</v>
      </c>
      <c r="C54" s="278">
        <v>180.5</v>
      </c>
      <c r="D54" s="279">
        <v>180.45000000000002</v>
      </c>
      <c r="E54" s="279">
        <v>178.20000000000005</v>
      </c>
      <c r="F54" s="279">
        <v>175.90000000000003</v>
      </c>
      <c r="G54" s="279">
        <v>173.65000000000006</v>
      </c>
      <c r="H54" s="279">
        <v>182.75000000000003</v>
      </c>
      <c r="I54" s="279">
        <v>184.99999999999997</v>
      </c>
      <c r="J54" s="279">
        <v>187.3</v>
      </c>
      <c r="K54" s="277">
        <v>182.7</v>
      </c>
      <c r="L54" s="277">
        <v>178.15</v>
      </c>
      <c r="M54" s="277">
        <v>6.71427</v>
      </c>
    </row>
    <row r="55" spans="1:13">
      <c r="A55" s="268">
        <v>45</v>
      </c>
      <c r="B55" s="277" t="s">
        <v>316</v>
      </c>
      <c r="C55" s="278">
        <v>529.65</v>
      </c>
      <c r="D55" s="279">
        <v>519.69999999999993</v>
      </c>
      <c r="E55" s="279">
        <v>494.44999999999982</v>
      </c>
      <c r="F55" s="279">
        <v>459.24999999999989</v>
      </c>
      <c r="G55" s="279">
        <v>433.99999999999977</v>
      </c>
      <c r="H55" s="279">
        <v>554.89999999999986</v>
      </c>
      <c r="I55" s="279">
        <v>580.15000000000009</v>
      </c>
      <c r="J55" s="279">
        <v>615.34999999999991</v>
      </c>
      <c r="K55" s="277">
        <v>544.95000000000005</v>
      </c>
      <c r="L55" s="277">
        <v>484.5</v>
      </c>
      <c r="M55" s="277">
        <v>25.891670000000001</v>
      </c>
    </row>
    <row r="56" spans="1:13">
      <c r="A56" s="268">
        <v>46</v>
      </c>
      <c r="B56" s="277" t="s">
        <v>58</v>
      </c>
      <c r="C56" s="278">
        <v>6564.4</v>
      </c>
      <c r="D56" s="279">
        <v>6595.05</v>
      </c>
      <c r="E56" s="279">
        <v>6490.1</v>
      </c>
      <c r="F56" s="279">
        <v>6415.8</v>
      </c>
      <c r="G56" s="279">
        <v>6310.85</v>
      </c>
      <c r="H56" s="279">
        <v>6669.35</v>
      </c>
      <c r="I56" s="279">
        <v>6774.2999999999993</v>
      </c>
      <c r="J56" s="279">
        <v>6848.6</v>
      </c>
      <c r="K56" s="277">
        <v>6700</v>
      </c>
      <c r="L56" s="277">
        <v>6520.75</v>
      </c>
      <c r="M56" s="277">
        <v>10.013479999999999</v>
      </c>
    </row>
    <row r="57" spans="1:13">
      <c r="A57" s="268">
        <v>47</v>
      </c>
      <c r="B57" s="277" t="s">
        <v>232</v>
      </c>
      <c r="C57" s="278">
        <v>2758.25</v>
      </c>
      <c r="D57" s="279">
        <v>2743.3666666666668</v>
      </c>
      <c r="E57" s="279">
        <v>2686.8833333333337</v>
      </c>
      <c r="F57" s="279">
        <v>2615.5166666666669</v>
      </c>
      <c r="G57" s="279">
        <v>2559.0333333333338</v>
      </c>
      <c r="H57" s="279">
        <v>2814.7333333333336</v>
      </c>
      <c r="I57" s="279">
        <v>2871.2166666666672</v>
      </c>
      <c r="J57" s="279">
        <v>2942.5833333333335</v>
      </c>
      <c r="K57" s="277">
        <v>2799.85</v>
      </c>
      <c r="L57" s="277">
        <v>2672</v>
      </c>
      <c r="M57" s="277">
        <v>1.9993099999999999</v>
      </c>
    </row>
    <row r="58" spans="1:13">
      <c r="A58" s="268">
        <v>48</v>
      </c>
      <c r="B58" s="277" t="s">
        <v>59</v>
      </c>
      <c r="C58" s="278">
        <v>3645.55</v>
      </c>
      <c r="D58" s="279">
        <v>3661.1833333333329</v>
      </c>
      <c r="E58" s="279">
        <v>3615.3666666666659</v>
      </c>
      <c r="F58" s="279">
        <v>3585.1833333333329</v>
      </c>
      <c r="G58" s="279">
        <v>3539.3666666666659</v>
      </c>
      <c r="H58" s="279">
        <v>3691.3666666666659</v>
      </c>
      <c r="I58" s="279">
        <v>3737.1833333333325</v>
      </c>
      <c r="J58" s="279">
        <v>3767.3666666666659</v>
      </c>
      <c r="K58" s="277">
        <v>3707</v>
      </c>
      <c r="L58" s="277">
        <v>3631</v>
      </c>
      <c r="M58" s="277">
        <v>66.653360000000006</v>
      </c>
    </row>
    <row r="59" spans="1:13">
      <c r="A59" s="268">
        <v>49</v>
      </c>
      <c r="B59" s="277" t="s">
        <v>60</v>
      </c>
      <c r="C59" s="278">
        <v>1395</v>
      </c>
      <c r="D59" s="279">
        <v>1391.05</v>
      </c>
      <c r="E59" s="279">
        <v>1370.3</v>
      </c>
      <c r="F59" s="279">
        <v>1345.6</v>
      </c>
      <c r="G59" s="279">
        <v>1324.85</v>
      </c>
      <c r="H59" s="279">
        <v>1415.75</v>
      </c>
      <c r="I59" s="279">
        <v>1436.5</v>
      </c>
      <c r="J59" s="279">
        <v>1461.2</v>
      </c>
      <c r="K59" s="277">
        <v>1411.8</v>
      </c>
      <c r="L59" s="277">
        <v>1366.35</v>
      </c>
      <c r="M59" s="277">
        <v>9.0427599999999995</v>
      </c>
    </row>
    <row r="60" spans="1:13" ht="12" customHeight="1">
      <c r="A60" s="268">
        <v>50</v>
      </c>
      <c r="B60" s="277" t="s">
        <v>317</v>
      </c>
      <c r="C60" s="278">
        <v>120.05</v>
      </c>
      <c r="D60" s="279">
        <v>120.60000000000001</v>
      </c>
      <c r="E60" s="279">
        <v>119.25000000000001</v>
      </c>
      <c r="F60" s="279">
        <v>118.45</v>
      </c>
      <c r="G60" s="279">
        <v>117.10000000000001</v>
      </c>
      <c r="H60" s="279">
        <v>121.40000000000002</v>
      </c>
      <c r="I60" s="279">
        <v>122.75000000000001</v>
      </c>
      <c r="J60" s="279">
        <v>123.55000000000003</v>
      </c>
      <c r="K60" s="277">
        <v>121.95</v>
      </c>
      <c r="L60" s="277">
        <v>119.8</v>
      </c>
      <c r="M60" s="277">
        <v>2.4254099999999998</v>
      </c>
    </row>
    <row r="61" spans="1:13">
      <c r="A61" s="268">
        <v>51</v>
      </c>
      <c r="B61" s="277" t="s">
        <v>318</v>
      </c>
      <c r="C61" s="278">
        <v>158.05000000000001</v>
      </c>
      <c r="D61" s="279">
        <v>157.71666666666667</v>
      </c>
      <c r="E61" s="279">
        <v>153.88333333333333</v>
      </c>
      <c r="F61" s="279">
        <v>149.71666666666667</v>
      </c>
      <c r="G61" s="279">
        <v>145.88333333333333</v>
      </c>
      <c r="H61" s="279">
        <v>161.88333333333333</v>
      </c>
      <c r="I61" s="279">
        <v>165.71666666666664</v>
      </c>
      <c r="J61" s="279">
        <v>169.88333333333333</v>
      </c>
      <c r="K61" s="277">
        <v>161.55000000000001</v>
      </c>
      <c r="L61" s="277">
        <v>153.55000000000001</v>
      </c>
      <c r="M61" s="277">
        <v>14.441050000000001</v>
      </c>
    </row>
    <row r="62" spans="1:13">
      <c r="A62" s="268">
        <v>52</v>
      </c>
      <c r="B62" s="277" t="s">
        <v>233</v>
      </c>
      <c r="C62" s="278">
        <v>298.05</v>
      </c>
      <c r="D62" s="279">
        <v>296.61666666666667</v>
      </c>
      <c r="E62" s="279">
        <v>293.53333333333336</v>
      </c>
      <c r="F62" s="279">
        <v>289.01666666666671</v>
      </c>
      <c r="G62" s="279">
        <v>285.93333333333339</v>
      </c>
      <c r="H62" s="279">
        <v>301.13333333333333</v>
      </c>
      <c r="I62" s="279">
        <v>304.21666666666658</v>
      </c>
      <c r="J62" s="279">
        <v>308.73333333333329</v>
      </c>
      <c r="K62" s="277">
        <v>299.7</v>
      </c>
      <c r="L62" s="277">
        <v>292.10000000000002</v>
      </c>
      <c r="M62" s="277">
        <v>128.00917999999999</v>
      </c>
    </row>
    <row r="63" spans="1:13">
      <c r="A63" s="268">
        <v>53</v>
      </c>
      <c r="B63" s="277" t="s">
        <v>61</v>
      </c>
      <c r="C63" s="278">
        <v>48.45</v>
      </c>
      <c r="D63" s="279">
        <v>48.56666666666667</v>
      </c>
      <c r="E63" s="279">
        <v>48.033333333333339</v>
      </c>
      <c r="F63" s="279">
        <v>47.616666666666667</v>
      </c>
      <c r="G63" s="279">
        <v>47.083333333333336</v>
      </c>
      <c r="H63" s="279">
        <v>48.983333333333341</v>
      </c>
      <c r="I63" s="279">
        <v>49.516666666666673</v>
      </c>
      <c r="J63" s="279">
        <v>49.933333333333344</v>
      </c>
      <c r="K63" s="277">
        <v>49.1</v>
      </c>
      <c r="L63" s="277">
        <v>48.15</v>
      </c>
      <c r="M63" s="277">
        <v>243.78055000000001</v>
      </c>
    </row>
    <row r="64" spans="1:13">
      <c r="A64" s="268">
        <v>54</v>
      </c>
      <c r="B64" s="277" t="s">
        <v>62</v>
      </c>
      <c r="C64" s="278">
        <v>48.4</v>
      </c>
      <c r="D64" s="279">
        <v>48.1</v>
      </c>
      <c r="E64" s="279">
        <v>47.550000000000004</v>
      </c>
      <c r="F64" s="279">
        <v>46.7</v>
      </c>
      <c r="G64" s="279">
        <v>46.150000000000006</v>
      </c>
      <c r="H64" s="279">
        <v>48.95</v>
      </c>
      <c r="I64" s="279">
        <v>49.5</v>
      </c>
      <c r="J64" s="279">
        <v>50.35</v>
      </c>
      <c r="K64" s="277">
        <v>48.65</v>
      </c>
      <c r="L64" s="277">
        <v>47.25</v>
      </c>
      <c r="M64" s="277">
        <v>26.228100000000001</v>
      </c>
    </row>
    <row r="65" spans="1:13">
      <c r="A65" s="268">
        <v>55</v>
      </c>
      <c r="B65" s="277" t="s">
        <v>312</v>
      </c>
      <c r="C65" s="278">
        <v>1639.6</v>
      </c>
      <c r="D65" s="279">
        <v>1649.6833333333334</v>
      </c>
      <c r="E65" s="279">
        <v>1621.3666666666668</v>
      </c>
      <c r="F65" s="279">
        <v>1603.1333333333334</v>
      </c>
      <c r="G65" s="279">
        <v>1574.8166666666668</v>
      </c>
      <c r="H65" s="279">
        <v>1667.9166666666667</v>
      </c>
      <c r="I65" s="279">
        <v>1696.2333333333333</v>
      </c>
      <c r="J65" s="279">
        <v>1714.4666666666667</v>
      </c>
      <c r="K65" s="277">
        <v>1678</v>
      </c>
      <c r="L65" s="277">
        <v>1631.45</v>
      </c>
      <c r="M65" s="277">
        <v>0.51339000000000001</v>
      </c>
    </row>
    <row r="66" spans="1:13">
      <c r="A66" s="268">
        <v>56</v>
      </c>
      <c r="B66" s="277" t="s">
        <v>63</v>
      </c>
      <c r="C66" s="278">
        <v>1311.4</v>
      </c>
      <c r="D66" s="279">
        <v>1309.1333333333334</v>
      </c>
      <c r="E66" s="279">
        <v>1294.8666666666668</v>
      </c>
      <c r="F66" s="279">
        <v>1278.3333333333333</v>
      </c>
      <c r="G66" s="279">
        <v>1264.0666666666666</v>
      </c>
      <c r="H66" s="279">
        <v>1325.666666666667</v>
      </c>
      <c r="I66" s="279">
        <v>1339.9333333333338</v>
      </c>
      <c r="J66" s="279">
        <v>1356.4666666666672</v>
      </c>
      <c r="K66" s="277">
        <v>1323.4</v>
      </c>
      <c r="L66" s="277">
        <v>1292.5999999999999</v>
      </c>
      <c r="M66" s="277">
        <v>8.0219699999999996</v>
      </c>
    </row>
    <row r="67" spans="1:13">
      <c r="A67" s="268">
        <v>57</v>
      </c>
      <c r="B67" s="277" t="s">
        <v>320</v>
      </c>
      <c r="C67" s="278">
        <v>6188.75</v>
      </c>
      <c r="D67" s="279">
        <v>6237.916666666667</v>
      </c>
      <c r="E67" s="279">
        <v>6100.8333333333339</v>
      </c>
      <c r="F67" s="279">
        <v>6012.916666666667</v>
      </c>
      <c r="G67" s="279">
        <v>5875.8333333333339</v>
      </c>
      <c r="H67" s="279">
        <v>6325.8333333333339</v>
      </c>
      <c r="I67" s="279">
        <v>6462.9166666666679</v>
      </c>
      <c r="J67" s="279">
        <v>6550.8333333333339</v>
      </c>
      <c r="K67" s="277">
        <v>6375</v>
      </c>
      <c r="L67" s="277">
        <v>6150</v>
      </c>
      <c r="M67" s="277">
        <v>0.42873</v>
      </c>
    </row>
    <row r="68" spans="1:13">
      <c r="A68" s="268">
        <v>58</v>
      </c>
      <c r="B68" s="277" t="s">
        <v>234</v>
      </c>
      <c r="C68" s="278">
        <v>1456.4</v>
      </c>
      <c r="D68" s="279">
        <v>1464.1166666666668</v>
      </c>
      <c r="E68" s="279">
        <v>1442.2833333333335</v>
      </c>
      <c r="F68" s="279">
        <v>1428.1666666666667</v>
      </c>
      <c r="G68" s="279">
        <v>1406.3333333333335</v>
      </c>
      <c r="H68" s="279">
        <v>1478.2333333333336</v>
      </c>
      <c r="I68" s="279">
        <v>1500.0666666666666</v>
      </c>
      <c r="J68" s="279">
        <v>1514.1833333333336</v>
      </c>
      <c r="K68" s="277">
        <v>1485.95</v>
      </c>
      <c r="L68" s="277">
        <v>1450</v>
      </c>
      <c r="M68" s="277">
        <v>0.88907999999999998</v>
      </c>
    </row>
    <row r="69" spans="1:13">
      <c r="A69" s="268">
        <v>59</v>
      </c>
      <c r="B69" s="277" t="s">
        <v>321</v>
      </c>
      <c r="C69" s="278">
        <v>429.55</v>
      </c>
      <c r="D69" s="279">
        <v>430.76666666666665</v>
      </c>
      <c r="E69" s="279">
        <v>422.73333333333329</v>
      </c>
      <c r="F69" s="279">
        <v>415.91666666666663</v>
      </c>
      <c r="G69" s="279">
        <v>407.88333333333327</v>
      </c>
      <c r="H69" s="279">
        <v>437.58333333333331</v>
      </c>
      <c r="I69" s="279">
        <v>445.61666666666662</v>
      </c>
      <c r="J69" s="279">
        <v>452.43333333333334</v>
      </c>
      <c r="K69" s="277">
        <v>438.8</v>
      </c>
      <c r="L69" s="277">
        <v>423.95</v>
      </c>
      <c r="M69" s="277">
        <v>6.5606099999999996</v>
      </c>
    </row>
    <row r="70" spans="1:13">
      <c r="A70" s="268">
        <v>60</v>
      </c>
      <c r="B70" s="277" t="s">
        <v>65</v>
      </c>
      <c r="C70" s="278">
        <v>111.8</v>
      </c>
      <c r="D70" s="279">
        <v>111.86666666666667</v>
      </c>
      <c r="E70" s="279">
        <v>110.53333333333335</v>
      </c>
      <c r="F70" s="279">
        <v>109.26666666666667</v>
      </c>
      <c r="G70" s="279">
        <v>107.93333333333334</v>
      </c>
      <c r="H70" s="279">
        <v>113.13333333333335</v>
      </c>
      <c r="I70" s="279">
        <v>114.46666666666667</v>
      </c>
      <c r="J70" s="279">
        <v>115.73333333333336</v>
      </c>
      <c r="K70" s="277">
        <v>113.2</v>
      </c>
      <c r="L70" s="277">
        <v>110.6</v>
      </c>
      <c r="M70" s="277">
        <v>121.82133</v>
      </c>
    </row>
    <row r="71" spans="1:13">
      <c r="A71" s="268">
        <v>61</v>
      </c>
      <c r="B71" s="277" t="s">
        <v>313</v>
      </c>
      <c r="C71" s="278">
        <v>701.9</v>
      </c>
      <c r="D71" s="279">
        <v>698.30000000000007</v>
      </c>
      <c r="E71" s="279">
        <v>678.60000000000014</v>
      </c>
      <c r="F71" s="279">
        <v>655.30000000000007</v>
      </c>
      <c r="G71" s="279">
        <v>635.60000000000014</v>
      </c>
      <c r="H71" s="279">
        <v>721.60000000000014</v>
      </c>
      <c r="I71" s="279">
        <v>741.30000000000018</v>
      </c>
      <c r="J71" s="279">
        <v>764.60000000000014</v>
      </c>
      <c r="K71" s="277">
        <v>718</v>
      </c>
      <c r="L71" s="277">
        <v>675</v>
      </c>
      <c r="M71" s="277">
        <v>5.1578200000000001</v>
      </c>
    </row>
    <row r="72" spans="1:13">
      <c r="A72" s="268">
        <v>62</v>
      </c>
      <c r="B72" s="277" t="s">
        <v>66</v>
      </c>
      <c r="C72" s="278">
        <v>562.65</v>
      </c>
      <c r="D72" s="279">
        <v>562.94999999999993</v>
      </c>
      <c r="E72" s="279">
        <v>555.79999999999984</v>
      </c>
      <c r="F72" s="279">
        <v>548.94999999999993</v>
      </c>
      <c r="G72" s="279">
        <v>541.79999999999984</v>
      </c>
      <c r="H72" s="279">
        <v>569.79999999999984</v>
      </c>
      <c r="I72" s="279">
        <v>576.94999999999993</v>
      </c>
      <c r="J72" s="279">
        <v>583.79999999999984</v>
      </c>
      <c r="K72" s="277">
        <v>570.1</v>
      </c>
      <c r="L72" s="277">
        <v>556.1</v>
      </c>
      <c r="M72" s="277">
        <v>8.4651599999999991</v>
      </c>
    </row>
    <row r="73" spans="1:13">
      <c r="A73" s="268">
        <v>63</v>
      </c>
      <c r="B73" s="277" t="s">
        <v>67</v>
      </c>
      <c r="C73" s="278">
        <v>499.15</v>
      </c>
      <c r="D73" s="279">
        <v>498.9666666666667</v>
      </c>
      <c r="E73" s="279">
        <v>494.93333333333339</v>
      </c>
      <c r="F73" s="279">
        <v>490.7166666666667</v>
      </c>
      <c r="G73" s="279">
        <v>486.68333333333339</v>
      </c>
      <c r="H73" s="279">
        <v>503.18333333333339</v>
      </c>
      <c r="I73" s="279">
        <v>507.2166666666667</v>
      </c>
      <c r="J73" s="279">
        <v>511.43333333333339</v>
      </c>
      <c r="K73" s="277">
        <v>503</v>
      </c>
      <c r="L73" s="277">
        <v>494.75</v>
      </c>
      <c r="M73" s="277">
        <v>17.092639999999999</v>
      </c>
    </row>
    <row r="74" spans="1:13">
      <c r="A74" s="268">
        <v>64</v>
      </c>
      <c r="B74" s="277" t="s">
        <v>1046</v>
      </c>
      <c r="C74" s="278">
        <v>9820.2000000000007</v>
      </c>
      <c r="D74" s="279">
        <v>9857.0666666666675</v>
      </c>
      <c r="E74" s="279">
        <v>9715.133333333335</v>
      </c>
      <c r="F74" s="279">
        <v>9610.0666666666675</v>
      </c>
      <c r="G74" s="279">
        <v>9468.133333333335</v>
      </c>
      <c r="H74" s="279">
        <v>9962.133333333335</v>
      </c>
      <c r="I74" s="279">
        <v>10104.066666666666</v>
      </c>
      <c r="J74" s="279">
        <v>10209.133333333335</v>
      </c>
      <c r="K74" s="277">
        <v>9999</v>
      </c>
      <c r="L74" s="277">
        <v>9752</v>
      </c>
      <c r="M74" s="277">
        <v>4.4339999999999997E-2</v>
      </c>
    </row>
    <row r="75" spans="1:13">
      <c r="A75" s="268">
        <v>65</v>
      </c>
      <c r="B75" s="277" t="s">
        <v>69</v>
      </c>
      <c r="C75" s="278">
        <v>514.5</v>
      </c>
      <c r="D75" s="279">
        <v>518.30000000000007</v>
      </c>
      <c r="E75" s="279">
        <v>508.20000000000016</v>
      </c>
      <c r="F75" s="279">
        <v>501.90000000000009</v>
      </c>
      <c r="G75" s="279">
        <v>491.80000000000018</v>
      </c>
      <c r="H75" s="279">
        <v>524.60000000000014</v>
      </c>
      <c r="I75" s="279">
        <v>534.70000000000005</v>
      </c>
      <c r="J75" s="279">
        <v>541.00000000000011</v>
      </c>
      <c r="K75" s="277">
        <v>528.4</v>
      </c>
      <c r="L75" s="277">
        <v>512</v>
      </c>
      <c r="M75" s="277">
        <v>259.06518</v>
      </c>
    </row>
    <row r="76" spans="1:13" s="16" customFormat="1">
      <c r="A76" s="268">
        <v>66</v>
      </c>
      <c r="B76" s="277" t="s">
        <v>70</v>
      </c>
      <c r="C76" s="278">
        <v>39.950000000000003</v>
      </c>
      <c r="D76" s="279">
        <v>39.983333333333341</v>
      </c>
      <c r="E76" s="279">
        <v>39.366666666666681</v>
      </c>
      <c r="F76" s="279">
        <v>38.783333333333339</v>
      </c>
      <c r="G76" s="279">
        <v>38.166666666666679</v>
      </c>
      <c r="H76" s="279">
        <v>40.566666666666684</v>
      </c>
      <c r="I76" s="279">
        <v>41.183333333333344</v>
      </c>
      <c r="J76" s="279">
        <v>41.766666666666687</v>
      </c>
      <c r="K76" s="277">
        <v>40.6</v>
      </c>
      <c r="L76" s="277">
        <v>39.4</v>
      </c>
      <c r="M76" s="277">
        <v>351.71861999999999</v>
      </c>
    </row>
    <row r="77" spans="1:13" s="16" customFormat="1">
      <c r="A77" s="268">
        <v>67</v>
      </c>
      <c r="B77" s="277" t="s">
        <v>71</v>
      </c>
      <c r="C77" s="278">
        <v>392.35</v>
      </c>
      <c r="D77" s="279">
        <v>391.11666666666662</v>
      </c>
      <c r="E77" s="279">
        <v>387.78333333333325</v>
      </c>
      <c r="F77" s="279">
        <v>383.21666666666664</v>
      </c>
      <c r="G77" s="279">
        <v>379.88333333333327</v>
      </c>
      <c r="H77" s="279">
        <v>395.68333333333322</v>
      </c>
      <c r="I77" s="279">
        <v>399.01666666666659</v>
      </c>
      <c r="J77" s="279">
        <v>403.5833333333332</v>
      </c>
      <c r="K77" s="277">
        <v>394.45</v>
      </c>
      <c r="L77" s="277">
        <v>386.55</v>
      </c>
      <c r="M77" s="277">
        <v>36.910620000000002</v>
      </c>
    </row>
    <row r="78" spans="1:13" s="16" customFormat="1">
      <c r="A78" s="268">
        <v>68</v>
      </c>
      <c r="B78" s="277" t="s">
        <v>322</v>
      </c>
      <c r="C78" s="278">
        <v>638.15</v>
      </c>
      <c r="D78" s="279">
        <v>633.61666666666667</v>
      </c>
      <c r="E78" s="279">
        <v>618.73333333333335</v>
      </c>
      <c r="F78" s="279">
        <v>599.31666666666672</v>
      </c>
      <c r="G78" s="279">
        <v>584.43333333333339</v>
      </c>
      <c r="H78" s="279">
        <v>653.0333333333333</v>
      </c>
      <c r="I78" s="279">
        <v>667.91666666666674</v>
      </c>
      <c r="J78" s="279">
        <v>687.33333333333326</v>
      </c>
      <c r="K78" s="277">
        <v>648.5</v>
      </c>
      <c r="L78" s="277">
        <v>614.20000000000005</v>
      </c>
      <c r="M78" s="277">
        <v>7.5777900000000002</v>
      </c>
    </row>
    <row r="79" spans="1:13" s="16" customFormat="1">
      <c r="A79" s="268">
        <v>69</v>
      </c>
      <c r="B79" s="277" t="s">
        <v>324</v>
      </c>
      <c r="C79" s="278">
        <v>157.94999999999999</v>
      </c>
      <c r="D79" s="279">
        <v>159.98333333333332</v>
      </c>
      <c r="E79" s="279">
        <v>152.96666666666664</v>
      </c>
      <c r="F79" s="279">
        <v>147.98333333333332</v>
      </c>
      <c r="G79" s="279">
        <v>140.96666666666664</v>
      </c>
      <c r="H79" s="279">
        <v>164.96666666666664</v>
      </c>
      <c r="I79" s="279">
        <v>171.98333333333335</v>
      </c>
      <c r="J79" s="279">
        <v>176.96666666666664</v>
      </c>
      <c r="K79" s="277">
        <v>167</v>
      </c>
      <c r="L79" s="277">
        <v>155</v>
      </c>
      <c r="M79" s="277">
        <v>12.735390000000001</v>
      </c>
    </row>
    <row r="80" spans="1:13" s="16" customFormat="1">
      <c r="A80" s="268">
        <v>70</v>
      </c>
      <c r="B80" s="277" t="s">
        <v>325</v>
      </c>
      <c r="C80" s="278">
        <v>2210.15</v>
      </c>
      <c r="D80" s="279">
        <v>2156.2666666666669</v>
      </c>
      <c r="E80" s="279">
        <v>2085.4833333333336</v>
      </c>
      <c r="F80" s="279">
        <v>1960.8166666666666</v>
      </c>
      <c r="G80" s="279">
        <v>1890.0333333333333</v>
      </c>
      <c r="H80" s="279">
        <v>2280.9333333333338</v>
      </c>
      <c r="I80" s="279">
        <v>2351.7166666666676</v>
      </c>
      <c r="J80" s="279">
        <v>2476.3833333333341</v>
      </c>
      <c r="K80" s="277">
        <v>2227.0500000000002</v>
      </c>
      <c r="L80" s="277">
        <v>2031.6</v>
      </c>
      <c r="M80" s="277">
        <v>3.0020199999999999</v>
      </c>
    </row>
    <row r="81" spans="1:13" s="16" customFormat="1">
      <c r="A81" s="268">
        <v>71</v>
      </c>
      <c r="B81" s="277" t="s">
        <v>326</v>
      </c>
      <c r="C81" s="278">
        <v>621.65</v>
      </c>
      <c r="D81" s="279">
        <v>612.18333333333328</v>
      </c>
      <c r="E81" s="279">
        <v>596.46666666666658</v>
      </c>
      <c r="F81" s="279">
        <v>571.2833333333333</v>
      </c>
      <c r="G81" s="279">
        <v>555.56666666666661</v>
      </c>
      <c r="H81" s="279">
        <v>637.36666666666656</v>
      </c>
      <c r="I81" s="279">
        <v>653.08333333333326</v>
      </c>
      <c r="J81" s="279">
        <v>678.26666666666654</v>
      </c>
      <c r="K81" s="277">
        <v>627.9</v>
      </c>
      <c r="L81" s="277">
        <v>587</v>
      </c>
      <c r="M81" s="277">
        <v>4.0910799999999998</v>
      </c>
    </row>
    <row r="82" spans="1:13" s="16" customFormat="1">
      <c r="A82" s="268">
        <v>72</v>
      </c>
      <c r="B82" s="277" t="s">
        <v>327</v>
      </c>
      <c r="C82" s="278">
        <v>73.599999999999994</v>
      </c>
      <c r="D82" s="279">
        <v>72.25</v>
      </c>
      <c r="E82" s="279">
        <v>69.900000000000006</v>
      </c>
      <c r="F82" s="279">
        <v>66.2</v>
      </c>
      <c r="G82" s="279">
        <v>63.850000000000009</v>
      </c>
      <c r="H82" s="279">
        <v>75.95</v>
      </c>
      <c r="I82" s="279">
        <v>78.3</v>
      </c>
      <c r="J82" s="279">
        <v>82</v>
      </c>
      <c r="K82" s="277">
        <v>74.599999999999994</v>
      </c>
      <c r="L82" s="277">
        <v>68.55</v>
      </c>
      <c r="M82" s="277">
        <v>76.689639999999997</v>
      </c>
    </row>
    <row r="83" spans="1:13" s="16" customFormat="1">
      <c r="A83" s="268">
        <v>73</v>
      </c>
      <c r="B83" s="277" t="s">
        <v>72</v>
      </c>
      <c r="C83" s="278">
        <v>14295.55</v>
      </c>
      <c r="D83" s="279">
        <v>14303.866666666667</v>
      </c>
      <c r="E83" s="279">
        <v>14182.733333333334</v>
      </c>
      <c r="F83" s="279">
        <v>14069.916666666666</v>
      </c>
      <c r="G83" s="279">
        <v>13948.783333333333</v>
      </c>
      <c r="H83" s="279">
        <v>14416.683333333334</v>
      </c>
      <c r="I83" s="279">
        <v>14537.816666666669</v>
      </c>
      <c r="J83" s="279">
        <v>14650.633333333335</v>
      </c>
      <c r="K83" s="277">
        <v>14425</v>
      </c>
      <c r="L83" s="277">
        <v>14191.05</v>
      </c>
      <c r="M83" s="277">
        <v>0.35309000000000001</v>
      </c>
    </row>
    <row r="84" spans="1:13" s="16" customFormat="1">
      <c r="A84" s="268">
        <v>74</v>
      </c>
      <c r="B84" s="277" t="s">
        <v>74</v>
      </c>
      <c r="C84" s="278">
        <v>410.1</v>
      </c>
      <c r="D84" s="279">
        <v>411.63333333333338</v>
      </c>
      <c r="E84" s="279">
        <v>407.46666666666675</v>
      </c>
      <c r="F84" s="279">
        <v>404.83333333333337</v>
      </c>
      <c r="G84" s="279">
        <v>400.66666666666674</v>
      </c>
      <c r="H84" s="279">
        <v>414.26666666666677</v>
      </c>
      <c r="I84" s="279">
        <v>418.43333333333339</v>
      </c>
      <c r="J84" s="279">
        <v>421.06666666666678</v>
      </c>
      <c r="K84" s="277">
        <v>415.8</v>
      </c>
      <c r="L84" s="277">
        <v>409</v>
      </c>
      <c r="M84" s="277">
        <v>54.072659999999999</v>
      </c>
    </row>
    <row r="85" spans="1:13" s="16" customFormat="1">
      <c r="A85" s="268">
        <v>75</v>
      </c>
      <c r="B85" s="277" t="s">
        <v>328</v>
      </c>
      <c r="C85" s="278">
        <v>171.9</v>
      </c>
      <c r="D85" s="279">
        <v>172.48333333333335</v>
      </c>
      <c r="E85" s="279">
        <v>169.9666666666667</v>
      </c>
      <c r="F85" s="279">
        <v>168.03333333333336</v>
      </c>
      <c r="G85" s="279">
        <v>165.51666666666671</v>
      </c>
      <c r="H85" s="279">
        <v>174.41666666666669</v>
      </c>
      <c r="I85" s="279">
        <v>176.93333333333334</v>
      </c>
      <c r="J85" s="279">
        <v>178.86666666666667</v>
      </c>
      <c r="K85" s="277">
        <v>175</v>
      </c>
      <c r="L85" s="277">
        <v>170.55</v>
      </c>
      <c r="M85" s="277">
        <v>4.77102</v>
      </c>
    </row>
    <row r="86" spans="1:13" s="16" customFormat="1">
      <c r="A86" s="268">
        <v>76</v>
      </c>
      <c r="B86" s="277" t="s">
        <v>75</v>
      </c>
      <c r="C86" s="278">
        <v>3829.25</v>
      </c>
      <c r="D86" s="279">
        <v>3828.5666666666671</v>
      </c>
      <c r="E86" s="279">
        <v>3799.7833333333342</v>
      </c>
      <c r="F86" s="279">
        <v>3770.3166666666671</v>
      </c>
      <c r="G86" s="279">
        <v>3741.5333333333342</v>
      </c>
      <c r="H86" s="279">
        <v>3858.0333333333342</v>
      </c>
      <c r="I86" s="279">
        <v>3886.8166666666671</v>
      </c>
      <c r="J86" s="279">
        <v>3916.2833333333342</v>
      </c>
      <c r="K86" s="277">
        <v>3857.35</v>
      </c>
      <c r="L86" s="277">
        <v>3799.1</v>
      </c>
      <c r="M86" s="277">
        <v>6.0853000000000002</v>
      </c>
    </row>
    <row r="87" spans="1:13" s="16" customFormat="1">
      <c r="A87" s="268">
        <v>77</v>
      </c>
      <c r="B87" s="277" t="s">
        <v>314</v>
      </c>
      <c r="C87" s="278">
        <v>490.85</v>
      </c>
      <c r="D87" s="279">
        <v>490.73333333333329</v>
      </c>
      <c r="E87" s="279">
        <v>485.76666666666659</v>
      </c>
      <c r="F87" s="279">
        <v>480.68333333333328</v>
      </c>
      <c r="G87" s="279">
        <v>475.71666666666658</v>
      </c>
      <c r="H87" s="279">
        <v>495.81666666666661</v>
      </c>
      <c r="I87" s="279">
        <v>500.7833333333333</v>
      </c>
      <c r="J87" s="279">
        <v>505.86666666666662</v>
      </c>
      <c r="K87" s="277">
        <v>495.7</v>
      </c>
      <c r="L87" s="277">
        <v>485.65</v>
      </c>
      <c r="M87" s="277">
        <v>1.94912</v>
      </c>
    </row>
    <row r="88" spans="1:13" s="16" customFormat="1">
      <c r="A88" s="268">
        <v>78</v>
      </c>
      <c r="B88" s="277" t="s">
        <v>323</v>
      </c>
      <c r="C88" s="278">
        <v>177.15</v>
      </c>
      <c r="D88" s="279">
        <v>177.31666666666669</v>
      </c>
      <c r="E88" s="279">
        <v>171.68333333333339</v>
      </c>
      <c r="F88" s="279">
        <v>166.2166666666667</v>
      </c>
      <c r="G88" s="279">
        <v>160.5833333333334</v>
      </c>
      <c r="H88" s="279">
        <v>182.78333333333339</v>
      </c>
      <c r="I88" s="279">
        <v>188.41666666666666</v>
      </c>
      <c r="J88" s="279">
        <v>193.88333333333338</v>
      </c>
      <c r="K88" s="277">
        <v>182.95</v>
      </c>
      <c r="L88" s="277">
        <v>171.85</v>
      </c>
      <c r="M88" s="277">
        <v>28.883420000000001</v>
      </c>
    </row>
    <row r="89" spans="1:13" s="16" customFormat="1">
      <c r="A89" s="268">
        <v>79</v>
      </c>
      <c r="B89" s="277" t="s">
        <v>76</v>
      </c>
      <c r="C89" s="278">
        <v>388.65</v>
      </c>
      <c r="D89" s="279">
        <v>388.3</v>
      </c>
      <c r="E89" s="279">
        <v>385.45000000000005</v>
      </c>
      <c r="F89" s="279">
        <v>382.25000000000006</v>
      </c>
      <c r="G89" s="279">
        <v>379.40000000000009</v>
      </c>
      <c r="H89" s="279">
        <v>391.5</v>
      </c>
      <c r="I89" s="279">
        <v>394.35</v>
      </c>
      <c r="J89" s="279">
        <v>397.54999999999995</v>
      </c>
      <c r="K89" s="277">
        <v>391.15</v>
      </c>
      <c r="L89" s="277">
        <v>385.1</v>
      </c>
      <c r="M89" s="277">
        <v>21.898430000000001</v>
      </c>
    </row>
    <row r="90" spans="1:13" s="16" customFormat="1">
      <c r="A90" s="268">
        <v>80</v>
      </c>
      <c r="B90" s="277" t="s">
        <v>77</v>
      </c>
      <c r="C90" s="278">
        <v>106.3</v>
      </c>
      <c r="D90" s="279">
        <v>106.7</v>
      </c>
      <c r="E90" s="279">
        <v>105.60000000000001</v>
      </c>
      <c r="F90" s="279">
        <v>104.9</v>
      </c>
      <c r="G90" s="279">
        <v>103.80000000000001</v>
      </c>
      <c r="H90" s="279">
        <v>107.4</v>
      </c>
      <c r="I90" s="279">
        <v>108.5</v>
      </c>
      <c r="J90" s="279">
        <v>109.2</v>
      </c>
      <c r="K90" s="277">
        <v>107.8</v>
      </c>
      <c r="L90" s="277">
        <v>106</v>
      </c>
      <c r="M90" s="277">
        <v>54.08878</v>
      </c>
    </row>
    <row r="91" spans="1:13" s="16" customFormat="1">
      <c r="A91" s="268">
        <v>81</v>
      </c>
      <c r="B91" s="277" t="s">
        <v>332</v>
      </c>
      <c r="C91" s="278">
        <v>392.9</v>
      </c>
      <c r="D91" s="279">
        <v>400.93333333333334</v>
      </c>
      <c r="E91" s="279">
        <v>381.9666666666667</v>
      </c>
      <c r="F91" s="279">
        <v>371.03333333333336</v>
      </c>
      <c r="G91" s="279">
        <v>352.06666666666672</v>
      </c>
      <c r="H91" s="279">
        <v>411.86666666666667</v>
      </c>
      <c r="I91" s="279">
        <v>430.83333333333326</v>
      </c>
      <c r="J91" s="279">
        <v>441.76666666666665</v>
      </c>
      <c r="K91" s="277">
        <v>419.9</v>
      </c>
      <c r="L91" s="277">
        <v>390</v>
      </c>
      <c r="M91" s="277">
        <v>38.31288</v>
      </c>
    </row>
    <row r="92" spans="1:13" s="16" customFormat="1">
      <c r="A92" s="268">
        <v>82</v>
      </c>
      <c r="B92" s="277" t="s">
        <v>333</v>
      </c>
      <c r="C92" s="278">
        <v>538.85</v>
      </c>
      <c r="D92" s="279">
        <v>537.48333333333335</v>
      </c>
      <c r="E92" s="279">
        <v>525.11666666666667</v>
      </c>
      <c r="F92" s="279">
        <v>511.38333333333333</v>
      </c>
      <c r="G92" s="279">
        <v>499.01666666666665</v>
      </c>
      <c r="H92" s="279">
        <v>551.2166666666667</v>
      </c>
      <c r="I92" s="279">
        <v>563.58333333333348</v>
      </c>
      <c r="J92" s="279">
        <v>577.31666666666672</v>
      </c>
      <c r="K92" s="277">
        <v>549.85</v>
      </c>
      <c r="L92" s="277">
        <v>523.75</v>
      </c>
      <c r="M92" s="277">
        <v>6.5808999999999997</v>
      </c>
    </row>
    <row r="93" spans="1:13" s="16" customFormat="1">
      <c r="A93" s="268">
        <v>83</v>
      </c>
      <c r="B93" s="277" t="s">
        <v>335</v>
      </c>
      <c r="C93" s="278">
        <v>275</v>
      </c>
      <c r="D93" s="279">
        <v>276.41666666666669</v>
      </c>
      <c r="E93" s="279">
        <v>272.73333333333335</v>
      </c>
      <c r="F93" s="279">
        <v>270.46666666666664</v>
      </c>
      <c r="G93" s="279">
        <v>266.7833333333333</v>
      </c>
      <c r="H93" s="279">
        <v>278.68333333333339</v>
      </c>
      <c r="I93" s="279">
        <v>282.36666666666667</v>
      </c>
      <c r="J93" s="279">
        <v>284.63333333333344</v>
      </c>
      <c r="K93" s="277">
        <v>280.10000000000002</v>
      </c>
      <c r="L93" s="277">
        <v>274.14999999999998</v>
      </c>
      <c r="M93" s="277">
        <v>1.30067</v>
      </c>
    </row>
    <row r="94" spans="1:13" s="16" customFormat="1">
      <c r="A94" s="268">
        <v>84</v>
      </c>
      <c r="B94" s="277" t="s">
        <v>329</v>
      </c>
      <c r="C94" s="278">
        <v>410.05</v>
      </c>
      <c r="D94" s="279">
        <v>409.86666666666673</v>
      </c>
      <c r="E94" s="279">
        <v>403.88333333333344</v>
      </c>
      <c r="F94" s="279">
        <v>397.7166666666667</v>
      </c>
      <c r="G94" s="279">
        <v>391.73333333333341</v>
      </c>
      <c r="H94" s="279">
        <v>416.03333333333347</v>
      </c>
      <c r="I94" s="279">
        <v>422.01666666666671</v>
      </c>
      <c r="J94" s="279">
        <v>428.18333333333351</v>
      </c>
      <c r="K94" s="277">
        <v>415.85</v>
      </c>
      <c r="L94" s="277">
        <v>403.7</v>
      </c>
      <c r="M94" s="277">
        <v>1.01305</v>
      </c>
    </row>
    <row r="95" spans="1:13" s="16" customFormat="1">
      <c r="A95" s="268">
        <v>85</v>
      </c>
      <c r="B95" s="277" t="s">
        <v>78</v>
      </c>
      <c r="C95" s="278">
        <v>122.7</v>
      </c>
      <c r="D95" s="279">
        <v>122.96666666666665</v>
      </c>
      <c r="E95" s="279">
        <v>121.48333333333331</v>
      </c>
      <c r="F95" s="279">
        <v>120.26666666666665</v>
      </c>
      <c r="G95" s="279">
        <v>118.7833333333333</v>
      </c>
      <c r="H95" s="279">
        <v>124.18333333333331</v>
      </c>
      <c r="I95" s="279">
        <v>125.66666666666666</v>
      </c>
      <c r="J95" s="279">
        <v>126.88333333333331</v>
      </c>
      <c r="K95" s="277">
        <v>124.45</v>
      </c>
      <c r="L95" s="277">
        <v>121.75</v>
      </c>
      <c r="M95" s="277">
        <v>7.6565099999999999</v>
      </c>
    </row>
    <row r="96" spans="1:13" s="16" customFormat="1">
      <c r="A96" s="268">
        <v>86</v>
      </c>
      <c r="B96" s="277" t="s">
        <v>330</v>
      </c>
      <c r="C96" s="278">
        <v>275.55</v>
      </c>
      <c r="D96" s="279">
        <v>275.28333333333336</v>
      </c>
      <c r="E96" s="279">
        <v>271.76666666666671</v>
      </c>
      <c r="F96" s="279">
        <v>267.98333333333335</v>
      </c>
      <c r="G96" s="279">
        <v>264.4666666666667</v>
      </c>
      <c r="H96" s="279">
        <v>279.06666666666672</v>
      </c>
      <c r="I96" s="279">
        <v>282.58333333333337</v>
      </c>
      <c r="J96" s="279">
        <v>286.36666666666673</v>
      </c>
      <c r="K96" s="277">
        <v>278.8</v>
      </c>
      <c r="L96" s="277">
        <v>271.5</v>
      </c>
      <c r="M96" s="277">
        <v>2.86653</v>
      </c>
    </row>
    <row r="97" spans="1:13" s="16" customFormat="1">
      <c r="A97" s="268">
        <v>87</v>
      </c>
      <c r="B97" s="277" t="s">
        <v>338</v>
      </c>
      <c r="C97" s="278">
        <v>399.8</v>
      </c>
      <c r="D97" s="279">
        <v>394.93333333333334</v>
      </c>
      <c r="E97" s="279">
        <v>383.86666666666667</v>
      </c>
      <c r="F97" s="279">
        <v>367.93333333333334</v>
      </c>
      <c r="G97" s="279">
        <v>356.86666666666667</v>
      </c>
      <c r="H97" s="279">
        <v>410.86666666666667</v>
      </c>
      <c r="I97" s="279">
        <v>421.93333333333339</v>
      </c>
      <c r="J97" s="279">
        <v>437.86666666666667</v>
      </c>
      <c r="K97" s="277">
        <v>406</v>
      </c>
      <c r="L97" s="277">
        <v>379</v>
      </c>
      <c r="M97" s="277">
        <v>30.07967</v>
      </c>
    </row>
    <row r="98" spans="1:13" s="16" customFormat="1">
      <c r="A98" s="268">
        <v>88</v>
      </c>
      <c r="B98" s="277" t="s">
        <v>336</v>
      </c>
      <c r="C98" s="278">
        <v>941.5</v>
      </c>
      <c r="D98" s="279">
        <v>926.23333333333323</v>
      </c>
      <c r="E98" s="279">
        <v>904.46666666666647</v>
      </c>
      <c r="F98" s="279">
        <v>867.43333333333328</v>
      </c>
      <c r="G98" s="279">
        <v>845.66666666666652</v>
      </c>
      <c r="H98" s="279">
        <v>963.26666666666642</v>
      </c>
      <c r="I98" s="279">
        <v>985.03333333333308</v>
      </c>
      <c r="J98" s="279">
        <v>1022.0666666666664</v>
      </c>
      <c r="K98" s="277">
        <v>948</v>
      </c>
      <c r="L98" s="277">
        <v>889.2</v>
      </c>
      <c r="M98" s="277">
        <v>10.006959999999999</v>
      </c>
    </row>
    <row r="99" spans="1:13" s="16" customFormat="1">
      <c r="A99" s="268">
        <v>89</v>
      </c>
      <c r="B99" s="277" t="s">
        <v>337</v>
      </c>
      <c r="C99" s="278">
        <v>17.649999999999999</v>
      </c>
      <c r="D99" s="279">
        <v>17.666666666666668</v>
      </c>
      <c r="E99" s="279">
        <v>17.483333333333334</v>
      </c>
      <c r="F99" s="279">
        <v>17.316666666666666</v>
      </c>
      <c r="G99" s="279">
        <v>17.133333333333333</v>
      </c>
      <c r="H99" s="279">
        <v>17.833333333333336</v>
      </c>
      <c r="I99" s="279">
        <v>18.016666666666666</v>
      </c>
      <c r="J99" s="279">
        <v>18.183333333333337</v>
      </c>
      <c r="K99" s="277">
        <v>17.850000000000001</v>
      </c>
      <c r="L99" s="277">
        <v>17.5</v>
      </c>
      <c r="M99" s="277">
        <v>8.1862399999999997</v>
      </c>
    </row>
    <row r="100" spans="1:13" s="16" customFormat="1">
      <c r="A100" s="268">
        <v>90</v>
      </c>
      <c r="B100" s="277" t="s">
        <v>339</v>
      </c>
      <c r="C100" s="278">
        <v>147.65</v>
      </c>
      <c r="D100" s="279">
        <v>148.55000000000001</v>
      </c>
      <c r="E100" s="279">
        <v>144.65000000000003</v>
      </c>
      <c r="F100" s="279">
        <v>141.65000000000003</v>
      </c>
      <c r="G100" s="279">
        <v>137.75000000000006</v>
      </c>
      <c r="H100" s="279">
        <v>151.55000000000001</v>
      </c>
      <c r="I100" s="279">
        <v>155.44999999999999</v>
      </c>
      <c r="J100" s="279">
        <v>158.44999999999999</v>
      </c>
      <c r="K100" s="277">
        <v>152.44999999999999</v>
      </c>
      <c r="L100" s="277">
        <v>145.55000000000001</v>
      </c>
      <c r="M100" s="277">
        <v>4.6406400000000003</v>
      </c>
    </row>
    <row r="101" spans="1:13">
      <c r="A101" s="268">
        <v>91</v>
      </c>
      <c r="B101" s="277" t="s">
        <v>80</v>
      </c>
      <c r="C101" s="278">
        <v>340.15</v>
      </c>
      <c r="D101" s="279">
        <v>339.18333333333334</v>
      </c>
      <c r="E101" s="279">
        <v>330.16666666666669</v>
      </c>
      <c r="F101" s="279">
        <v>320.18333333333334</v>
      </c>
      <c r="G101" s="279">
        <v>311.16666666666669</v>
      </c>
      <c r="H101" s="279">
        <v>349.16666666666669</v>
      </c>
      <c r="I101" s="279">
        <v>358.18333333333334</v>
      </c>
      <c r="J101" s="279">
        <v>368.16666666666669</v>
      </c>
      <c r="K101" s="277">
        <v>348.2</v>
      </c>
      <c r="L101" s="277">
        <v>329.2</v>
      </c>
      <c r="M101" s="277">
        <v>32.455889999999997</v>
      </c>
    </row>
    <row r="102" spans="1:13">
      <c r="A102" s="268">
        <v>92</v>
      </c>
      <c r="B102" s="277" t="s">
        <v>340</v>
      </c>
      <c r="C102" s="278">
        <v>2491.9</v>
      </c>
      <c r="D102" s="279">
        <v>2496.6333333333332</v>
      </c>
      <c r="E102" s="279">
        <v>2477.2666666666664</v>
      </c>
      <c r="F102" s="279">
        <v>2462.6333333333332</v>
      </c>
      <c r="G102" s="279">
        <v>2443.2666666666664</v>
      </c>
      <c r="H102" s="279">
        <v>2511.2666666666664</v>
      </c>
      <c r="I102" s="279">
        <v>2530.6333333333332</v>
      </c>
      <c r="J102" s="279">
        <v>2545.2666666666664</v>
      </c>
      <c r="K102" s="277">
        <v>2516</v>
      </c>
      <c r="L102" s="277">
        <v>2482</v>
      </c>
      <c r="M102" s="277">
        <v>1.9089999999999999E-2</v>
      </c>
    </row>
    <row r="103" spans="1:13">
      <c r="A103" s="268">
        <v>93</v>
      </c>
      <c r="B103" s="277" t="s">
        <v>81</v>
      </c>
      <c r="C103" s="278">
        <v>639.70000000000005</v>
      </c>
      <c r="D103" s="279">
        <v>645.63333333333333</v>
      </c>
      <c r="E103" s="279">
        <v>627.36666666666667</v>
      </c>
      <c r="F103" s="279">
        <v>615.0333333333333</v>
      </c>
      <c r="G103" s="279">
        <v>596.76666666666665</v>
      </c>
      <c r="H103" s="279">
        <v>657.9666666666667</v>
      </c>
      <c r="I103" s="279">
        <v>676.23333333333335</v>
      </c>
      <c r="J103" s="279">
        <v>688.56666666666672</v>
      </c>
      <c r="K103" s="277">
        <v>663.9</v>
      </c>
      <c r="L103" s="277">
        <v>633.29999999999995</v>
      </c>
      <c r="M103" s="277">
        <v>4.2882199999999999</v>
      </c>
    </row>
    <row r="104" spans="1:13">
      <c r="A104" s="268">
        <v>94</v>
      </c>
      <c r="B104" s="277" t="s">
        <v>334</v>
      </c>
      <c r="C104" s="278">
        <v>222.3</v>
      </c>
      <c r="D104" s="279">
        <v>220.75</v>
      </c>
      <c r="E104" s="279">
        <v>215.5</v>
      </c>
      <c r="F104" s="279">
        <v>208.7</v>
      </c>
      <c r="G104" s="279">
        <v>203.45</v>
      </c>
      <c r="H104" s="279">
        <v>227.55</v>
      </c>
      <c r="I104" s="279">
        <v>232.8</v>
      </c>
      <c r="J104" s="279">
        <v>239.60000000000002</v>
      </c>
      <c r="K104" s="277">
        <v>226</v>
      </c>
      <c r="L104" s="277">
        <v>213.95</v>
      </c>
      <c r="M104" s="277">
        <v>1.2827599999999999</v>
      </c>
    </row>
    <row r="105" spans="1:13">
      <c r="A105" s="268">
        <v>95</v>
      </c>
      <c r="B105" s="277" t="s">
        <v>342</v>
      </c>
      <c r="C105" s="278">
        <v>156.5</v>
      </c>
      <c r="D105" s="279">
        <v>156.65</v>
      </c>
      <c r="E105" s="279">
        <v>154.85000000000002</v>
      </c>
      <c r="F105" s="279">
        <v>153.20000000000002</v>
      </c>
      <c r="G105" s="279">
        <v>151.40000000000003</v>
      </c>
      <c r="H105" s="279">
        <v>158.30000000000001</v>
      </c>
      <c r="I105" s="279">
        <v>160.10000000000002</v>
      </c>
      <c r="J105" s="279">
        <v>161.75</v>
      </c>
      <c r="K105" s="277">
        <v>158.44999999999999</v>
      </c>
      <c r="L105" s="277">
        <v>155</v>
      </c>
      <c r="M105" s="277">
        <v>8.2166399999999999</v>
      </c>
    </row>
    <row r="106" spans="1:13">
      <c r="A106" s="268">
        <v>96</v>
      </c>
      <c r="B106" s="277" t="s">
        <v>343</v>
      </c>
      <c r="C106" s="278">
        <v>83.65</v>
      </c>
      <c r="D106" s="279">
        <v>83.966666666666669</v>
      </c>
      <c r="E106" s="279">
        <v>82.683333333333337</v>
      </c>
      <c r="F106" s="279">
        <v>81.716666666666669</v>
      </c>
      <c r="G106" s="279">
        <v>80.433333333333337</v>
      </c>
      <c r="H106" s="279">
        <v>84.933333333333337</v>
      </c>
      <c r="I106" s="279">
        <v>86.216666666666669</v>
      </c>
      <c r="J106" s="279">
        <v>87.183333333333337</v>
      </c>
      <c r="K106" s="277">
        <v>85.25</v>
      </c>
      <c r="L106" s="277">
        <v>83</v>
      </c>
      <c r="M106" s="277">
        <v>13.71777</v>
      </c>
    </row>
    <row r="107" spans="1:13">
      <c r="A107" s="268">
        <v>97</v>
      </c>
      <c r="B107" s="277" t="s">
        <v>82</v>
      </c>
      <c r="C107" s="278">
        <v>245.3</v>
      </c>
      <c r="D107" s="279">
        <v>245.21666666666667</v>
      </c>
      <c r="E107" s="279">
        <v>242.23333333333335</v>
      </c>
      <c r="F107" s="279">
        <v>239.16666666666669</v>
      </c>
      <c r="G107" s="279">
        <v>236.18333333333337</v>
      </c>
      <c r="H107" s="279">
        <v>248.28333333333333</v>
      </c>
      <c r="I107" s="279">
        <v>251.26666666666662</v>
      </c>
      <c r="J107" s="279">
        <v>254.33333333333331</v>
      </c>
      <c r="K107" s="277">
        <v>248.2</v>
      </c>
      <c r="L107" s="277">
        <v>242.15</v>
      </c>
      <c r="M107" s="277">
        <v>79.973380000000006</v>
      </c>
    </row>
    <row r="108" spans="1:13">
      <c r="A108" s="268">
        <v>98</v>
      </c>
      <c r="B108" s="285" t="s">
        <v>344</v>
      </c>
      <c r="C108" s="278">
        <v>443</v>
      </c>
      <c r="D108" s="279">
        <v>439.15000000000003</v>
      </c>
      <c r="E108" s="279">
        <v>432.80000000000007</v>
      </c>
      <c r="F108" s="279">
        <v>422.6</v>
      </c>
      <c r="G108" s="279">
        <v>416.25000000000006</v>
      </c>
      <c r="H108" s="279">
        <v>449.35000000000008</v>
      </c>
      <c r="I108" s="279">
        <v>455.7000000000001</v>
      </c>
      <c r="J108" s="279">
        <v>465.90000000000009</v>
      </c>
      <c r="K108" s="277">
        <v>445.5</v>
      </c>
      <c r="L108" s="277">
        <v>428.95</v>
      </c>
      <c r="M108" s="277">
        <v>0.53715000000000002</v>
      </c>
    </row>
    <row r="109" spans="1:13">
      <c r="A109" s="268">
        <v>99</v>
      </c>
      <c r="B109" s="277" t="s">
        <v>83</v>
      </c>
      <c r="C109" s="278">
        <v>748</v>
      </c>
      <c r="D109" s="279">
        <v>748.73333333333323</v>
      </c>
      <c r="E109" s="279">
        <v>743.46666666666647</v>
      </c>
      <c r="F109" s="279">
        <v>738.93333333333328</v>
      </c>
      <c r="G109" s="279">
        <v>733.66666666666652</v>
      </c>
      <c r="H109" s="279">
        <v>753.26666666666642</v>
      </c>
      <c r="I109" s="279">
        <v>758.53333333333308</v>
      </c>
      <c r="J109" s="279">
        <v>763.06666666666638</v>
      </c>
      <c r="K109" s="277">
        <v>754</v>
      </c>
      <c r="L109" s="277">
        <v>744.2</v>
      </c>
      <c r="M109" s="277">
        <v>37.307609999999997</v>
      </c>
    </row>
    <row r="110" spans="1:13">
      <c r="A110" s="268">
        <v>100</v>
      </c>
      <c r="B110" s="277" t="s">
        <v>84</v>
      </c>
      <c r="C110" s="278">
        <v>141.94999999999999</v>
      </c>
      <c r="D110" s="279">
        <v>141.94999999999999</v>
      </c>
      <c r="E110" s="279">
        <v>139.94999999999999</v>
      </c>
      <c r="F110" s="279">
        <v>137.94999999999999</v>
      </c>
      <c r="G110" s="279">
        <v>135.94999999999999</v>
      </c>
      <c r="H110" s="279">
        <v>143.94999999999999</v>
      </c>
      <c r="I110" s="279">
        <v>145.94999999999999</v>
      </c>
      <c r="J110" s="279">
        <v>147.94999999999999</v>
      </c>
      <c r="K110" s="277">
        <v>143.94999999999999</v>
      </c>
      <c r="L110" s="277">
        <v>139.94999999999999</v>
      </c>
      <c r="M110" s="277">
        <v>200.83742000000001</v>
      </c>
    </row>
    <row r="111" spans="1:13">
      <c r="A111" s="268">
        <v>101</v>
      </c>
      <c r="B111" s="277" t="s">
        <v>345</v>
      </c>
      <c r="C111" s="278">
        <v>363.1</v>
      </c>
      <c r="D111" s="279">
        <v>363.5333333333333</v>
      </c>
      <c r="E111" s="279">
        <v>355.66666666666663</v>
      </c>
      <c r="F111" s="279">
        <v>348.23333333333335</v>
      </c>
      <c r="G111" s="279">
        <v>340.36666666666667</v>
      </c>
      <c r="H111" s="279">
        <v>370.96666666666658</v>
      </c>
      <c r="I111" s="279">
        <v>378.83333333333326</v>
      </c>
      <c r="J111" s="279">
        <v>386.26666666666654</v>
      </c>
      <c r="K111" s="277">
        <v>371.4</v>
      </c>
      <c r="L111" s="277">
        <v>356.1</v>
      </c>
      <c r="M111" s="277">
        <v>5.9889700000000001</v>
      </c>
    </row>
    <row r="112" spans="1:13">
      <c r="A112" s="268">
        <v>102</v>
      </c>
      <c r="B112" s="277" t="s">
        <v>3766</v>
      </c>
      <c r="C112" s="278">
        <v>1950.1</v>
      </c>
      <c r="D112" s="279">
        <v>1942.95</v>
      </c>
      <c r="E112" s="279">
        <v>1927.3000000000002</v>
      </c>
      <c r="F112" s="279">
        <v>1904.5000000000002</v>
      </c>
      <c r="G112" s="279">
        <v>1888.8500000000004</v>
      </c>
      <c r="H112" s="279">
        <v>1965.75</v>
      </c>
      <c r="I112" s="279">
        <v>1981.4</v>
      </c>
      <c r="J112" s="279">
        <v>2004.1999999999998</v>
      </c>
      <c r="K112" s="277">
        <v>1958.6</v>
      </c>
      <c r="L112" s="277">
        <v>1920.15</v>
      </c>
      <c r="M112" s="277">
        <v>1.0251300000000001</v>
      </c>
    </row>
    <row r="113" spans="1:13">
      <c r="A113" s="268">
        <v>103</v>
      </c>
      <c r="B113" s="277" t="s">
        <v>85</v>
      </c>
      <c r="C113" s="278">
        <v>1410.75</v>
      </c>
      <c r="D113" s="279">
        <v>1411.3166666666666</v>
      </c>
      <c r="E113" s="279">
        <v>1402.6333333333332</v>
      </c>
      <c r="F113" s="279">
        <v>1394.5166666666667</v>
      </c>
      <c r="G113" s="279">
        <v>1385.8333333333333</v>
      </c>
      <c r="H113" s="279">
        <v>1419.4333333333332</v>
      </c>
      <c r="I113" s="279">
        <v>1428.1166666666666</v>
      </c>
      <c r="J113" s="279">
        <v>1436.2333333333331</v>
      </c>
      <c r="K113" s="277">
        <v>1420</v>
      </c>
      <c r="L113" s="277">
        <v>1403.2</v>
      </c>
      <c r="M113" s="277">
        <v>3.27739</v>
      </c>
    </row>
    <row r="114" spans="1:13">
      <c r="A114" s="268">
        <v>104</v>
      </c>
      <c r="B114" s="277" t="s">
        <v>86</v>
      </c>
      <c r="C114" s="278">
        <v>393.8</v>
      </c>
      <c r="D114" s="279">
        <v>393.11666666666662</v>
      </c>
      <c r="E114" s="279">
        <v>390.73333333333323</v>
      </c>
      <c r="F114" s="279">
        <v>387.66666666666663</v>
      </c>
      <c r="G114" s="279">
        <v>385.28333333333325</v>
      </c>
      <c r="H114" s="279">
        <v>396.18333333333322</v>
      </c>
      <c r="I114" s="279">
        <v>398.56666666666655</v>
      </c>
      <c r="J114" s="279">
        <v>401.63333333333321</v>
      </c>
      <c r="K114" s="277">
        <v>395.5</v>
      </c>
      <c r="L114" s="277">
        <v>390.05</v>
      </c>
      <c r="M114" s="277">
        <v>21.606459999999998</v>
      </c>
    </row>
    <row r="115" spans="1:13">
      <c r="A115" s="268">
        <v>105</v>
      </c>
      <c r="B115" s="277" t="s">
        <v>236</v>
      </c>
      <c r="C115" s="278">
        <v>804.9</v>
      </c>
      <c r="D115" s="279">
        <v>808.13333333333333</v>
      </c>
      <c r="E115" s="279">
        <v>793.26666666666665</v>
      </c>
      <c r="F115" s="279">
        <v>781.63333333333333</v>
      </c>
      <c r="G115" s="279">
        <v>766.76666666666665</v>
      </c>
      <c r="H115" s="279">
        <v>819.76666666666665</v>
      </c>
      <c r="I115" s="279">
        <v>834.63333333333321</v>
      </c>
      <c r="J115" s="279">
        <v>846.26666666666665</v>
      </c>
      <c r="K115" s="277">
        <v>823</v>
      </c>
      <c r="L115" s="277">
        <v>796.5</v>
      </c>
      <c r="M115" s="277">
        <v>17.259720000000002</v>
      </c>
    </row>
    <row r="116" spans="1:13">
      <c r="A116" s="268">
        <v>106</v>
      </c>
      <c r="B116" s="277" t="s">
        <v>346</v>
      </c>
      <c r="C116" s="278">
        <v>627.79999999999995</v>
      </c>
      <c r="D116" s="279">
        <v>623.31666666666672</v>
      </c>
      <c r="E116" s="279">
        <v>614.68333333333339</v>
      </c>
      <c r="F116" s="279">
        <v>601.56666666666672</v>
      </c>
      <c r="G116" s="279">
        <v>592.93333333333339</v>
      </c>
      <c r="H116" s="279">
        <v>636.43333333333339</v>
      </c>
      <c r="I116" s="279">
        <v>645.06666666666683</v>
      </c>
      <c r="J116" s="279">
        <v>658.18333333333339</v>
      </c>
      <c r="K116" s="277">
        <v>631.95000000000005</v>
      </c>
      <c r="L116" s="277">
        <v>610.20000000000005</v>
      </c>
      <c r="M116" s="277">
        <v>1.6046</v>
      </c>
    </row>
    <row r="117" spans="1:13">
      <c r="A117" s="268">
        <v>107</v>
      </c>
      <c r="B117" s="277" t="s">
        <v>331</v>
      </c>
      <c r="C117" s="278">
        <v>1874.95</v>
      </c>
      <c r="D117" s="279">
        <v>1868.2833333333335</v>
      </c>
      <c r="E117" s="279">
        <v>1828.5666666666671</v>
      </c>
      <c r="F117" s="279">
        <v>1782.1833333333336</v>
      </c>
      <c r="G117" s="279">
        <v>1742.4666666666672</v>
      </c>
      <c r="H117" s="279">
        <v>1914.666666666667</v>
      </c>
      <c r="I117" s="279">
        <v>1954.3833333333337</v>
      </c>
      <c r="J117" s="279">
        <v>2000.7666666666669</v>
      </c>
      <c r="K117" s="277">
        <v>1908</v>
      </c>
      <c r="L117" s="277">
        <v>1821.9</v>
      </c>
      <c r="M117" s="277">
        <v>0.51032999999999995</v>
      </c>
    </row>
    <row r="118" spans="1:13">
      <c r="A118" s="268">
        <v>108</v>
      </c>
      <c r="B118" s="277" t="s">
        <v>237</v>
      </c>
      <c r="C118" s="278">
        <v>260.75</v>
      </c>
      <c r="D118" s="279">
        <v>262.83333333333331</v>
      </c>
      <c r="E118" s="279">
        <v>257.91666666666663</v>
      </c>
      <c r="F118" s="279">
        <v>255.08333333333331</v>
      </c>
      <c r="G118" s="279">
        <v>250.16666666666663</v>
      </c>
      <c r="H118" s="279">
        <v>265.66666666666663</v>
      </c>
      <c r="I118" s="279">
        <v>270.58333333333326</v>
      </c>
      <c r="J118" s="279">
        <v>273.41666666666663</v>
      </c>
      <c r="K118" s="277">
        <v>267.75</v>
      </c>
      <c r="L118" s="277">
        <v>260</v>
      </c>
      <c r="M118" s="277">
        <v>3.3490099999999998</v>
      </c>
    </row>
    <row r="119" spans="1:13">
      <c r="A119" s="268">
        <v>109</v>
      </c>
      <c r="B119" s="277" t="s">
        <v>2996</v>
      </c>
      <c r="C119" s="278">
        <v>229.95</v>
      </c>
      <c r="D119" s="279">
        <v>231.11666666666667</v>
      </c>
      <c r="E119" s="279">
        <v>227.23333333333335</v>
      </c>
      <c r="F119" s="279">
        <v>224.51666666666668</v>
      </c>
      <c r="G119" s="279">
        <v>220.63333333333335</v>
      </c>
      <c r="H119" s="279">
        <v>233.83333333333334</v>
      </c>
      <c r="I119" s="279">
        <v>237.71666666666667</v>
      </c>
      <c r="J119" s="279">
        <v>240.43333333333334</v>
      </c>
      <c r="K119" s="277">
        <v>235</v>
      </c>
      <c r="L119" s="277">
        <v>228.4</v>
      </c>
      <c r="M119" s="277">
        <v>4.2604800000000003</v>
      </c>
    </row>
    <row r="120" spans="1:13">
      <c r="A120" s="268">
        <v>110</v>
      </c>
      <c r="B120" s="277" t="s">
        <v>235</v>
      </c>
      <c r="C120" s="278">
        <v>134.69999999999999</v>
      </c>
      <c r="D120" s="279">
        <v>134.70000000000002</v>
      </c>
      <c r="E120" s="279">
        <v>132.00000000000003</v>
      </c>
      <c r="F120" s="279">
        <v>129.30000000000001</v>
      </c>
      <c r="G120" s="279">
        <v>126.60000000000002</v>
      </c>
      <c r="H120" s="279">
        <v>137.40000000000003</v>
      </c>
      <c r="I120" s="279">
        <v>140.10000000000002</v>
      </c>
      <c r="J120" s="279">
        <v>142.80000000000004</v>
      </c>
      <c r="K120" s="277">
        <v>137.4</v>
      </c>
      <c r="L120" s="277">
        <v>132</v>
      </c>
      <c r="M120" s="277">
        <v>84.512780000000006</v>
      </c>
    </row>
    <row r="121" spans="1:13">
      <c r="A121" s="268">
        <v>111</v>
      </c>
      <c r="B121" s="277" t="s">
        <v>87</v>
      </c>
      <c r="C121" s="278">
        <v>475.2</v>
      </c>
      <c r="D121" s="279">
        <v>476.0333333333333</v>
      </c>
      <c r="E121" s="279">
        <v>469.16666666666663</v>
      </c>
      <c r="F121" s="279">
        <v>463.13333333333333</v>
      </c>
      <c r="G121" s="279">
        <v>456.26666666666665</v>
      </c>
      <c r="H121" s="279">
        <v>482.06666666666661</v>
      </c>
      <c r="I121" s="279">
        <v>488.93333333333328</v>
      </c>
      <c r="J121" s="279">
        <v>494.96666666666658</v>
      </c>
      <c r="K121" s="277">
        <v>482.9</v>
      </c>
      <c r="L121" s="277">
        <v>470</v>
      </c>
      <c r="M121" s="277">
        <v>9.6668800000000008</v>
      </c>
    </row>
    <row r="122" spans="1:13">
      <c r="A122" s="268">
        <v>112</v>
      </c>
      <c r="B122" s="277" t="s">
        <v>347</v>
      </c>
      <c r="C122" s="278">
        <v>382.85</v>
      </c>
      <c r="D122" s="279">
        <v>383.05</v>
      </c>
      <c r="E122" s="279">
        <v>376.15000000000003</v>
      </c>
      <c r="F122" s="279">
        <v>369.45000000000005</v>
      </c>
      <c r="G122" s="279">
        <v>362.55000000000007</v>
      </c>
      <c r="H122" s="279">
        <v>389.75</v>
      </c>
      <c r="I122" s="279">
        <v>396.65</v>
      </c>
      <c r="J122" s="279">
        <v>403.34999999999997</v>
      </c>
      <c r="K122" s="277">
        <v>389.95</v>
      </c>
      <c r="L122" s="277">
        <v>376.35</v>
      </c>
      <c r="M122" s="277">
        <v>3.8571</v>
      </c>
    </row>
    <row r="123" spans="1:13">
      <c r="A123" s="268">
        <v>113</v>
      </c>
      <c r="B123" s="277" t="s">
        <v>88</v>
      </c>
      <c r="C123" s="278">
        <v>495.95</v>
      </c>
      <c r="D123" s="279">
        <v>496.7</v>
      </c>
      <c r="E123" s="279">
        <v>491.4</v>
      </c>
      <c r="F123" s="279">
        <v>486.84999999999997</v>
      </c>
      <c r="G123" s="279">
        <v>481.54999999999995</v>
      </c>
      <c r="H123" s="279">
        <v>501.25</v>
      </c>
      <c r="I123" s="279">
        <v>506.55000000000007</v>
      </c>
      <c r="J123" s="279">
        <v>511.1</v>
      </c>
      <c r="K123" s="277">
        <v>502</v>
      </c>
      <c r="L123" s="277">
        <v>492.15</v>
      </c>
      <c r="M123" s="277">
        <v>40.931530000000002</v>
      </c>
    </row>
    <row r="124" spans="1:13">
      <c r="A124" s="268">
        <v>114</v>
      </c>
      <c r="B124" s="277" t="s">
        <v>238</v>
      </c>
      <c r="C124" s="278">
        <v>739.55</v>
      </c>
      <c r="D124" s="279">
        <v>746.16666666666663</v>
      </c>
      <c r="E124" s="279">
        <v>729.38333333333321</v>
      </c>
      <c r="F124" s="279">
        <v>719.21666666666658</v>
      </c>
      <c r="G124" s="279">
        <v>702.43333333333317</v>
      </c>
      <c r="H124" s="279">
        <v>756.33333333333326</v>
      </c>
      <c r="I124" s="279">
        <v>773.11666666666679</v>
      </c>
      <c r="J124" s="279">
        <v>783.2833333333333</v>
      </c>
      <c r="K124" s="277">
        <v>762.95</v>
      </c>
      <c r="L124" s="277">
        <v>736</v>
      </c>
      <c r="M124" s="277">
        <v>1.3132299999999999</v>
      </c>
    </row>
    <row r="125" spans="1:13">
      <c r="A125" s="268">
        <v>115</v>
      </c>
      <c r="B125" s="277" t="s">
        <v>348</v>
      </c>
      <c r="C125" s="278">
        <v>79.05</v>
      </c>
      <c r="D125" s="279">
        <v>79.183333333333337</v>
      </c>
      <c r="E125" s="279">
        <v>78.366666666666674</v>
      </c>
      <c r="F125" s="279">
        <v>77.683333333333337</v>
      </c>
      <c r="G125" s="279">
        <v>76.866666666666674</v>
      </c>
      <c r="H125" s="279">
        <v>79.866666666666674</v>
      </c>
      <c r="I125" s="279">
        <v>80.683333333333337</v>
      </c>
      <c r="J125" s="279">
        <v>81.366666666666674</v>
      </c>
      <c r="K125" s="277">
        <v>80</v>
      </c>
      <c r="L125" s="277">
        <v>78.5</v>
      </c>
      <c r="M125" s="277">
        <v>2.2080199999999999</v>
      </c>
    </row>
    <row r="126" spans="1:13">
      <c r="A126" s="268">
        <v>116</v>
      </c>
      <c r="B126" s="277" t="s">
        <v>355</v>
      </c>
      <c r="C126" s="278">
        <v>392.1</v>
      </c>
      <c r="D126" s="279">
        <v>393.3</v>
      </c>
      <c r="E126" s="279">
        <v>384.8</v>
      </c>
      <c r="F126" s="279">
        <v>377.5</v>
      </c>
      <c r="G126" s="279">
        <v>369</v>
      </c>
      <c r="H126" s="279">
        <v>400.6</v>
      </c>
      <c r="I126" s="279">
        <v>409.1</v>
      </c>
      <c r="J126" s="279">
        <v>416.40000000000003</v>
      </c>
      <c r="K126" s="277">
        <v>401.8</v>
      </c>
      <c r="L126" s="277">
        <v>386</v>
      </c>
      <c r="M126" s="277">
        <v>1.6129199999999999</v>
      </c>
    </row>
    <row r="127" spans="1:13">
      <c r="A127" s="268">
        <v>117</v>
      </c>
      <c r="B127" s="277" t="s">
        <v>356</v>
      </c>
      <c r="C127" s="278">
        <v>188.9</v>
      </c>
      <c r="D127" s="279">
        <v>189.29999999999998</v>
      </c>
      <c r="E127" s="279">
        <v>185.59999999999997</v>
      </c>
      <c r="F127" s="279">
        <v>182.29999999999998</v>
      </c>
      <c r="G127" s="279">
        <v>178.59999999999997</v>
      </c>
      <c r="H127" s="279">
        <v>192.59999999999997</v>
      </c>
      <c r="I127" s="279">
        <v>196.29999999999995</v>
      </c>
      <c r="J127" s="279">
        <v>199.59999999999997</v>
      </c>
      <c r="K127" s="277">
        <v>193</v>
      </c>
      <c r="L127" s="277">
        <v>186</v>
      </c>
      <c r="M127" s="277">
        <v>2.5829900000000001</v>
      </c>
    </row>
    <row r="128" spans="1:13">
      <c r="A128" s="268">
        <v>118</v>
      </c>
      <c r="B128" s="277" t="s">
        <v>349</v>
      </c>
      <c r="C128" s="278">
        <v>92.9</v>
      </c>
      <c r="D128" s="279">
        <v>93.266666666666666</v>
      </c>
      <c r="E128" s="279">
        <v>92.133333333333326</v>
      </c>
      <c r="F128" s="279">
        <v>91.36666666666666</v>
      </c>
      <c r="G128" s="279">
        <v>90.23333333333332</v>
      </c>
      <c r="H128" s="279">
        <v>94.033333333333331</v>
      </c>
      <c r="I128" s="279">
        <v>95.166666666666686</v>
      </c>
      <c r="J128" s="279">
        <v>95.933333333333337</v>
      </c>
      <c r="K128" s="277">
        <v>94.4</v>
      </c>
      <c r="L128" s="277">
        <v>92.5</v>
      </c>
      <c r="M128" s="277">
        <v>63.038170000000001</v>
      </c>
    </row>
    <row r="129" spans="1:13">
      <c r="A129" s="268">
        <v>119</v>
      </c>
      <c r="B129" s="277" t="s">
        <v>350</v>
      </c>
      <c r="C129" s="278">
        <v>396.9</v>
      </c>
      <c r="D129" s="279">
        <v>389.40000000000003</v>
      </c>
      <c r="E129" s="279">
        <v>376.20000000000005</v>
      </c>
      <c r="F129" s="279">
        <v>355.5</v>
      </c>
      <c r="G129" s="279">
        <v>342.3</v>
      </c>
      <c r="H129" s="279">
        <v>410.10000000000008</v>
      </c>
      <c r="I129" s="279">
        <v>423.3</v>
      </c>
      <c r="J129" s="279">
        <v>444.00000000000011</v>
      </c>
      <c r="K129" s="277">
        <v>402.6</v>
      </c>
      <c r="L129" s="277">
        <v>368.7</v>
      </c>
      <c r="M129" s="277">
        <v>8.9501399999999993</v>
      </c>
    </row>
    <row r="130" spans="1:13">
      <c r="A130" s="268">
        <v>120</v>
      </c>
      <c r="B130" s="277" t="s">
        <v>351</v>
      </c>
      <c r="C130" s="278">
        <v>742.45</v>
      </c>
      <c r="D130" s="279">
        <v>750.65</v>
      </c>
      <c r="E130" s="279">
        <v>729.3</v>
      </c>
      <c r="F130" s="279">
        <v>716.15</v>
      </c>
      <c r="G130" s="279">
        <v>694.8</v>
      </c>
      <c r="H130" s="279">
        <v>763.8</v>
      </c>
      <c r="I130" s="279">
        <v>785.15000000000009</v>
      </c>
      <c r="J130" s="279">
        <v>798.3</v>
      </c>
      <c r="K130" s="277">
        <v>772</v>
      </c>
      <c r="L130" s="277">
        <v>737.5</v>
      </c>
      <c r="M130" s="277">
        <v>18.601489999999998</v>
      </c>
    </row>
    <row r="131" spans="1:13">
      <c r="A131" s="268">
        <v>121</v>
      </c>
      <c r="B131" s="277" t="s">
        <v>352</v>
      </c>
      <c r="C131" s="278">
        <v>115.55</v>
      </c>
      <c r="D131" s="279">
        <v>115.08333333333333</v>
      </c>
      <c r="E131" s="279">
        <v>113.66666666666666</v>
      </c>
      <c r="F131" s="279">
        <v>111.78333333333333</v>
      </c>
      <c r="G131" s="279">
        <v>110.36666666666666</v>
      </c>
      <c r="H131" s="279">
        <v>116.96666666666665</v>
      </c>
      <c r="I131" s="279">
        <v>118.38333333333331</v>
      </c>
      <c r="J131" s="279">
        <v>120.26666666666665</v>
      </c>
      <c r="K131" s="277">
        <v>116.5</v>
      </c>
      <c r="L131" s="277">
        <v>113.2</v>
      </c>
      <c r="M131" s="277">
        <v>10.776770000000001</v>
      </c>
    </row>
    <row r="132" spans="1:13">
      <c r="A132" s="268">
        <v>122</v>
      </c>
      <c r="B132" s="277" t="s">
        <v>1221</v>
      </c>
      <c r="C132" s="278">
        <v>866.7</v>
      </c>
      <c r="D132" s="279">
        <v>874.66666666666663</v>
      </c>
      <c r="E132" s="279">
        <v>850.43333333333328</v>
      </c>
      <c r="F132" s="279">
        <v>834.16666666666663</v>
      </c>
      <c r="G132" s="279">
        <v>809.93333333333328</v>
      </c>
      <c r="H132" s="279">
        <v>890.93333333333328</v>
      </c>
      <c r="I132" s="279">
        <v>915.16666666666663</v>
      </c>
      <c r="J132" s="279">
        <v>931.43333333333328</v>
      </c>
      <c r="K132" s="277">
        <v>898.9</v>
      </c>
      <c r="L132" s="277">
        <v>858.4</v>
      </c>
      <c r="M132" s="277">
        <v>3.8108900000000001</v>
      </c>
    </row>
    <row r="133" spans="1:13">
      <c r="A133" s="268">
        <v>123</v>
      </c>
      <c r="B133" s="277" t="s">
        <v>90</v>
      </c>
      <c r="C133" s="278">
        <v>10.9</v>
      </c>
      <c r="D133" s="279">
        <v>10.700000000000001</v>
      </c>
      <c r="E133" s="279">
        <v>10.500000000000002</v>
      </c>
      <c r="F133" s="279">
        <v>10.100000000000001</v>
      </c>
      <c r="G133" s="279">
        <v>9.9000000000000021</v>
      </c>
      <c r="H133" s="279">
        <v>11.100000000000001</v>
      </c>
      <c r="I133" s="279">
        <v>11.3</v>
      </c>
      <c r="J133" s="279">
        <v>11.700000000000001</v>
      </c>
      <c r="K133" s="277">
        <v>10.9</v>
      </c>
      <c r="L133" s="277">
        <v>10.3</v>
      </c>
      <c r="M133" s="277">
        <v>321.78849000000002</v>
      </c>
    </row>
    <row r="134" spans="1:13">
      <c r="A134" s="268">
        <v>124</v>
      </c>
      <c r="B134" s="277" t="s">
        <v>91</v>
      </c>
      <c r="C134" s="278">
        <v>3196.8</v>
      </c>
      <c r="D134" s="279">
        <v>3213.9</v>
      </c>
      <c r="E134" s="279">
        <v>3165.65</v>
      </c>
      <c r="F134" s="279">
        <v>3134.5</v>
      </c>
      <c r="G134" s="279">
        <v>3086.25</v>
      </c>
      <c r="H134" s="279">
        <v>3245.05</v>
      </c>
      <c r="I134" s="279">
        <v>3293.3</v>
      </c>
      <c r="J134" s="279">
        <v>3324.4500000000003</v>
      </c>
      <c r="K134" s="277">
        <v>3262.15</v>
      </c>
      <c r="L134" s="277">
        <v>3182.75</v>
      </c>
      <c r="M134" s="277">
        <v>7.00169</v>
      </c>
    </row>
    <row r="135" spans="1:13">
      <c r="A135" s="268">
        <v>125</v>
      </c>
      <c r="B135" s="277" t="s">
        <v>357</v>
      </c>
      <c r="C135" s="278">
        <v>8343.0499999999993</v>
      </c>
      <c r="D135" s="279">
        <v>8316.0500000000011</v>
      </c>
      <c r="E135" s="279">
        <v>8252.1000000000022</v>
      </c>
      <c r="F135" s="279">
        <v>8161.1500000000015</v>
      </c>
      <c r="G135" s="279">
        <v>8097.2000000000025</v>
      </c>
      <c r="H135" s="279">
        <v>8407.0000000000018</v>
      </c>
      <c r="I135" s="279">
        <v>8470.9500000000025</v>
      </c>
      <c r="J135" s="279">
        <v>8561.9000000000015</v>
      </c>
      <c r="K135" s="277">
        <v>8380</v>
      </c>
      <c r="L135" s="277">
        <v>8225.1</v>
      </c>
      <c r="M135" s="277">
        <v>0.44990999999999998</v>
      </c>
    </row>
    <row r="136" spans="1:13">
      <c r="A136" s="268">
        <v>126</v>
      </c>
      <c r="B136" s="277" t="s">
        <v>93</v>
      </c>
      <c r="C136" s="278">
        <v>160</v>
      </c>
      <c r="D136" s="279">
        <v>159.20000000000002</v>
      </c>
      <c r="E136" s="279">
        <v>156.90000000000003</v>
      </c>
      <c r="F136" s="279">
        <v>153.80000000000001</v>
      </c>
      <c r="G136" s="279">
        <v>151.50000000000003</v>
      </c>
      <c r="H136" s="279">
        <v>162.30000000000004</v>
      </c>
      <c r="I136" s="279">
        <v>164.60000000000005</v>
      </c>
      <c r="J136" s="279">
        <v>167.70000000000005</v>
      </c>
      <c r="K136" s="277">
        <v>161.5</v>
      </c>
      <c r="L136" s="277">
        <v>156.1</v>
      </c>
      <c r="M136" s="277">
        <v>106.13576</v>
      </c>
    </row>
    <row r="137" spans="1:13">
      <c r="A137" s="268">
        <v>127</v>
      </c>
      <c r="B137" s="277" t="s">
        <v>231</v>
      </c>
      <c r="C137" s="278">
        <v>2410.1</v>
      </c>
      <c r="D137" s="279">
        <v>2392.7000000000003</v>
      </c>
      <c r="E137" s="279">
        <v>2360.4000000000005</v>
      </c>
      <c r="F137" s="279">
        <v>2310.7000000000003</v>
      </c>
      <c r="G137" s="279">
        <v>2278.4000000000005</v>
      </c>
      <c r="H137" s="279">
        <v>2442.4000000000005</v>
      </c>
      <c r="I137" s="279">
        <v>2474.7000000000007</v>
      </c>
      <c r="J137" s="279">
        <v>2524.4000000000005</v>
      </c>
      <c r="K137" s="277">
        <v>2425</v>
      </c>
      <c r="L137" s="277">
        <v>2343</v>
      </c>
      <c r="M137" s="277">
        <v>14.66394</v>
      </c>
    </row>
    <row r="138" spans="1:13">
      <c r="A138" s="268">
        <v>128</v>
      </c>
      <c r="B138" s="277" t="s">
        <v>94</v>
      </c>
      <c r="C138" s="278">
        <v>4434.75</v>
      </c>
      <c r="D138" s="279">
        <v>4429.2166666666662</v>
      </c>
      <c r="E138" s="279">
        <v>4405.5333333333328</v>
      </c>
      <c r="F138" s="279">
        <v>4376.3166666666666</v>
      </c>
      <c r="G138" s="279">
        <v>4352.6333333333332</v>
      </c>
      <c r="H138" s="279">
        <v>4458.4333333333325</v>
      </c>
      <c r="I138" s="279">
        <v>4482.116666666665</v>
      </c>
      <c r="J138" s="279">
        <v>4511.3333333333321</v>
      </c>
      <c r="K138" s="277">
        <v>4452.8999999999996</v>
      </c>
      <c r="L138" s="277">
        <v>4400</v>
      </c>
      <c r="M138" s="277">
        <v>6.9202000000000004</v>
      </c>
    </row>
    <row r="139" spans="1:13">
      <c r="A139" s="268">
        <v>129</v>
      </c>
      <c r="B139" s="277" t="s">
        <v>1264</v>
      </c>
      <c r="C139" s="278">
        <v>777.45</v>
      </c>
      <c r="D139" s="279">
        <v>771.66666666666663</v>
      </c>
      <c r="E139" s="279">
        <v>757.33333333333326</v>
      </c>
      <c r="F139" s="279">
        <v>737.21666666666658</v>
      </c>
      <c r="G139" s="279">
        <v>722.88333333333321</v>
      </c>
      <c r="H139" s="279">
        <v>791.7833333333333</v>
      </c>
      <c r="I139" s="279">
        <v>806.11666666666656</v>
      </c>
      <c r="J139" s="279">
        <v>826.23333333333335</v>
      </c>
      <c r="K139" s="277">
        <v>786</v>
      </c>
      <c r="L139" s="277">
        <v>751.55</v>
      </c>
      <c r="M139" s="277">
        <v>1.4737499999999999</v>
      </c>
    </row>
    <row r="140" spans="1:13">
      <c r="A140" s="268">
        <v>130</v>
      </c>
      <c r="B140" s="277" t="s">
        <v>239</v>
      </c>
      <c r="C140" s="278">
        <v>81.849999999999994</v>
      </c>
      <c r="D140" s="279">
        <v>83.416666666666671</v>
      </c>
      <c r="E140" s="279">
        <v>79.933333333333337</v>
      </c>
      <c r="F140" s="279">
        <v>78.016666666666666</v>
      </c>
      <c r="G140" s="279">
        <v>74.533333333333331</v>
      </c>
      <c r="H140" s="279">
        <v>85.333333333333343</v>
      </c>
      <c r="I140" s="279">
        <v>88.816666666666663</v>
      </c>
      <c r="J140" s="279">
        <v>90.733333333333348</v>
      </c>
      <c r="K140" s="277">
        <v>86.9</v>
      </c>
      <c r="L140" s="277">
        <v>81.5</v>
      </c>
      <c r="M140" s="277">
        <v>31.88259</v>
      </c>
    </row>
    <row r="141" spans="1:13">
      <c r="A141" s="268">
        <v>131</v>
      </c>
      <c r="B141" s="277" t="s">
        <v>95</v>
      </c>
      <c r="C141" s="278">
        <v>2248.85</v>
      </c>
      <c r="D141" s="279">
        <v>2257.2833333333333</v>
      </c>
      <c r="E141" s="279">
        <v>2226.5666666666666</v>
      </c>
      <c r="F141" s="279">
        <v>2204.2833333333333</v>
      </c>
      <c r="G141" s="279">
        <v>2173.5666666666666</v>
      </c>
      <c r="H141" s="279">
        <v>2279.5666666666666</v>
      </c>
      <c r="I141" s="279">
        <v>2310.2833333333328</v>
      </c>
      <c r="J141" s="279">
        <v>2332.5666666666666</v>
      </c>
      <c r="K141" s="277">
        <v>2288</v>
      </c>
      <c r="L141" s="277">
        <v>2235</v>
      </c>
      <c r="M141" s="277">
        <v>24.394500000000001</v>
      </c>
    </row>
    <row r="142" spans="1:13">
      <c r="A142" s="268">
        <v>132</v>
      </c>
      <c r="B142" s="277" t="s">
        <v>359</v>
      </c>
      <c r="C142" s="278">
        <v>288.60000000000002</v>
      </c>
      <c r="D142" s="279">
        <v>291.95</v>
      </c>
      <c r="E142" s="279">
        <v>282.89999999999998</v>
      </c>
      <c r="F142" s="279">
        <v>277.2</v>
      </c>
      <c r="G142" s="279">
        <v>268.14999999999998</v>
      </c>
      <c r="H142" s="279">
        <v>297.64999999999998</v>
      </c>
      <c r="I142" s="279">
        <v>306.70000000000005</v>
      </c>
      <c r="J142" s="279">
        <v>312.39999999999998</v>
      </c>
      <c r="K142" s="277">
        <v>301</v>
      </c>
      <c r="L142" s="277">
        <v>286.25</v>
      </c>
      <c r="M142" s="277">
        <v>7.8512300000000002</v>
      </c>
    </row>
    <row r="143" spans="1:13">
      <c r="A143" s="268">
        <v>133</v>
      </c>
      <c r="B143" s="277" t="s">
        <v>360</v>
      </c>
      <c r="C143" s="278">
        <v>89.4</v>
      </c>
      <c r="D143" s="279">
        <v>89.233333333333334</v>
      </c>
      <c r="E143" s="279">
        <v>87.716666666666669</v>
      </c>
      <c r="F143" s="279">
        <v>86.033333333333331</v>
      </c>
      <c r="G143" s="279">
        <v>84.516666666666666</v>
      </c>
      <c r="H143" s="279">
        <v>90.916666666666671</v>
      </c>
      <c r="I143" s="279">
        <v>92.433333333333351</v>
      </c>
      <c r="J143" s="279">
        <v>94.116666666666674</v>
      </c>
      <c r="K143" s="277">
        <v>90.75</v>
      </c>
      <c r="L143" s="277">
        <v>87.55</v>
      </c>
      <c r="M143" s="277">
        <v>12.276249999999999</v>
      </c>
    </row>
    <row r="144" spans="1:13">
      <c r="A144" s="268">
        <v>134</v>
      </c>
      <c r="B144" s="277" t="s">
        <v>361</v>
      </c>
      <c r="C144" s="278">
        <v>226.55</v>
      </c>
      <c r="D144" s="279">
        <v>226.23333333333335</v>
      </c>
      <c r="E144" s="279">
        <v>224.31666666666669</v>
      </c>
      <c r="F144" s="279">
        <v>222.08333333333334</v>
      </c>
      <c r="G144" s="279">
        <v>220.16666666666669</v>
      </c>
      <c r="H144" s="279">
        <v>228.4666666666667</v>
      </c>
      <c r="I144" s="279">
        <v>230.38333333333333</v>
      </c>
      <c r="J144" s="279">
        <v>232.6166666666667</v>
      </c>
      <c r="K144" s="277">
        <v>228.15</v>
      </c>
      <c r="L144" s="277">
        <v>224</v>
      </c>
      <c r="M144" s="277">
        <v>0.3896</v>
      </c>
    </row>
    <row r="145" spans="1:13">
      <c r="A145" s="268">
        <v>135</v>
      </c>
      <c r="B145" s="277" t="s">
        <v>240</v>
      </c>
      <c r="C145" s="278">
        <v>355</v>
      </c>
      <c r="D145" s="279">
        <v>361.66666666666669</v>
      </c>
      <c r="E145" s="279">
        <v>340.33333333333337</v>
      </c>
      <c r="F145" s="279">
        <v>325.66666666666669</v>
      </c>
      <c r="G145" s="279">
        <v>304.33333333333337</v>
      </c>
      <c r="H145" s="279">
        <v>376.33333333333337</v>
      </c>
      <c r="I145" s="279">
        <v>397.66666666666674</v>
      </c>
      <c r="J145" s="279">
        <v>412.33333333333337</v>
      </c>
      <c r="K145" s="277">
        <v>383</v>
      </c>
      <c r="L145" s="277">
        <v>347</v>
      </c>
      <c r="M145" s="277">
        <v>7.1957000000000004</v>
      </c>
    </row>
    <row r="146" spans="1:13">
      <c r="A146" s="268">
        <v>136</v>
      </c>
      <c r="B146" s="277" t="s">
        <v>241</v>
      </c>
      <c r="C146" s="278">
        <v>1158.7</v>
      </c>
      <c r="D146" s="279">
        <v>1138.8999999999999</v>
      </c>
      <c r="E146" s="279">
        <v>1102.7999999999997</v>
      </c>
      <c r="F146" s="279">
        <v>1046.8999999999999</v>
      </c>
      <c r="G146" s="279">
        <v>1010.7999999999997</v>
      </c>
      <c r="H146" s="279">
        <v>1194.7999999999997</v>
      </c>
      <c r="I146" s="279">
        <v>1230.8999999999996</v>
      </c>
      <c r="J146" s="279">
        <v>1286.7999999999997</v>
      </c>
      <c r="K146" s="277">
        <v>1175</v>
      </c>
      <c r="L146" s="277">
        <v>1083</v>
      </c>
      <c r="M146" s="277">
        <v>7.90571</v>
      </c>
    </row>
    <row r="147" spans="1:13">
      <c r="A147" s="268">
        <v>137</v>
      </c>
      <c r="B147" s="277" t="s">
        <v>242</v>
      </c>
      <c r="C147" s="278">
        <v>70</v>
      </c>
      <c r="D147" s="279">
        <v>70.466666666666669</v>
      </c>
      <c r="E147" s="279">
        <v>69.433333333333337</v>
      </c>
      <c r="F147" s="279">
        <v>68.866666666666674</v>
      </c>
      <c r="G147" s="279">
        <v>67.833333333333343</v>
      </c>
      <c r="H147" s="279">
        <v>71.033333333333331</v>
      </c>
      <c r="I147" s="279">
        <v>72.066666666666663</v>
      </c>
      <c r="J147" s="279">
        <v>72.633333333333326</v>
      </c>
      <c r="K147" s="277">
        <v>71.5</v>
      </c>
      <c r="L147" s="277">
        <v>69.900000000000006</v>
      </c>
      <c r="M147" s="277">
        <v>30.442779999999999</v>
      </c>
    </row>
    <row r="148" spans="1:13">
      <c r="A148" s="268">
        <v>138</v>
      </c>
      <c r="B148" s="277" t="s">
        <v>96</v>
      </c>
      <c r="C148" s="278">
        <v>55.15</v>
      </c>
      <c r="D148" s="279">
        <v>55.449999999999996</v>
      </c>
      <c r="E148" s="279">
        <v>54.54999999999999</v>
      </c>
      <c r="F148" s="279">
        <v>53.949999999999996</v>
      </c>
      <c r="G148" s="279">
        <v>53.04999999999999</v>
      </c>
      <c r="H148" s="279">
        <v>56.04999999999999</v>
      </c>
      <c r="I148" s="279">
        <v>56.949999999999996</v>
      </c>
      <c r="J148" s="279">
        <v>57.54999999999999</v>
      </c>
      <c r="K148" s="277">
        <v>56.35</v>
      </c>
      <c r="L148" s="277">
        <v>54.85</v>
      </c>
      <c r="M148" s="277">
        <v>115.91246</v>
      </c>
    </row>
    <row r="149" spans="1:13">
      <c r="A149" s="268">
        <v>139</v>
      </c>
      <c r="B149" s="277" t="s">
        <v>362</v>
      </c>
      <c r="C149" s="278">
        <v>533.79999999999995</v>
      </c>
      <c r="D149" s="279">
        <v>536.25</v>
      </c>
      <c r="E149" s="279">
        <v>527.54999999999995</v>
      </c>
      <c r="F149" s="279">
        <v>521.29999999999995</v>
      </c>
      <c r="G149" s="279">
        <v>512.59999999999991</v>
      </c>
      <c r="H149" s="279">
        <v>542.5</v>
      </c>
      <c r="I149" s="279">
        <v>551.20000000000005</v>
      </c>
      <c r="J149" s="279">
        <v>557.45000000000005</v>
      </c>
      <c r="K149" s="277">
        <v>544.95000000000005</v>
      </c>
      <c r="L149" s="277">
        <v>530</v>
      </c>
      <c r="M149" s="277">
        <v>0.87299000000000004</v>
      </c>
    </row>
    <row r="150" spans="1:13">
      <c r="A150" s="268">
        <v>140</v>
      </c>
      <c r="B150" s="277" t="s">
        <v>1298</v>
      </c>
      <c r="C150" s="278">
        <v>1498.4</v>
      </c>
      <c r="D150" s="279">
        <v>1505.1000000000001</v>
      </c>
      <c r="E150" s="279">
        <v>1473.2500000000002</v>
      </c>
      <c r="F150" s="279">
        <v>1448.1000000000001</v>
      </c>
      <c r="G150" s="279">
        <v>1416.2500000000002</v>
      </c>
      <c r="H150" s="279">
        <v>1530.2500000000002</v>
      </c>
      <c r="I150" s="279">
        <v>1562.1000000000001</v>
      </c>
      <c r="J150" s="279">
        <v>1587.2500000000002</v>
      </c>
      <c r="K150" s="277">
        <v>1536.95</v>
      </c>
      <c r="L150" s="277">
        <v>1479.95</v>
      </c>
      <c r="M150" s="277">
        <v>6.2039999999999998E-2</v>
      </c>
    </row>
    <row r="151" spans="1:13">
      <c r="A151" s="268">
        <v>141</v>
      </c>
      <c r="B151" s="277" t="s">
        <v>97</v>
      </c>
      <c r="C151" s="278">
        <v>1125.8</v>
      </c>
      <c r="D151" s="279">
        <v>1123.5</v>
      </c>
      <c r="E151" s="279">
        <v>1111.0999999999999</v>
      </c>
      <c r="F151" s="279">
        <v>1096.3999999999999</v>
      </c>
      <c r="G151" s="279">
        <v>1083.9999999999998</v>
      </c>
      <c r="H151" s="279">
        <v>1138.2</v>
      </c>
      <c r="I151" s="279">
        <v>1150.6000000000001</v>
      </c>
      <c r="J151" s="279">
        <v>1165.3000000000002</v>
      </c>
      <c r="K151" s="277">
        <v>1135.9000000000001</v>
      </c>
      <c r="L151" s="277">
        <v>1108.8</v>
      </c>
      <c r="M151" s="277">
        <v>15.48786</v>
      </c>
    </row>
    <row r="152" spans="1:13">
      <c r="A152" s="268">
        <v>142</v>
      </c>
      <c r="B152" s="277" t="s">
        <v>363</v>
      </c>
      <c r="C152" s="278">
        <v>293.8</v>
      </c>
      <c r="D152" s="279">
        <v>296.56666666666666</v>
      </c>
      <c r="E152" s="279">
        <v>289.2833333333333</v>
      </c>
      <c r="F152" s="279">
        <v>284.76666666666665</v>
      </c>
      <c r="G152" s="279">
        <v>277.48333333333329</v>
      </c>
      <c r="H152" s="279">
        <v>301.08333333333331</v>
      </c>
      <c r="I152" s="279">
        <v>308.36666666666673</v>
      </c>
      <c r="J152" s="279">
        <v>312.88333333333333</v>
      </c>
      <c r="K152" s="277">
        <v>303.85000000000002</v>
      </c>
      <c r="L152" s="277">
        <v>292.05</v>
      </c>
      <c r="M152" s="277">
        <v>2.48122</v>
      </c>
    </row>
    <row r="153" spans="1:13">
      <c r="A153" s="268">
        <v>143</v>
      </c>
      <c r="B153" s="277" t="s">
        <v>98</v>
      </c>
      <c r="C153" s="278">
        <v>169.85</v>
      </c>
      <c r="D153" s="279">
        <v>170.76666666666665</v>
      </c>
      <c r="E153" s="279">
        <v>167.73333333333329</v>
      </c>
      <c r="F153" s="279">
        <v>165.61666666666665</v>
      </c>
      <c r="G153" s="279">
        <v>162.58333333333329</v>
      </c>
      <c r="H153" s="279">
        <v>172.8833333333333</v>
      </c>
      <c r="I153" s="279">
        <v>175.91666666666666</v>
      </c>
      <c r="J153" s="279">
        <v>178.0333333333333</v>
      </c>
      <c r="K153" s="277">
        <v>173.8</v>
      </c>
      <c r="L153" s="277">
        <v>168.65</v>
      </c>
      <c r="M153" s="277">
        <v>30.093150000000001</v>
      </c>
    </row>
    <row r="154" spans="1:13">
      <c r="A154" s="268">
        <v>144</v>
      </c>
      <c r="B154" s="277" t="s">
        <v>243</v>
      </c>
      <c r="C154" s="278">
        <v>10.45</v>
      </c>
      <c r="D154" s="279">
        <v>10.416666666666666</v>
      </c>
      <c r="E154" s="279">
        <v>10.233333333333333</v>
      </c>
      <c r="F154" s="279">
        <v>10.016666666666666</v>
      </c>
      <c r="G154" s="279">
        <v>9.8333333333333321</v>
      </c>
      <c r="H154" s="279">
        <v>10.633333333333333</v>
      </c>
      <c r="I154" s="279">
        <v>10.816666666666666</v>
      </c>
      <c r="J154" s="279">
        <v>11.033333333333333</v>
      </c>
      <c r="K154" s="277">
        <v>10.6</v>
      </c>
      <c r="L154" s="277">
        <v>10.199999999999999</v>
      </c>
      <c r="M154" s="277">
        <v>115.39666</v>
      </c>
    </row>
    <row r="155" spans="1:13">
      <c r="A155" s="268">
        <v>145</v>
      </c>
      <c r="B155" s="277" t="s">
        <v>364</v>
      </c>
      <c r="C155" s="278">
        <v>328</v>
      </c>
      <c r="D155" s="279">
        <v>330.26666666666665</v>
      </c>
      <c r="E155" s="279">
        <v>322.73333333333329</v>
      </c>
      <c r="F155" s="279">
        <v>317.46666666666664</v>
      </c>
      <c r="G155" s="279">
        <v>309.93333333333328</v>
      </c>
      <c r="H155" s="279">
        <v>335.5333333333333</v>
      </c>
      <c r="I155" s="279">
        <v>343.06666666666661</v>
      </c>
      <c r="J155" s="279">
        <v>348.33333333333331</v>
      </c>
      <c r="K155" s="277">
        <v>337.8</v>
      </c>
      <c r="L155" s="277">
        <v>325</v>
      </c>
      <c r="M155" s="277">
        <v>9.3396100000000004</v>
      </c>
    </row>
    <row r="156" spans="1:13">
      <c r="A156" s="268">
        <v>146</v>
      </c>
      <c r="B156" s="277" t="s">
        <v>99</v>
      </c>
      <c r="C156" s="278">
        <v>56.7</v>
      </c>
      <c r="D156" s="279">
        <v>56.683333333333337</v>
      </c>
      <c r="E156" s="279">
        <v>56.316666666666677</v>
      </c>
      <c r="F156" s="279">
        <v>55.933333333333337</v>
      </c>
      <c r="G156" s="279">
        <v>55.566666666666677</v>
      </c>
      <c r="H156" s="279">
        <v>57.066666666666677</v>
      </c>
      <c r="I156" s="279">
        <v>57.433333333333337</v>
      </c>
      <c r="J156" s="279">
        <v>57.816666666666677</v>
      </c>
      <c r="K156" s="277">
        <v>57.05</v>
      </c>
      <c r="L156" s="277">
        <v>56.3</v>
      </c>
      <c r="M156" s="277">
        <v>217.68815000000001</v>
      </c>
    </row>
    <row r="157" spans="1:13">
      <c r="A157" s="268">
        <v>147</v>
      </c>
      <c r="B157" s="277" t="s">
        <v>367</v>
      </c>
      <c r="C157" s="278">
        <v>298.89999999999998</v>
      </c>
      <c r="D157" s="279">
        <v>300.3</v>
      </c>
      <c r="E157" s="279">
        <v>296.60000000000002</v>
      </c>
      <c r="F157" s="279">
        <v>294.3</v>
      </c>
      <c r="G157" s="279">
        <v>290.60000000000002</v>
      </c>
      <c r="H157" s="279">
        <v>302.60000000000002</v>
      </c>
      <c r="I157" s="279">
        <v>306.29999999999995</v>
      </c>
      <c r="J157" s="279">
        <v>308.60000000000002</v>
      </c>
      <c r="K157" s="277">
        <v>304</v>
      </c>
      <c r="L157" s="277">
        <v>298</v>
      </c>
      <c r="M157" s="277">
        <v>1.2304900000000001</v>
      </c>
    </row>
    <row r="158" spans="1:13">
      <c r="A158" s="268">
        <v>148</v>
      </c>
      <c r="B158" s="277" t="s">
        <v>366</v>
      </c>
      <c r="C158" s="278">
        <v>2742.7</v>
      </c>
      <c r="D158" s="279">
        <v>2727.5333333333333</v>
      </c>
      <c r="E158" s="279">
        <v>2565.1666666666665</v>
      </c>
      <c r="F158" s="279">
        <v>2387.6333333333332</v>
      </c>
      <c r="G158" s="279">
        <v>2225.2666666666664</v>
      </c>
      <c r="H158" s="279">
        <v>2905.0666666666666</v>
      </c>
      <c r="I158" s="279">
        <v>3067.4333333333334</v>
      </c>
      <c r="J158" s="279">
        <v>3244.9666666666667</v>
      </c>
      <c r="K158" s="277">
        <v>2889.9</v>
      </c>
      <c r="L158" s="277">
        <v>2550</v>
      </c>
      <c r="M158" s="277">
        <v>3.5222500000000001</v>
      </c>
    </row>
    <row r="159" spans="1:13">
      <c r="A159" s="268">
        <v>149</v>
      </c>
      <c r="B159" s="277" t="s">
        <v>368</v>
      </c>
      <c r="C159" s="278">
        <v>510</v>
      </c>
      <c r="D159" s="279">
        <v>510.90000000000003</v>
      </c>
      <c r="E159" s="279">
        <v>502.35</v>
      </c>
      <c r="F159" s="279">
        <v>494.7</v>
      </c>
      <c r="G159" s="279">
        <v>486.15</v>
      </c>
      <c r="H159" s="279">
        <v>518.55000000000007</v>
      </c>
      <c r="I159" s="279">
        <v>527.10000000000014</v>
      </c>
      <c r="J159" s="279">
        <v>534.75000000000011</v>
      </c>
      <c r="K159" s="277">
        <v>519.45000000000005</v>
      </c>
      <c r="L159" s="277">
        <v>503.25</v>
      </c>
      <c r="M159" s="277">
        <v>1.81633</v>
      </c>
    </row>
    <row r="160" spans="1:13">
      <c r="A160" s="268">
        <v>150</v>
      </c>
      <c r="B160" s="277" t="s">
        <v>2941</v>
      </c>
      <c r="C160" s="278">
        <v>531.4</v>
      </c>
      <c r="D160" s="279">
        <v>534.63333333333333</v>
      </c>
      <c r="E160" s="279">
        <v>520.86666666666667</v>
      </c>
      <c r="F160" s="279">
        <v>510.33333333333337</v>
      </c>
      <c r="G160" s="279">
        <v>496.56666666666672</v>
      </c>
      <c r="H160" s="279">
        <v>545.16666666666663</v>
      </c>
      <c r="I160" s="279">
        <v>558.93333333333328</v>
      </c>
      <c r="J160" s="279">
        <v>569.46666666666658</v>
      </c>
      <c r="K160" s="277">
        <v>548.4</v>
      </c>
      <c r="L160" s="277">
        <v>524.1</v>
      </c>
      <c r="M160" s="277">
        <v>1.7463200000000001</v>
      </c>
    </row>
    <row r="161" spans="1:13">
      <c r="A161" s="268">
        <v>151</v>
      </c>
      <c r="B161" s="277" t="s">
        <v>370</v>
      </c>
      <c r="C161" s="278">
        <v>135.9</v>
      </c>
      <c r="D161" s="279">
        <v>136.28333333333333</v>
      </c>
      <c r="E161" s="279">
        <v>135.21666666666667</v>
      </c>
      <c r="F161" s="279">
        <v>134.53333333333333</v>
      </c>
      <c r="G161" s="279">
        <v>133.46666666666667</v>
      </c>
      <c r="H161" s="279">
        <v>136.96666666666667</v>
      </c>
      <c r="I161" s="279">
        <v>138.03333333333333</v>
      </c>
      <c r="J161" s="279">
        <v>138.71666666666667</v>
      </c>
      <c r="K161" s="277">
        <v>137.35</v>
      </c>
      <c r="L161" s="277">
        <v>135.6</v>
      </c>
      <c r="M161" s="277">
        <v>5.3675300000000004</v>
      </c>
    </row>
    <row r="162" spans="1:13">
      <c r="A162" s="268">
        <v>152</v>
      </c>
      <c r="B162" s="277" t="s">
        <v>244</v>
      </c>
      <c r="C162" s="278">
        <v>117.45</v>
      </c>
      <c r="D162" s="279">
        <v>117.76666666666667</v>
      </c>
      <c r="E162" s="279">
        <v>115.08333333333333</v>
      </c>
      <c r="F162" s="279">
        <v>112.71666666666667</v>
      </c>
      <c r="G162" s="279">
        <v>110.03333333333333</v>
      </c>
      <c r="H162" s="279">
        <v>120.13333333333333</v>
      </c>
      <c r="I162" s="279">
        <v>122.81666666666666</v>
      </c>
      <c r="J162" s="279">
        <v>125.18333333333332</v>
      </c>
      <c r="K162" s="277">
        <v>120.45</v>
      </c>
      <c r="L162" s="277">
        <v>115.4</v>
      </c>
      <c r="M162" s="277">
        <v>66.582009999999997</v>
      </c>
    </row>
    <row r="163" spans="1:13">
      <c r="A163" s="268">
        <v>153</v>
      </c>
      <c r="B163" s="277" t="s">
        <v>369</v>
      </c>
      <c r="C163" s="278">
        <v>66.25</v>
      </c>
      <c r="D163" s="279">
        <v>66.083333333333329</v>
      </c>
      <c r="E163" s="279">
        <v>64.316666666666663</v>
      </c>
      <c r="F163" s="279">
        <v>62.38333333333334</v>
      </c>
      <c r="G163" s="279">
        <v>60.616666666666674</v>
      </c>
      <c r="H163" s="279">
        <v>68.016666666666652</v>
      </c>
      <c r="I163" s="279">
        <v>69.783333333333331</v>
      </c>
      <c r="J163" s="279">
        <v>71.71666666666664</v>
      </c>
      <c r="K163" s="277">
        <v>67.849999999999994</v>
      </c>
      <c r="L163" s="277">
        <v>64.150000000000006</v>
      </c>
      <c r="M163" s="277">
        <v>101.68932</v>
      </c>
    </row>
    <row r="164" spans="1:13">
      <c r="A164" s="268">
        <v>154</v>
      </c>
      <c r="B164" s="277" t="s">
        <v>100</v>
      </c>
      <c r="C164" s="278">
        <v>99.85</v>
      </c>
      <c r="D164" s="279">
        <v>99.983333333333334</v>
      </c>
      <c r="E164" s="279">
        <v>99.116666666666674</v>
      </c>
      <c r="F164" s="279">
        <v>98.38333333333334</v>
      </c>
      <c r="G164" s="279">
        <v>97.51666666666668</v>
      </c>
      <c r="H164" s="279">
        <v>100.71666666666667</v>
      </c>
      <c r="I164" s="279">
        <v>101.58333333333331</v>
      </c>
      <c r="J164" s="279">
        <v>102.31666666666666</v>
      </c>
      <c r="K164" s="277">
        <v>100.85</v>
      </c>
      <c r="L164" s="277">
        <v>99.25</v>
      </c>
      <c r="M164" s="277">
        <v>73.002300000000005</v>
      </c>
    </row>
    <row r="165" spans="1:13">
      <c r="A165" s="268">
        <v>155</v>
      </c>
      <c r="B165" s="277" t="s">
        <v>375</v>
      </c>
      <c r="C165" s="278">
        <v>1884.1</v>
      </c>
      <c r="D165" s="279">
        <v>1869.7333333333333</v>
      </c>
      <c r="E165" s="279">
        <v>1844.4666666666667</v>
      </c>
      <c r="F165" s="279">
        <v>1804.8333333333333</v>
      </c>
      <c r="G165" s="279">
        <v>1779.5666666666666</v>
      </c>
      <c r="H165" s="279">
        <v>1909.3666666666668</v>
      </c>
      <c r="I165" s="279">
        <v>1934.6333333333337</v>
      </c>
      <c r="J165" s="279">
        <v>1974.2666666666669</v>
      </c>
      <c r="K165" s="277">
        <v>1895</v>
      </c>
      <c r="L165" s="277">
        <v>1830.1</v>
      </c>
      <c r="M165" s="277">
        <v>0.25931999999999999</v>
      </c>
    </row>
    <row r="166" spans="1:13">
      <c r="A166" s="268">
        <v>156</v>
      </c>
      <c r="B166" s="277" t="s">
        <v>376</v>
      </c>
      <c r="C166" s="278">
        <v>1993.9</v>
      </c>
      <c r="D166" s="279">
        <v>1987.4000000000003</v>
      </c>
      <c r="E166" s="279">
        <v>1954.9000000000005</v>
      </c>
      <c r="F166" s="279">
        <v>1915.9000000000003</v>
      </c>
      <c r="G166" s="279">
        <v>1883.4000000000005</v>
      </c>
      <c r="H166" s="279">
        <v>2026.4000000000005</v>
      </c>
      <c r="I166" s="279">
        <v>2058.9</v>
      </c>
      <c r="J166" s="279">
        <v>2097.9000000000005</v>
      </c>
      <c r="K166" s="277">
        <v>2019.9</v>
      </c>
      <c r="L166" s="277">
        <v>1948.4</v>
      </c>
      <c r="M166" s="277">
        <v>0.22933000000000001</v>
      </c>
    </row>
    <row r="167" spans="1:13">
      <c r="A167" s="268">
        <v>157</v>
      </c>
      <c r="B167" s="277" t="s">
        <v>372</v>
      </c>
      <c r="C167" s="278">
        <v>492.4</v>
      </c>
      <c r="D167" s="279">
        <v>496.05</v>
      </c>
      <c r="E167" s="279">
        <v>486.1</v>
      </c>
      <c r="F167" s="279">
        <v>479.8</v>
      </c>
      <c r="G167" s="279">
        <v>469.85</v>
      </c>
      <c r="H167" s="279">
        <v>502.35</v>
      </c>
      <c r="I167" s="279">
        <v>512.29999999999995</v>
      </c>
      <c r="J167" s="279">
        <v>518.6</v>
      </c>
      <c r="K167" s="277">
        <v>506</v>
      </c>
      <c r="L167" s="277">
        <v>489.75</v>
      </c>
      <c r="M167" s="277">
        <v>0.2656</v>
      </c>
    </row>
    <row r="168" spans="1:13">
      <c r="A168" s="268">
        <v>158</v>
      </c>
      <c r="B168" s="277" t="s">
        <v>382</v>
      </c>
      <c r="C168" s="278">
        <v>273</v>
      </c>
      <c r="D168" s="279">
        <v>274.66666666666669</v>
      </c>
      <c r="E168" s="279">
        <v>270.83333333333337</v>
      </c>
      <c r="F168" s="279">
        <v>268.66666666666669</v>
      </c>
      <c r="G168" s="279">
        <v>264.83333333333337</v>
      </c>
      <c r="H168" s="279">
        <v>276.83333333333337</v>
      </c>
      <c r="I168" s="279">
        <v>280.66666666666674</v>
      </c>
      <c r="J168" s="279">
        <v>282.83333333333337</v>
      </c>
      <c r="K168" s="277">
        <v>278.5</v>
      </c>
      <c r="L168" s="277">
        <v>272.5</v>
      </c>
      <c r="M168" s="277">
        <v>0.95828999999999998</v>
      </c>
    </row>
    <row r="169" spans="1:13">
      <c r="A169" s="268">
        <v>159</v>
      </c>
      <c r="B169" s="277" t="s">
        <v>373</v>
      </c>
      <c r="C169" s="278">
        <v>111.45</v>
      </c>
      <c r="D169" s="279">
        <v>111.2</v>
      </c>
      <c r="E169" s="279">
        <v>108.5</v>
      </c>
      <c r="F169" s="279">
        <v>105.55</v>
      </c>
      <c r="G169" s="279">
        <v>102.85</v>
      </c>
      <c r="H169" s="279">
        <v>114.15</v>
      </c>
      <c r="I169" s="279">
        <v>116.85000000000002</v>
      </c>
      <c r="J169" s="279">
        <v>119.80000000000001</v>
      </c>
      <c r="K169" s="277">
        <v>113.9</v>
      </c>
      <c r="L169" s="277">
        <v>108.25</v>
      </c>
      <c r="M169" s="277">
        <v>0.92198000000000002</v>
      </c>
    </row>
    <row r="170" spans="1:13">
      <c r="A170" s="268">
        <v>160</v>
      </c>
      <c r="B170" s="277" t="s">
        <v>374</v>
      </c>
      <c r="C170" s="278">
        <v>168.55</v>
      </c>
      <c r="D170" s="279">
        <v>168.76666666666668</v>
      </c>
      <c r="E170" s="279">
        <v>165.63333333333335</v>
      </c>
      <c r="F170" s="279">
        <v>162.71666666666667</v>
      </c>
      <c r="G170" s="279">
        <v>159.58333333333334</v>
      </c>
      <c r="H170" s="279">
        <v>171.68333333333337</v>
      </c>
      <c r="I170" s="279">
        <v>174.81666666666669</v>
      </c>
      <c r="J170" s="279">
        <v>177.73333333333338</v>
      </c>
      <c r="K170" s="277">
        <v>171.9</v>
      </c>
      <c r="L170" s="277">
        <v>165.85</v>
      </c>
      <c r="M170" s="277">
        <v>2.9140600000000001</v>
      </c>
    </row>
    <row r="171" spans="1:13">
      <c r="A171" s="268">
        <v>161</v>
      </c>
      <c r="B171" s="277" t="s">
        <v>245</v>
      </c>
      <c r="C171" s="278">
        <v>153.30000000000001</v>
      </c>
      <c r="D171" s="279">
        <v>152.76666666666668</v>
      </c>
      <c r="E171" s="279">
        <v>150.53333333333336</v>
      </c>
      <c r="F171" s="279">
        <v>147.76666666666668</v>
      </c>
      <c r="G171" s="279">
        <v>145.53333333333336</v>
      </c>
      <c r="H171" s="279">
        <v>155.53333333333336</v>
      </c>
      <c r="I171" s="279">
        <v>157.76666666666665</v>
      </c>
      <c r="J171" s="279">
        <v>160.53333333333336</v>
      </c>
      <c r="K171" s="277">
        <v>155</v>
      </c>
      <c r="L171" s="277">
        <v>150</v>
      </c>
      <c r="M171" s="277">
        <v>11.94262</v>
      </c>
    </row>
    <row r="172" spans="1:13">
      <c r="A172" s="268">
        <v>162</v>
      </c>
      <c r="B172" s="277" t="s">
        <v>378</v>
      </c>
      <c r="C172" s="278">
        <v>5524.85</v>
      </c>
      <c r="D172" s="279">
        <v>5506.6166666666659</v>
      </c>
      <c r="E172" s="279">
        <v>5463.2333333333318</v>
      </c>
      <c r="F172" s="279">
        <v>5401.6166666666659</v>
      </c>
      <c r="G172" s="279">
        <v>5358.2333333333318</v>
      </c>
      <c r="H172" s="279">
        <v>5568.2333333333318</v>
      </c>
      <c r="I172" s="279">
        <v>5611.616666666665</v>
      </c>
      <c r="J172" s="279">
        <v>5673.2333333333318</v>
      </c>
      <c r="K172" s="277">
        <v>5550</v>
      </c>
      <c r="L172" s="277">
        <v>5445</v>
      </c>
      <c r="M172" s="277">
        <v>0.37151000000000001</v>
      </c>
    </row>
    <row r="173" spans="1:13">
      <c r="A173" s="268">
        <v>163</v>
      </c>
      <c r="B173" s="277" t="s">
        <v>379</v>
      </c>
      <c r="C173" s="278">
        <v>1589.5</v>
      </c>
      <c r="D173" s="279">
        <v>1592.8500000000001</v>
      </c>
      <c r="E173" s="279">
        <v>1572.7000000000003</v>
      </c>
      <c r="F173" s="279">
        <v>1555.9</v>
      </c>
      <c r="G173" s="279">
        <v>1535.7500000000002</v>
      </c>
      <c r="H173" s="279">
        <v>1609.6500000000003</v>
      </c>
      <c r="I173" s="279">
        <v>1629.8000000000004</v>
      </c>
      <c r="J173" s="279">
        <v>1646.6000000000004</v>
      </c>
      <c r="K173" s="277">
        <v>1613</v>
      </c>
      <c r="L173" s="277">
        <v>1576.05</v>
      </c>
      <c r="M173" s="277">
        <v>1.0704</v>
      </c>
    </row>
    <row r="174" spans="1:13">
      <c r="A174" s="268">
        <v>164</v>
      </c>
      <c r="B174" s="277" t="s">
        <v>101</v>
      </c>
      <c r="C174" s="278">
        <v>489.9</v>
      </c>
      <c r="D174" s="279">
        <v>485.3</v>
      </c>
      <c r="E174" s="279">
        <v>479.6</v>
      </c>
      <c r="F174" s="279">
        <v>469.3</v>
      </c>
      <c r="G174" s="279">
        <v>463.6</v>
      </c>
      <c r="H174" s="279">
        <v>495.6</v>
      </c>
      <c r="I174" s="279">
        <v>501.29999999999995</v>
      </c>
      <c r="J174" s="279">
        <v>511.6</v>
      </c>
      <c r="K174" s="277">
        <v>491</v>
      </c>
      <c r="L174" s="277">
        <v>475</v>
      </c>
      <c r="M174" s="277">
        <v>17.330459999999999</v>
      </c>
    </row>
    <row r="175" spans="1:13">
      <c r="A175" s="268">
        <v>165</v>
      </c>
      <c r="B175" s="277" t="s">
        <v>387</v>
      </c>
      <c r="C175" s="278">
        <v>50.3</v>
      </c>
      <c r="D175" s="279">
        <v>50.099999999999994</v>
      </c>
      <c r="E175" s="279">
        <v>49.04999999999999</v>
      </c>
      <c r="F175" s="279">
        <v>47.8</v>
      </c>
      <c r="G175" s="279">
        <v>46.749999999999993</v>
      </c>
      <c r="H175" s="279">
        <v>51.349999999999987</v>
      </c>
      <c r="I175" s="279">
        <v>52.4</v>
      </c>
      <c r="J175" s="279">
        <v>53.649999999999984</v>
      </c>
      <c r="K175" s="277">
        <v>51.15</v>
      </c>
      <c r="L175" s="277">
        <v>48.85</v>
      </c>
      <c r="M175" s="277">
        <v>22.376799999999999</v>
      </c>
    </row>
    <row r="176" spans="1:13">
      <c r="A176" s="268">
        <v>166</v>
      </c>
      <c r="B176" s="277" t="s">
        <v>1397</v>
      </c>
      <c r="C176" s="278">
        <v>5983.3</v>
      </c>
      <c r="D176" s="279">
        <v>6013.4000000000005</v>
      </c>
      <c r="E176" s="279">
        <v>5931.9000000000015</v>
      </c>
      <c r="F176" s="279">
        <v>5880.5000000000009</v>
      </c>
      <c r="G176" s="279">
        <v>5799.0000000000018</v>
      </c>
      <c r="H176" s="279">
        <v>6064.8000000000011</v>
      </c>
      <c r="I176" s="279">
        <v>6146.2999999999993</v>
      </c>
      <c r="J176" s="279">
        <v>6197.7000000000007</v>
      </c>
      <c r="K176" s="277">
        <v>6094.9</v>
      </c>
      <c r="L176" s="277">
        <v>5962</v>
      </c>
      <c r="M176" s="277">
        <v>0.31139</v>
      </c>
    </row>
    <row r="177" spans="1:13">
      <c r="A177" s="268">
        <v>167</v>
      </c>
      <c r="B177" s="277" t="s">
        <v>103</v>
      </c>
      <c r="C177" s="278">
        <v>25.85</v>
      </c>
      <c r="D177" s="279">
        <v>25.633333333333336</v>
      </c>
      <c r="E177" s="279">
        <v>24.816666666666674</v>
      </c>
      <c r="F177" s="279">
        <v>23.783333333333339</v>
      </c>
      <c r="G177" s="279">
        <v>22.966666666666676</v>
      </c>
      <c r="H177" s="279">
        <v>26.666666666666671</v>
      </c>
      <c r="I177" s="279">
        <v>27.483333333333334</v>
      </c>
      <c r="J177" s="279">
        <v>28.516666666666669</v>
      </c>
      <c r="K177" s="277">
        <v>26.45</v>
      </c>
      <c r="L177" s="277">
        <v>24.6</v>
      </c>
      <c r="M177" s="277">
        <v>391.80763999999999</v>
      </c>
    </row>
    <row r="178" spans="1:13">
      <c r="A178" s="268">
        <v>168</v>
      </c>
      <c r="B178" s="277" t="s">
        <v>388</v>
      </c>
      <c r="C178" s="278">
        <v>220.8</v>
      </c>
      <c r="D178" s="279">
        <v>220.46666666666667</v>
      </c>
      <c r="E178" s="279">
        <v>215.33333333333334</v>
      </c>
      <c r="F178" s="279">
        <v>209.86666666666667</v>
      </c>
      <c r="G178" s="279">
        <v>204.73333333333335</v>
      </c>
      <c r="H178" s="279">
        <v>225.93333333333334</v>
      </c>
      <c r="I178" s="279">
        <v>231.06666666666666</v>
      </c>
      <c r="J178" s="279">
        <v>236.53333333333333</v>
      </c>
      <c r="K178" s="277">
        <v>225.6</v>
      </c>
      <c r="L178" s="277">
        <v>215</v>
      </c>
      <c r="M178" s="277">
        <v>31.297239999999999</v>
      </c>
    </row>
    <row r="179" spans="1:13">
      <c r="A179" s="268">
        <v>169</v>
      </c>
      <c r="B179" s="277" t="s">
        <v>380</v>
      </c>
      <c r="C179" s="278">
        <v>959.5</v>
      </c>
      <c r="D179" s="279">
        <v>956.83333333333337</v>
      </c>
      <c r="E179" s="279">
        <v>943.66666666666674</v>
      </c>
      <c r="F179" s="279">
        <v>927.83333333333337</v>
      </c>
      <c r="G179" s="279">
        <v>914.66666666666674</v>
      </c>
      <c r="H179" s="279">
        <v>972.66666666666674</v>
      </c>
      <c r="I179" s="279">
        <v>985.83333333333348</v>
      </c>
      <c r="J179" s="279">
        <v>1001.6666666666667</v>
      </c>
      <c r="K179" s="277">
        <v>970</v>
      </c>
      <c r="L179" s="277">
        <v>941</v>
      </c>
      <c r="M179" s="277">
        <v>0.91918</v>
      </c>
    </row>
    <row r="180" spans="1:13">
      <c r="A180" s="268">
        <v>170</v>
      </c>
      <c r="B180" s="277" t="s">
        <v>246</v>
      </c>
      <c r="C180" s="278">
        <v>495.3</v>
      </c>
      <c r="D180" s="279">
        <v>497.76666666666665</v>
      </c>
      <c r="E180" s="279">
        <v>489.5333333333333</v>
      </c>
      <c r="F180" s="279">
        <v>483.76666666666665</v>
      </c>
      <c r="G180" s="279">
        <v>475.5333333333333</v>
      </c>
      <c r="H180" s="279">
        <v>503.5333333333333</v>
      </c>
      <c r="I180" s="279">
        <v>511.76666666666665</v>
      </c>
      <c r="J180" s="279">
        <v>517.5333333333333</v>
      </c>
      <c r="K180" s="277">
        <v>506</v>
      </c>
      <c r="L180" s="277">
        <v>492</v>
      </c>
      <c r="M180" s="277">
        <v>2.4248099999999999</v>
      </c>
    </row>
    <row r="181" spans="1:13">
      <c r="A181" s="268">
        <v>171</v>
      </c>
      <c r="B181" s="277" t="s">
        <v>104</v>
      </c>
      <c r="C181" s="278">
        <v>681.25</v>
      </c>
      <c r="D181" s="279">
        <v>680.41666666666663</v>
      </c>
      <c r="E181" s="279">
        <v>676.13333333333321</v>
      </c>
      <c r="F181" s="279">
        <v>671.01666666666654</v>
      </c>
      <c r="G181" s="279">
        <v>666.73333333333312</v>
      </c>
      <c r="H181" s="279">
        <v>685.5333333333333</v>
      </c>
      <c r="I181" s="279">
        <v>689.81666666666683</v>
      </c>
      <c r="J181" s="279">
        <v>694.93333333333339</v>
      </c>
      <c r="K181" s="277">
        <v>684.7</v>
      </c>
      <c r="L181" s="277">
        <v>675.3</v>
      </c>
      <c r="M181" s="277">
        <v>5.7351799999999997</v>
      </c>
    </row>
    <row r="182" spans="1:13">
      <c r="A182" s="268">
        <v>172</v>
      </c>
      <c r="B182" s="277" t="s">
        <v>247</v>
      </c>
      <c r="C182" s="278">
        <v>432.15</v>
      </c>
      <c r="D182" s="279">
        <v>430.7166666666667</v>
      </c>
      <c r="E182" s="279">
        <v>425.43333333333339</v>
      </c>
      <c r="F182" s="279">
        <v>418.7166666666667</v>
      </c>
      <c r="G182" s="279">
        <v>413.43333333333339</v>
      </c>
      <c r="H182" s="279">
        <v>437.43333333333339</v>
      </c>
      <c r="I182" s="279">
        <v>442.7166666666667</v>
      </c>
      <c r="J182" s="279">
        <v>449.43333333333339</v>
      </c>
      <c r="K182" s="277">
        <v>436</v>
      </c>
      <c r="L182" s="277">
        <v>424</v>
      </c>
      <c r="M182" s="277">
        <v>4.37662</v>
      </c>
    </row>
    <row r="183" spans="1:13">
      <c r="A183" s="268">
        <v>173</v>
      </c>
      <c r="B183" s="277" t="s">
        <v>248</v>
      </c>
      <c r="C183" s="278">
        <v>849.7</v>
      </c>
      <c r="D183" s="279">
        <v>852.06666666666661</v>
      </c>
      <c r="E183" s="279">
        <v>841.13333333333321</v>
      </c>
      <c r="F183" s="279">
        <v>832.56666666666661</v>
      </c>
      <c r="G183" s="279">
        <v>821.63333333333321</v>
      </c>
      <c r="H183" s="279">
        <v>860.63333333333321</v>
      </c>
      <c r="I183" s="279">
        <v>871.56666666666661</v>
      </c>
      <c r="J183" s="279">
        <v>880.13333333333321</v>
      </c>
      <c r="K183" s="277">
        <v>863</v>
      </c>
      <c r="L183" s="277">
        <v>843.5</v>
      </c>
      <c r="M183" s="277">
        <v>3.56351</v>
      </c>
    </row>
    <row r="184" spans="1:13">
      <c r="A184" s="268">
        <v>174</v>
      </c>
      <c r="B184" s="277" t="s">
        <v>389</v>
      </c>
      <c r="C184" s="278">
        <v>85.9</v>
      </c>
      <c r="D184" s="279">
        <v>85.600000000000009</v>
      </c>
      <c r="E184" s="279">
        <v>83.800000000000011</v>
      </c>
      <c r="F184" s="279">
        <v>81.7</v>
      </c>
      <c r="G184" s="279">
        <v>79.900000000000006</v>
      </c>
      <c r="H184" s="279">
        <v>87.700000000000017</v>
      </c>
      <c r="I184" s="279">
        <v>89.5</v>
      </c>
      <c r="J184" s="279">
        <v>91.600000000000023</v>
      </c>
      <c r="K184" s="277">
        <v>87.4</v>
      </c>
      <c r="L184" s="277">
        <v>83.5</v>
      </c>
      <c r="M184" s="277">
        <v>2.23054</v>
      </c>
    </row>
    <row r="185" spans="1:13">
      <c r="A185" s="268">
        <v>175</v>
      </c>
      <c r="B185" s="277" t="s">
        <v>381</v>
      </c>
      <c r="C185" s="278">
        <v>309.75</v>
      </c>
      <c r="D185" s="279">
        <v>310.75</v>
      </c>
      <c r="E185" s="279">
        <v>307.05</v>
      </c>
      <c r="F185" s="279">
        <v>304.35000000000002</v>
      </c>
      <c r="G185" s="279">
        <v>300.65000000000003</v>
      </c>
      <c r="H185" s="279">
        <v>313.45</v>
      </c>
      <c r="I185" s="279">
        <v>317.15000000000003</v>
      </c>
      <c r="J185" s="279">
        <v>319.84999999999997</v>
      </c>
      <c r="K185" s="277">
        <v>314.45</v>
      </c>
      <c r="L185" s="277">
        <v>308.05</v>
      </c>
      <c r="M185" s="277">
        <v>14.932510000000001</v>
      </c>
    </row>
    <row r="186" spans="1:13">
      <c r="A186" s="268">
        <v>176</v>
      </c>
      <c r="B186" s="277" t="s">
        <v>249</v>
      </c>
      <c r="C186" s="278">
        <v>201.85</v>
      </c>
      <c r="D186" s="279">
        <v>206.06666666666669</v>
      </c>
      <c r="E186" s="279">
        <v>194.28333333333339</v>
      </c>
      <c r="F186" s="279">
        <v>186.7166666666667</v>
      </c>
      <c r="G186" s="279">
        <v>174.93333333333339</v>
      </c>
      <c r="H186" s="279">
        <v>213.63333333333338</v>
      </c>
      <c r="I186" s="279">
        <v>225.41666666666669</v>
      </c>
      <c r="J186" s="279">
        <v>232.98333333333338</v>
      </c>
      <c r="K186" s="277">
        <v>217.85</v>
      </c>
      <c r="L186" s="277">
        <v>198.5</v>
      </c>
      <c r="M186" s="277">
        <v>29.531590000000001</v>
      </c>
    </row>
    <row r="187" spans="1:13">
      <c r="A187" s="268">
        <v>177</v>
      </c>
      <c r="B187" s="277" t="s">
        <v>105</v>
      </c>
      <c r="C187" s="278">
        <v>667.2</v>
      </c>
      <c r="D187" s="279">
        <v>668.1</v>
      </c>
      <c r="E187" s="279">
        <v>657.7</v>
      </c>
      <c r="F187" s="279">
        <v>648.20000000000005</v>
      </c>
      <c r="G187" s="279">
        <v>637.80000000000007</v>
      </c>
      <c r="H187" s="279">
        <v>677.6</v>
      </c>
      <c r="I187" s="279">
        <v>687.99999999999989</v>
      </c>
      <c r="J187" s="279">
        <v>697.5</v>
      </c>
      <c r="K187" s="277">
        <v>678.5</v>
      </c>
      <c r="L187" s="277">
        <v>658.6</v>
      </c>
      <c r="M187" s="277">
        <v>24.502410000000001</v>
      </c>
    </row>
    <row r="188" spans="1:13">
      <c r="A188" s="268">
        <v>178</v>
      </c>
      <c r="B188" s="277" t="s">
        <v>383</v>
      </c>
      <c r="C188" s="278">
        <v>83.45</v>
      </c>
      <c r="D188" s="279">
        <v>83.166666666666671</v>
      </c>
      <c r="E188" s="279">
        <v>81.833333333333343</v>
      </c>
      <c r="F188" s="279">
        <v>80.216666666666669</v>
      </c>
      <c r="G188" s="279">
        <v>78.88333333333334</v>
      </c>
      <c r="H188" s="279">
        <v>84.783333333333346</v>
      </c>
      <c r="I188" s="279">
        <v>86.116666666666688</v>
      </c>
      <c r="J188" s="279">
        <v>87.733333333333348</v>
      </c>
      <c r="K188" s="277">
        <v>84.5</v>
      </c>
      <c r="L188" s="277">
        <v>81.55</v>
      </c>
      <c r="M188" s="277">
        <v>26.033999999999999</v>
      </c>
    </row>
    <row r="189" spans="1:13">
      <c r="A189" s="268">
        <v>179</v>
      </c>
      <c r="B189" s="277" t="s">
        <v>384</v>
      </c>
      <c r="C189" s="278">
        <v>531.6</v>
      </c>
      <c r="D189" s="279">
        <v>535.16666666666663</v>
      </c>
      <c r="E189" s="279">
        <v>523.43333333333328</v>
      </c>
      <c r="F189" s="279">
        <v>515.26666666666665</v>
      </c>
      <c r="G189" s="279">
        <v>503.5333333333333</v>
      </c>
      <c r="H189" s="279">
        <v>543.33333333333326</v>
      </c>
      <c r="I189" s="279">
        <v>555.06666666666661</v>
      </c>
      <c r="J189" s="279">
        <v>563.23333333333323</v>
      </c>
      <c r="K189" s="277">
        <v>546.9</v>
      </c>
      <c r="L189" s="277">
        <v>527</v>
      </c>
      <c r="M189" s="277">
        <v>0.34931000000000001</v>
      </c>
    </row>
    <row r="190" spans="1:13">
      <c r="A190" s="268">
        <v>180</v>
      </c>
      <c r="B190" s="277" t="s">
        <v>1440</v>
      </c>
      <c r="C190" s="278">
        <v>214.65</v>
      </c>
      <c r="D190" s="279">
        <v>214.56666666666669</v>
      </c>
      <c r="E190" s="279">
        <v>209.23333333333338</v>
      </c>
      <c r="F190" s="279">
        <v>203.81666666666669</v>
      </c>
      <c r="G190" s="279">
        <v>198.48333333333338</v>
      </c>
      <c r="H190" s="279">
        <v>219.98333333333338</v>
      </c>
      <c r="I190" s="279">
        <v>225.31666666666669</v>
      </c>
      <c r="J190" s="279">
        <v>230.73333333333338</v>
      </c>
      <c r="K190" s="277">
        <v>219.9</v>
      </c>
      <c r="L190" s="277">
        <v>209.15</v>
      </c>
      <c r="M190" s="277">
        <v>4.2889799999999996</v>
      </c>
    </row>
    <row r="191" spans="1:13">
      <c r="A191" s="268">
        <v>181</v>
      </c>
      <c r="B191" s="277" t="s">
        <v>390</v>
      </c>
      <c r="C191" s="278">
        <v>72.2</v>
      </c>
      <c r="D191" s="279">
        <v>71.066666666666663</v>
      </c>
      <c r="E191" s="279">
        <v>68.133333333333326</v>
      </c>
      <c r="F191" s="279">
        <v>64.066666666666663</v>
      </c>
      <c r="G191" s="279">
        <v>61.133333333333326</v>
      </c>
      <c r="H191" s="279">
        <v>75.133333333333326</v>
      </c>
      <c r="I191" s="279">
        <v>78.066666666666663</v>
      </c>
      <c r="J191" s="279">
        <v>82.133333333333326</v>
      </c>
      <c r="K191" s="277">
        <v>74</v>
      </c>
      <c r="L191" s="277">
        <v>67</v>
      </c>
      <c r="M191" s="277">
        <v>71.392169999999993</v>
      </c>
    </row>
    <row r="192" spans="1:13">
      <c r="A192" s="268">
        <v>182</v>
      </c>
      <c r="B192" s="277" t="s">
        <v>250</v>
      </c>
      <c r="C192" s="278">
        <v>218.55</v>
      </c>
      <c r="D192" s="279">
        <v>218.41666666666666</v>
      </c>
      <c r="E192" s="279">
        <v>212.48333333333332</v>
      </c>
      <c r="F192" s="279">
        <v>206.41666666666666</v>
      </c>
      <c r="G192" s="279">
        <v>200.48333333333332</v>
      </c>
      <c r="H192" s="279">
        <v>224.48333333333332</v>
      </c>
      <c r="I192" s="279">
        <v>230.41666666666666</v>
      </c>
      <c r="J192" s="279">
        <v>236.48333333333332</v>
      </c>
      <c r="K192" s="277">
        <v>224.35</v>
      </c>
      <c r="L192" s="277">
        <v>212.35</v>
      </c>
      <c r="M192" s="277">
        <v>23.401150000000001</v>
      </c>
    </row>
    <row r="193" spans="1:13">
      <c r="A193" s="268">
        <v>183</v>
      </c>
      <c r="B193" s="277" t="s">
        <v>385</v>
      </c>
      <c r="C193" s="278">
        <v>338.2</v>
      </c>
      <c r="D193" s="279">
        <v>340.7</v>
      </c>
      <c r="E193" s="279">
        <v>334</v>
      </c>
      <c r="F193" s="279">
        <v>329.8</v>
      </c>
      <c r="G193" s="279">
        <v>323.10000000000002</v>
      </c>
      <c r="H193" s="279">
        <v>344.9</v>
      </c>
      <c r="I193" s="279">
        <v>351.59999999999991</v>
      </c>
      <c r="J193" s="279">
        <v>355.79999999999995</v>
      </c>
      <c r="K193" s="277">
        <v>347.4</v>
      </c>
      <c r="L193" s="277">
        <v>336.5</v>
      </c>
      <c r="M193" s="277">
        <v>1.7870200000000001</v>
      </c>
    </row>
    <row r="194" spans="1:13">
      <c r="A194" s="268">
        <v>184</v>
      </c>
      <c r="B194" s="277" t="s">
        <v>386</v>
      </c>
      <c r="C194" s="278">
        <v>326.89999999999998</v>
      </c>
      <c r="D194" s="279">
        <v>326.55</v>
      </c>
      <c r="E194" s="279">
        <v>323.85000000000002</v>
      </c>
      <c r="F194" s="279">
        <v>320.8</v>
      </c>
      <c r="G194" s="279">
        <v>318.10000000000002</v>
      </c>
      <c r="H194" s="279">
        <v>329.6</v>
      </c>
      <c r="I194" s="279">
        <v>332.29999999999995</v>
      </c>
      <c r="J194" s="279">
        <v>335.35</v>
      </c>
      <c r="K194" s="277">
        <v>329.25</v>
      </c>
      <c r="L194" s="277">
        <v>323.5</v>
      </c>
      <c r="M194" s="277">
        <v>3.9853900000000002</v>
      </c>
    </row>
    <row r="195" spans="1:13">
      <c r="A195" s="268">
        <v>185</v>
      </c>
      <c r="B195" s="277" t="s">
        <v>391</v>
      </c>
      <c r="C195" s="278">
        <v>696.5</v>
      </c>
      <c r="D195" s="279">
        <v>699.2166666666667</v>
      </c>
      <c r="E195" s="279">
        <v>689.43333333333339</v>
      </c>
      <c r="F195" s="279">
        <v>682.36666666666667</v>
      </c>
      <c r="G195" s="279">
        <v>672.58333333333337</v>
      </c>
      <c r="H195" s="279">
        <v>706.28333333333342</v>
      </c>
      <c r="I195" s="279">
        <v>716.06666666666672</v>
      </c>
      <c r="J195" s="279">
        <v>723.13333333333344</v>
      </c>
      <c r="K195" s="277">
        <v>709</v>
      </c>
      <c r="L195" s="277">
        <v>692.15</v>
      </c>
      <c r="M195" s="277">
        <v>0.19139</v>
      </c>
    </row>
    <row r="196" spans="1:13">
      <c r="A196" s="268">
        <v>186</v>
      </c>
      <c r="B196" s="277" t="s">
        <v>399</v>
      </c>
      <c r="C196" s="278">
        <v>1177.5999999999999</v>
      </c>
      <c r="D196" s="279">
        <v>1178.5333333333333</v>
      </c>
      <c r="E196" s="279">
        <v>1148.0666666666666</v>
      </c>
      <c r="F196" s="279">
        <v>1118.5333333333333</v>
      </c>
      <c r="G196" s="279">
        <v>1088.0666666666666</v>
      </c>
      <c r="H196" s="279">
        <v>1208.0666666666666</v>
      </c>
      <c r="I196" s="279">
        <v>1238.5333333333333</v>
      </c>
      <c r="J196" s="279">
        <v>1268.0666666666666</v>
      </c>
      <c r="K196" s="277">
        <v>1209</v>
      </c>
      <c r="L196" s="277">
        <v>1149</v>
      </c>
      <c r="M196" s="277">
        <v>6.5305200000000001</v>
      </c>
    </row>
    <row r="197" spans="1:13">
      <c r="A197" s="268">
        <v>187</v>
      </c>
      <c r="B197" s="277" t="s">
        <v>392</v>
      </c>
      <c r="C197" s="278">
        <v>35.700000000000003</v>
      </c>
      <c r="D197" s="279">
        <v>35.6</v>
      </c>
      <c r="E197" s="279">
        <v>35.200000000000003</v>
      </c>
      <c r="F197" s="279">
        <v>34.700000000000003</v>
      </c>
      <c r="G197" s="279">
        <v>34.300000000000004</v>
      </c>
      <c r="H197" s="279">
        <v>36.1</v>
      </c>
      <c r="I197" s="279">
        <v>36.499999999999993</v>
      </c>
      <c r="J197" s="279">
        <v>37</v>
      </c>
      <c r="K197" s="277">
        <v>36</v>
      </c>
      <c r="L197" s="277">
        <v>35.1</v>
      </c>
      <c r="M197" s="277">
        <v>2.90408</v>
      </c>
    </row>
    <row r="198" spans="1:13">
      <c r="A198" s="268">
        <v>188</v>
      </c>
      <c r="B198" s="277" t="s">
        <v>393</v>
      </c>
      <c r="C198" s="278">
        <v>797.8</v>
      </c>
      <c r="D198" s="279">
        <v>803.05000000000007</v>
      </c>
      <c r="E198" s="279">
        <v>788.60000000000014</v>
      </c>
      <c r="F198" s="279">
        <v>779.40000000000009</v>
      </c>
      <c r="G198" s="279">
        <v>764.95000000000016</v>
      </c>
      <c r="H198" s="279">
        <v>812.25000000000011</v>
      </c>
      <c r="I198" s="279">
        <v>826.70000000000016</v>
      </c>
      <c r="J198" s="279">
        <v>835.90000000000009</v>
      </c>
      <c r="K198" s="277">
        <v>817.5</v>
      </c>
      <c r="L198" s="277">
        <v>793.85</v>
      </c>
      <c r="M198" s="277">
        <v>0.29266999999999999</v>
      </c>
    </row>
    <row r="199" spans="1:13">
      <c r="A199" s="268">
        <v>189</v>
      </c>
      <c r="B199" s="277" t="s">
        <v>106</v>
      </c>
      <c r="C199" s="278">
        <v>649.6</v>
      </c>
      <c r="D199" s="279">
        <v>653.94999999999993</v>
      </c>
      <c r="E199" s="279">
        <v>640.99999999999989</v>
      </c>
      <c r="F199" s="279">
        <v>632.4</v>
      </c>
      <c r="G199" s="279">
        <v>619.44999999999993</v>
      </c>
      <c r="H199" s="279">
        <v>662.54999999999984</v>
      </c>
      <c r="I199" s="279">
        <v>675.49999999999989</v>
      </c>
      <c r="J199" s="279">
        <v>684.0999999999998</v>
      </c>
      <c r="K199" s="277">
        <v>666.9</v>
      </c>
      <c r="L199" s="277">
        <v>645.35</v>
      </c>
      <c r="M199" s="277">
        <v>24.76538</v>
      </c>
    </row>
    <row r="200" spans="1:13">
      <c r="A200" s="268">
        <v>190</v>
      </c>
      <c r="B200" s="277" t="s">
        <v>108</v>
      </c>
      <c r="C200" s="278">
        <v>712.8</v>
      </c>
      <c r="D200" s="279">
        <v>709.18333333333339</v>
      </c>
      <c r="E200" s="279">
        <v>700.61666666666679</v>
      </c>
      <c r="F200" s="279">
        <v>688.43333333333339</v>
      </c>
      <c r="G200" s="279">
        <v>679.86666666666679</v>
      </c>
      <c r="H200" s="279">
        <v>721.36666666666679</v>
      </c>
      <c r="I200" s="279">
        <v>729.93333333333339</v>
      </c>
      <c r="J200" s="279">
        <v>742.11666666666679</v>
      </c>
      <c r="K200" s="277">
        <v>717.75</v>
      </c>
      <c r="L200" s="277">
        <v>697</v>
      </c>
      <c r="M200" s="277">
        <v>45.11551</v>
      </c>
    </row>
    <row r="201" spans="1:13">
      <c r="A201" s="268">
        <v>191</v>
      </c>
      <c r="B201" s="277" t="s">
        <v>109</v>
      </c>
      <c r="C201" s="278">
        <v>1816</v>
      </c>
      <c r="D201" s="279">
        <v>1819.1333333333332</v>
      </c>
      <c r="E201" s="279">
        <v>1800.4666666666665</v>
      </c>
      <c r="F201" s="279">
        <v>1784.9333333333332</v>
      </c>
      <c r="G201" s="279">
        <v>1766.2666666666664</v>
      </c>
      <c r="H201" s="279">
        <v>1834.6666666666665</v>
      </c>
      <c r="I201" s="279">
        <v>1853.3333333333335</v>
      </c>
      <c r="J201" s="279">
        <v>1868.8666666666666</v>
      </c>
      <c r="K201" s="277">
        <v>1837.8</v>
      </c>
      <c r="L201" s="277">
        <v>1803.6</v>
      </c>
      <c r="M201" s="277">
        <v>31.87424</v>
      </c>
    </row>
    <row r="202" spans="1:13">
      <c r="A202" s="268">
        <v>192</v>
      </c>
      <c r="B202" s="277" t="s">
        <v>252</v>
      </c>
      <c r="C202" s="278">
        <v>2471</v>
      </c>
      <c r="D202" s="279">
        <v>2468.3333333333335</v>
      </c>
      <c r="E202" s="279">
        <v>2438.666666666667</v>
      </c>
      <c r="F202" s="279">
        <v>2406.3333333333335</v>
      </c>
      <c r="G202" s="279">
        <v>2376.666666666667</v>
      </c>
      <c r="H202" s="279">
        <v>2500.666666666667</v>
      </c>
      <c r="I202" s="279">
        <v>2530.3333333333339</v>
      </c>
      <c r="J202" s="279">
        <v>2562.666666666667</v>
      </c>
      <c r="K202" s="277">
        <v>2498</v>
      </c>
      <c r="L202" s="277">
        <v>2436</v>
      </c>
      <c r="M202" s="277">
        <v>3.3904299999999998</v>
      </c>
    </row>
    <row r="203" spans="1:13">
      <c r="A203" s="268">
        <v>193</v>
      </c>
      <c r="B203" s="277" t="s">
        <v>110</v>
      </c>
      <c r="C203" s="278">
        <v>1118.45</v>
      </c>
      <c r="D203" s="279">
        <v>1119.8999999999999</v>
      </c>
      <c r="E203" s="279">
        <v>1108.0499999999997</v>
      </c>
      <c r="F203" s="279">
        <v>1097.6499999999999</v>
      </c>
      <c r="G203" s="279">
        <v>1085.7999999999997</v>
      </c>
      <c r="H203" s="279">
        <v>1130.2999999999997</v>
      </c>
      <c r="I203" s="279">
        <v>1142.1499999999996</v>
      </c>
      <c r="J203" s="279">
        <v>1152.5499999999997</v>
      </c>
      <c r="K203" s="277">
        <v>1131.75</v>
      </c>
      <c r="L203" s="277">
        <v>1109.5</v>
      </c>
      <c r="M203" s="277">
        <v>125.95131000000001</v>
      </c>
    </row>
    <row r="204" spans="1:13">
      <c r="A204" s="268">
        <v>194</v>
      </c>
      <c r="B204" s="277" t="s">
        <v>253</v>
      </c>
      <c r="C204" s="278">
        <v>592.04999999999995</v>
      </c>
      <c r="D204" s="279">
        <v>594.56666666666661</v>
      </c>
      <c r="E204" s="279">
        <v>586.13333333333321</v>
      </c>
      <c r="F204" s="279">
        <v>580.21666666666658</v>
      </c>
      <c r="G204" s="279">
        <v>571.78333333333319</v>
      </c>
      <c r="H204" s="279">
        <v>600.48333333333323</v>
      </c>
      <c r="I204" s="279">
        <v>608.91666666666663</v>
      </c>
      <c r="J204" s="279">
        <v>614.83333333333326</v>
      </c>
      <c r="K204" s="277">
        <v>603</v>
      </c>
      <c r="L204" s="277">
        <v>588.65</v>
      </c>
      <c r="M204" s="277">
        <v>29.509840000000001</v>
      </c>
    </row>
    <row r="205" spans="1:13">
      <c r="A205" s="268">
        <v>195</v>
      </c>
      <c r="B205" s="277" t="s">
        <v>251</v>
      </c>
      <c r="C205" s="278">
        <v>886.45</v>
      </c>
      <c r="D205" s="279">
        <v>902.7833333333333</v>
      </c>
      <c r="E205" s="279">
        <v>863.66666666666663</v>
      </c>
      <c r="F205" s="279">
        <v>840.88333333333333</v>
      </c>
      <c r="G205" s="279">
        <v>801.76666666666665</v>
      </c>
      <c r="H205" s="279">
        <v>925.56666666666661</v>
      </c>
      <c r="I205" s="279">
        <v>964.68333333333339</v>
      </c>
      <c r="J205" s="279">
        <v>987.46666666666658</v>
      </c>
      <c r="K205" s="277">
        <v>941.9</v>
      </c>
      <c r="L205" s="277">
        <v>880</v>
      </c>
      <c r="M205" s="277">
        <v>17.078389999999999</v>
      </c>
    </row>
    <row r="206" spans="1:13">
      <c r="A206" s="268">
        <v>196</v>
      </c>
      <c r="B206" s="277" t="s">
        <v>394</v>
      </c>
      <c r="C206" s="278">
        <v>198.2</v>
      </c>
      <c r="D206" s="279">
        <v>199.38333333333333</v>
      </c>
      <c r="E206" s="279">
        <v>196.76666666666665</v>
      </c>
      <c r="F206" s="279">
        <v>195.33333333333331</v>
      </c>
      <c r="G206" s="279">
        <v>192.71666666666664</v>
      </c>
      <c r="H206" s="279">
        <v>200.81666666666666</v>
      </c>
      <c r="I206" s="279">
        <v>203.43333333333334</v>
      </c>
      <c r="J206" s="279">
        <v>204.86666666666667</v>
      </c>
      <c r="K206" s="277">
        <v>202</v>
      </c>
      <c r="L206" s="277">
        <v>197.95</v>
      </c>
      <c r="M206" s="277">
        <v>1.6939599999999999</v>
      </c>
    </row>
    <row r="207" spans="1:13">
      <c r="A207" s="268">
        <v>197</v>
      </c>
      <c r="B207" s="277" t="s">
        <v>395</v>
      </c>
      <c r="C207" s="278">
        <v>341.55</v>
      </c>
      <c r="D207" s="279">
        <v>342.25</v>
      </c>
      <c r="E207" s="279">
        <v>334.5</v>
      </c>
      <c r="F207" s="279">
        <v>327.45</v>
      </c>
      <c r="G207" s="279">
        <v>319.7</v>
      </c>
      <c r="H207" s="279">
        <v>349.3</v>
      </c>
      <c r="I207" s="279">
        <v>357.05</v>
      </c>
      <c r="J207" s="279">
        <v>364.1</v>
      </c>
      <c r="K207" s="277">
        <v>350</v>
      </c>
      <c r="L207" s="277">
        <v>335.2</v>
      </c>
      <c r="M207" s="277">
        <v>0.56818999999999997</v>
      </c>
    </row>
    <row r="208" spans="1:13">
      <c r="A208" s="268">
        <v>198</v>
      </c>
      <c r="B208" s="277" t="s">
        <v>111</v>
      </c>
      <c r="C208" s="278">
        <v>3160.75</v>
      </c>
      <c r="D208" s="279">
        <v>3137.3666666666668</v>
      </c>
      <c r="E208" s="279">
        <v>3093.3833333333337</v>
      </c>
      <c r="F208" s="279">
        <v>3026.0166666666669</v>
      </c>
      <c r="G208" s="279">
        <v>2982.0333333333338</v>
      </c>
      <c r="H208" s="279">
        <v>3204.7333333333336</v>
      </c>
      <c r="I208" s="279">
        <v>3248.7166666666672</v>
      </c>
      <c r="J208" s="279">
        <v>3316.0833333333335</v>
      </c>
      <c r="K208" s="277">
        <v>3181.35</v>
      </c>
      <c r="L208" s="277">
        <v>3070</v>
      </c>
      <c r="M208" s="277">
        <v>46.511110000000002</v>
      </c>
    </row>
    <row r="209" spans="1:13">
      <c r="A209" s="268">
        <v>199</v>
      </c>
      <c r="B209" s="277" t="s">
        <v>112</v>
      </c>
      <c r="C209" s="278">
        <v>418.7</v>
      </c>
      <c r="D209" s="279">
        <v>415.2</v>
      </c>
      <c r="E209" s="279">
        <v>408.95</v>
      </c>
      <c r="F209" s="279">
        <v>399.2</v>
      </c>
      <c r="G209" s="279">
        <v>392.95</v>
      </c>
      <c r="H209" s="279">
        <v>424.95</v>
      </c>
      <c r="I209" s="279">
        <v>431.2</v>
      </c>
      <c r="J209" s="279">
        <v>440.95</v>
      </c>
      <c r="K209" s="277">
        <v>421.45</v>
      </c>
      <c r="L209" s="277">
        <v>405.45</v>
      </c>
      <c r="M209" s="277">
        <v>16.73781</v>
      </c>
    </row>
    <row r="210" spans="1:13">
      <c r="A210" s="268">
        <v>200</v>
      </c>
      <c r="B210" s="277" t="s">
        <v>396</v>
      </c>
      <c r="C210" s="278">
        <v>16.95</v>
      </c>
      <c r="D210" s="279">
        <v>17.116666666666667</v>
      </c>
      <c r="E210" s="279">
        <v>16.733333333333334</v>
      </c>
      <c r="F210" s="279">
        <v>16.516666666666666</v>
      </c>
      <c r="G210" s="279">
        <v>16.133333333333333</v>
      </c>
      <c r="H210" s="279">
        <v>17.333333333333336</v>
      </c>
      <c r="I210" s="279">
        <v>17.716666666666669</v>
      </c>
      <c r="J210" s="279">
        <v>17.933333333333337</v>
      </c>
      <c r="K210" s="277">
        <v>17.5</v>
      </c>
      <c r="L210" s="277">
        <v>16.899999999999999</v>
      </c>
      <c r="M210" s="277">
        <v>27.73114</v>
      </c>
    </row>
    <row r="211" spans="1:13">
      <c r="A211" s="268">
        <v>201</v>
      </c>
      <c r="B211" s="277" t="s">
        <v>398</v>
      </c>
      <c r="C211" s="278">
        <v>92.95</v>
      </c>
      <c r="D211" s="279">
        <v>93.05</v>
      </c>
      <c r="E211" s="279">
        <v>90.35</v>
      </c>
      <c r="F211" s="279">
        <v>87.75</v>
      </c>
      <c r="G211" s="279">
        <v>85.05</v>
      </c>
      <c r="H211" s="279">
        <v>95.649999999999991</v>
      </c>
      <c r="I211" s="279">
        <v>98.350000000000009</v>
      </c>
      <c r="J211" s="279">
        <v>100.94999999999999</v>
      </c>
      <c r="K211" s="277">
        <v>95.75</v>
      </c>
      <c r="L211" s="277">
        <v>90.45</v>
      </c>
      <c r="M211" s="277">
        <v>11.40314</v>
      </c>
    </row>
    <row r="212" spans="1:13">
      <c r="A212" s="268">
        <v>202</v>
      </c>
      <c r="B212" s="277" t="s">
        <v>114</v>
      </c>
      <c r="C212" s="278">
        <v>193.5</v>
      </c>
      <c r="D212" s="279">
        <v>193.25</v>
      </c>
      <c r="E212" s="279">
        <v>191.5</v>
      </c>
      <c r="F212" s="279">
        <v>189.5</v>
      </c>
      <c r="G212" s="279">
        <v>187.75</v>
      </c>
      <c r="H212" s="279">
        <v>195.25</v>
      </c>
      <c r="I212" s="279">
        <v>197</v>
      </c>
      <c r="J212" s="279">
        <v>199</v>
      </c>
      <c r="K212" s="277">
        <v>195</v>
      </c>
      <c r="L212" s="277">
        <v>191.25</v>
      </c>
      <c r="M212" s="277">
        <v>84.277500000000003</v>
      </c>
    </row>
    <row r="213" spans="1:13">
      <c r="A213" s="268">
        <v>203</v>
      </c>
      <c r="B213" s="277" t="s">
        <v>400</v>
      </c>
      <c r="C213" s="278">
        <v>38.6</v>
      </c>
      <c r="D213" s="279">
        <v>38.650000000000006</v>
      </c>
      <c r="E213" s="279">
        <v>38.100000000000009</v>
      </c>
      <c r="F213" s="279">
        <v>37.6</v>
      </c>
      <c r="G213" s="279">
        <v>37.050000000000004</v>
      </c>
      <c r="H213" s="279">
        <v>39.150000000000013</v>
      </c>
      <c r="I213" s="279">
        <v>39.70000000000001</v>
      </c>
      <c r="J213" s="279">
        <v>40.200000000000017</v>
      </c>
      <c r="K213" s="277">
        <v>39.200000000000003</v>
      </c>
      <c r="L213" s="277">
        <v>38.15</v>
      </c>
      <c r="M213" s="277">
        <v>9.3508200000000006</v>
      </c>
    </row>
    <row r="214" spans="1:13">
      <c r="A214" s="268">
        <v>204</v>
      </c>
      <c r="B214" s="277" t="s">
        <v>115</v>
      </c>
      <c r="C214" s="278">
        <v>209.45</v>
      </c>
      <c r="D214" s="279">
        <v>210.26666666666665</v>
      </c>
      <c r="E214" s="279">
        <v>208.18333333333331</v>
      </c>
      <c r="F214" s="279">
        <v>206.91666666666666</v>
      </c>
      <c r="G214" s="279">
        <v>204.83333333333331</v>
      </c>
      <c r="H214" s="279">
        <v>211.5333333333333</v>
      </c>
      <c r="I214" s="279">
        <v>213.61666666666667</v>
      </c>
      <c r="J214" s="279">
        <v>214.8833333333333</v>
      </c>
      <c r="K214" s="277">
        <v>212.35</v>
      </c>
      <c r="L214" s="277">
        <v>209</v>
      </c>
      <c r="M214" s="277">
        <v>50.490760000000002</v>
      </c>
    </row>
    <row r="215" spans="1:13">
      <c r="A215" s="268">
        <v>205</v>
      </c>
      <c r="B215" s="277" t="s">
        <v>116</v>
      </c>
      <c r="C215" s="278">
        <v>2182.8000000000002</v>
      </c>
      <c r="D215" s="279">
        <v>2176.2666666666669</v>
      </c>
      <c r="E215" s="279">
        <v>2166.5333333333338</v>
      </c>
      <c r="F215" s="279">
        <v>2150.2666666666669</v>
      </c>
      <c r="G215" s="279">
        <v>2140.5333333333338</v>
      </c>
      <c r="H215" s="279">
        <v>2192.5333333333338</v>
      </c>
      <c r="I215" s="279">
        <v>2202.2666666666664</v>
      </c>
      <c r="J215" s="279">
        <v>2218.5333333333338</v>
      </c>
      <c r="K215" s="277">
        <v>2186</v>
      </c>
      <c r="L215" s="277">
        <v>2160</v>
      </c>
      <c r="M215" s="277">
        <v>21.48246</v>
      </c>
    </row>
    <row r="216" spans="1:13">
      <c r="A216" s="268">
        <v>206</v>
      </c>
      <c r="B216" s="277" t="s">
        <v>254</v>
      </c>
      <c r="C216" s="278">
        <v>226</v>
      </c>
      <c r="D216" s="279">
        <v>225.95000000000002</v>
      </c>
      <c r="E216" s="279">
        <v>222.45000000000005</v>
      </c>
      <c r="F216" s="279">
        <v>218.90000000000003</v>
      </c>
      <c r="G216" s="279">
        <v>215.40000000000006</v>
      </c>
      <c r="H216" s="279">
        <v>229.50000000000003</v>
      </c>
      <c r="I216" s="279">
        <v>232.99999999999997</v>
      </c>
      <c r="J216" s="279">
        <v>236.55</v>
      </c>
      <c r="K216" s="277">
        <v>229.45</v>
      </c>
      <c r="L216" s="277">
        <v>222.4</v>
      </c>
      <c r="M216" s="277">
        <v>7.6655600000000002</v>
      </c>
    </row>
    <row r="217" spans="1:13">
      <c r="A217" s="268">
        <v>207</v>
      </c>
      <c r="B217" s="277" t="s">
        <v>401</v>
      </c>
      <c r="C217" s="278">
        <v>35627.15</v>
      </c>
      <c r="D217" s="279">
        <v>35374.066666666666</v>
      </c>
      <c r="E217" s="279">
        <v>34753.133333333331</v>
      </c>
      <c r="F217" s="279">
        <v>33879.116666666669</v>
      </c>
      <c r="G217" s="279">
        <v>33258.183333333334</v>
      </c>
      <c r="H217" s="279">
        <v>36248.083333333328</v>
      </c>
      <c r="I217" s="279">
        <v>36869.016666666663</v>
      </c>
      <c r="J217" s="279">
        <v>37743.033333333326</v>
      </c>
      <c r="K217" s="277">
        <v>35995</v>
      </c>
      <c r="L217" s="277">
        <v>34500.050000000003</v>
      </c>
      <c r="M217" s="277">
        <v>6.3719999999999999E-2</v>
      </c>
    </row>
    <row r="218" spans="1:13">
      <c r="A218" s="268">
        <v>208</v>
      </c>
      <c r="B218" s="277" t="s">
        <v>397</v>
      </c>
      <c r="C218" s="278">
        <v>58.55</v>
      </c>
      <c r="D218" s="279">
        <v>58.25</v>
      </c>
      <c r="E218" s="279">
        <v>57.15</v>
      </c>
      <c r="F218" s="279">
        <v>55.75</v>
      </c>
      <c r="G218" s="279">
        <v>54.65</v>
      </c>
      <c r="H218" s="279">
        <v>59.65</v>
      </c>
      <c r="I218" s="279">
        <v>60.749999999999993</v>
      </c>
      <c r="J218" s="279">
        <v>62.15</v>
      </c>
      <c r="K218" s="277">
        <v>59.35</v>
      </c>
      <c r="L218" s="277">
        <v>56.85</v>
      </c>
      <c r="M218" s="277">
        <v>26.076689999999999</v>
      </c>
    </row>
    <row r="219" spans="1:13">
      <c r="A219" s="268">
        <v>209</v>
      </c>
      <c r="B219" s="277" t="s">
        <v>255</v>
      </c>
      <c r="C219" s="278">
        <v>38.35</v>
      </c>
      <c r="D219" s="279">
        <v>38.56666666666667</v>
      </c>
      <c r="E219" s="279">
        <v>38.033333333333339</v>
      </c>
      <c r="F219" s="279">
        <v>37.716666666666669</v>
      </c>
      <c r="G219" s="279">
        <v>37.183333333333337</v>
      </c>
      <c r="H219" s="279">
        <v>38.88333333333334</v>
      </c>
      <c r="I219" s="279">
        <v>39.416666666666671</v>
      </c>
      <c r="J219" s="279">
        <v>39.733333333333341</v>
      </c>
      <c r="K219" s="277">
        <v>39.1</v>
      </c>
      <c r="L219" s="277">
        <v>38.25</v>
      </c>
      <c r="M219" s="277">
        <v>20.38325</v>
      </c>
    </row>
    <row r="220" spans="1:13">
      <c r="A220" s="268">
        <v>210</v>
      </c>
      <c r="B220" s="277" t="s">
        <v>415</v>
      </c>
      <c r="C220" s="278">
        <v>69.849999999999994</v>
      </c>
      <c r="D220" s="279">
        <v>70.033333333333346</v>
      </c>
      <c r="E220" s="279">
        <v>67.616666666666688</v>
      </c>
      <c r="F220" s="279">
        <v>65.38333333333334</v>
      </c>
      <c r="G220" s="279">
        <v>62.966666666666683</v>
      </c>
      <c r="H220" s="279">
        <v>72.266666666666694</v>
      </c>
      <c r="I220" s="279">
        <v>74.683333333333351</v>
      </c>
      <c r="J220" s="279">
        <v>76.9166666666667</v>
      </c>
      <c r="K220" s="277">
        <v>72.45</v>
      </c>
      <c r="L220" s="277">
        <v>67.8</v>
      </c>
      <c r="M220" s="277">
        <v>66.695620000000005</v>
      </c>
    </row>
    <row r="221" spans="1:13">
      <c r="A221" s="268">
        <v>211</v>
      </c>
      <c r="B221" s="277" t="s">
        <v>117</v>
      </c>
      <c r="C221" s="278">
        <v>217.75</v>
      </c>
      <c r="D221" s="279">
        <v>215.96666666666667</v>
      </c>
      <c r="E221" s="279">
        <v>208.93333333333334</v>
      </c>
      <c r="F221" s="279">
        <v>200.11666666666667</v>
      </c>
      <c r="G221" s="279">
        <v>193.08333333333334</v>
      </c>
      <c r="H221" s="279">
        <v>224.78333333333333</v>
      </c>
      <c r="I221" s="279">
        <v>231.81666666666669</v>
      </c>
      <c r="J221" s="279">
        <v>240.63333333333333</v>
      </c>
      <c r="K221" s="277">
        <v>223</v>
      </c>
      <c r="L221" s="277">
        <v>207.15</v>
      </c>
      <c r="M221" s="277">
        <v>536.42849999999999</v>
      </c>
    </row>
    <row r="222" spans="1:13">
      <c r="A222" s="268">
        <v>212</v>
      </c>
      <c r="B222" s="277" t="s">
        <v>258</v>
      </c>
      <c r="C222" s="278">
        <v>200.8</v>
      </c>
      <c r="D222" s="279">
        <v>202.61666666666667</v>
      </c>
      <c r="E222" s="279">
        <v>196.43333333333334</v>
      </c>
      <c r="F222" s="279">
        <v>192.06666666666666</v>
      </c>
      <c r="G222" s="279">
        <v>185.88333333333333</v>
      </c>
      <c r="H222" s="279">
        <v>206.98333333333335</v>
      </c>
      <c r="I222" s="279">
        <v>213.16666666666669</v>
      </c>
      <c r="J222" s="279">
        <v>217.53333333333336</v>
      </c>
      <c r="K222" s="277">
        <v>208.8</v>
      </c>
      <c r="L222" s="277">
        <v>198.25</v>
      </c>
      <c r="M222" s="277">
        <v>32.422849999999997</v>
      </c>
    </row>
    <row r="223" spans="1:13">
      <c r="A223" s="268">
        <v>213</v>
      </c>
      <c r="B223" s="277" t="s">
        <v>118</v>
      </c>
      <c r="C223" s="278">
        <v>389.35</v>
      </c>
      <c r="D223" s="279">
        <v>388.40000000000003</v>
      </c>
      <c r="E223" s="279">
        <v>385.15000000000009</v>
      </c>
      <c r="F223" s="279">
        <v>380.95000000000005</v>
      </c>
      <c r="G223" s="279">
        <v>377.7000000000001</v>
      </c>
      <c r="H223" s="279">
        <v>392.60000000000008</v>
      </c>
      <c r="I223" s="279">
        <v>395.84999999999997</v>
      </c>
      <c r="J223" s="279">
        <v>400.05000000000007</v>
      </c>
      <c r="K223" s="277">
        <v>391.65</v>
      </c>
      <c r="L223" s="277">
        <v>384.2</v>
      </c>
      <c r="M223" s="277">
        <v>371.64028999999999</v>
      </c>
    </row>
    <row r="224" spans="1:13">
      <c r="A224" s="268">
        <v>214</v>
      </c>
      <c r="B224" s="277" t="s">
        <v>256</v>
      </c>
      <c r="C224" s="278">
        <v>1264.25</v>
      </c>
      <c r="D224" s="279">
        <v>1271.4166666666667</v>
      </c>
      <c r="E224" s="279">
        <v>1252.8333333333335</v>
      </c>
      <c r="F224" s="279">
        <v>1241.4166666666667</v>
      </c>
      <c r="G224" s="279">
        <v>1222.8333333333335</v>
      </c>
      <c r="H224" s="279">
        <v>1282.8333333333335</v>
      </c>
      <c r="I224" s="279">
        <v>1301.416666666667</v>
      </c>
      <c r="J224" s="279">
        <v>1312.8333333333335</v>
      </c>
      <c r="K224" s="277">
        <v>1290</v>
      </c>
      <c r="L224" s="277">
        <v>1260</v>
      </c>
      <c r="M224" s="277">
        <v>4.71408</v>
      </c>
    </row>
    <row r="225" spans="1:13">
      <c r="A225" s="268">
        <v>215</v>
      </c>
      <c r="B225" s="277" t="s">
        <v>119</v>
      </c>
      <c r="C225" s="278">
        <v>449.25</v>
      </c>
      <c r="D225" s="279">
        <v>447.84999999999997</v>
      </c>
      <c r="E225" s="279">
        <v>443.39999999999992</v>
      </c>
      <c r="F225" s="279">
        <v>437.54999999999995</v>
      </c>
      <c r="G225" s="279">
        <v>433.09999999999991</v>
      </c>
      <c r="H225" s="279">
        <v>453.69999999999993</v>
      </c>
      <c r="I225" s="279">
        <v>458.15</v>
      </c>
      <c r="J225" s="279">
        <v>463.99999999999994</v>
      </c>
      <c r="K225" s="277">
        <v>452.3</v>
      </c>
      <c r="L225" s="277">
        <v>442</v>
      </c>
      <c r="M225" s="277">
        <v>8.97471</v>
      </c>
    </row>
    <row r="226" spans="1:13">
      <c r="A226" s="268">
        <v>216</v>
      </c>
      <c r="B226" s="277" t="s">
        <v>403</v>
      </c>
      <c r="C226" s="278">
        <v>2851.8</v>
      </c>
      <c r="D226" s="279">
        <v>2839.2666666666664</v>
      </c>
      <c r="E226" s="279">
        <v>2788.5333333333328</v>
      </c>
      <c r="F226" s="279">
        <v>2725.2666666666664</v>
      </c>
      <c r="G226" s="279">
        <v>2674.5333333333328</v>
      </c>
      <c r="H226" s="279">
        <v>2902.5333333333328</v>
      </c>
      <c r="I226" s="279">
        <v>2953.2666666666664</v>
      </c>
      <c r="J226" s="279">
        <v>3016.5333333333328</v>
      </c>
      <c r="K226" s="277">
        <v>2890</v>
      </c>
      <c r="L226" s="277">
        <v>2776</v>
      </c>
      <c r="M226" s="277">
        <v>7.1989999999999998E-2</v>
      </c>
    </row>
    <row r="227" spans="1:13">
      <c r="A227" s="268">
        <v>217</v>
      </c>
      <c r="B227" s="277" t="s">
        <v>257</v>
      </c>
      <c r="C227" s="278">
        <v>41.7</v>
      </c>
      <c r="D227" s="279">
        <v>41.833333333333336</v>
      </c>
      <c r="E227" s="279">
        <v>41.216666666666669</v>
      </c>
      <c r="F227" s="279">
        <v>40.733333333333334</v>
      </c>
      <c r="G227" s="279">
        <v>40.116666666666667</v>
      </c>
      <c r="H227" s="279">
        <v>42.31666666666667</v>
      </c>
      <c r="I227" s="279">
        <v>42.93333333333333</v>
      </c>
      <c r="J227" s="279">
        <v>43.416666666666671</v>
      </c>
      <c r="K227" s="277">
        <v>42.45</v>
      </c>
      <c r="L227" s="277">
        <v>41.35</v>
      </c>
      <c r="M227" s="277">
        <v>20.679490000000001</v>
      </c>
    </row>
    <row r="228" spans="1:13">
      <c r="A228" s="268">
        <v>218</v>
      </c>
      <c r="B228" s="277" t="s">
        <v>120</v>
      </c>
      <c r="C228" s="278">
        <v>8.9</v>
      </c>
      <c r="D228" s="279">
        <v>8.9333333333333353</v>
      </c>
      <c r="E228" s="279">
        <v>8.81666666666667</v>
      </c>
      <c r="F228" s="279">
        <v>8.7333333333333343</v>
      </c>
      <c r="G228" s="279">
        <v>8.6166666666666689</v>
      </c>
      <c r="H228" s="279">
        <v>9.016666666666671</v>
      </c>
      <c r="I228" s="279">
        <v>9.1333333333333346</v>
      </c>
      <c r="J228" s="279">
        <v>9.2166666666666721</v>
      </c>
      <c r="K228" s="277">
        <v>9.0500000000000007</v>
      </c>
      <c r="L228" s="277">
        <v>8.85</v>
      </c>
      <c r="M228" s="277">
        <v>919.76400000000001</v>
      </c>
    </row>
    <row r="229" spans="1:13">
      <c r="A229" s="268">
        <v>219</v>
      </c>
      <c r="B229" s="277" t="s">
        <v>404</v>
      </c>
      <c r="C229" s="278">
        <v>29.4</v>
      </c>
      <c r="D229" s="279">
        <v>29.133333333333336</v>
      </c>
      <c r="E229" s="279">
        <v>28.766666666666673</v>
      </c>
      <c r="F229" s="279">
        <v>28.133333333333336</v>
      </c>
      <c r="G229" s="279">
        <v>27.766666666666673</v>
      </c>
      <c r="H229" s="279">
        <v>29.766666666666673</v>
      </c>
      <c r="I229" s="279">
        <v>30.13333333333334</v>
      </c>
      <c r="J229" s="279">
        <v>30.766666666666673</v>
      </c>
      <c r="K229" s="277">
        <v>29.5</v>
      </c>
      <c r="L229" s="277">
        <v>28.5</v>
      </c>
      <c r="M229" s="277">
        <v>63.239820000000002</v>
      </c>
    </row>
    <row r="230" spans="1:13">
      <c r="A230" s="268">
        <v>220</v>
      </c>
      <c r="B230" s="277" t="s">
        <v>121</v>
      </c>
      <c r="C230" s="278">
        <v>32.450000000000003</v>
      </c>
      <c r="D230" s="279">
        <v>32.31666666666667</v>
      </c>
      <c r="E230" s="279">
        <v>32.033333333333339</v>
      </c>
      <c r="F230" s="279">
        <v>31.616666666666667</v>
      </c>
      <c r="G230" s="279">
        <v>31.333333333333336</v>
      </c>
      <c r="H230" s="279">
        <v>32.733333333333341</v>
      </c>
      <c r="I230" s="279">
        <v>33.016666666666673</v>
      </c>
      <c r="J230" s="279">
        <v>33.433333333333344</v>
      </c>
      <c r="K230" s="277">
        <v>32.6</v>
      </c>
      <c r="L230" s="277">
        <v>31.9</v>
      </c>
      <c r="M230" s="277">
        <v>347.05230999999998</v>
      </c>
    </row>
    <row r="231" spans="1:13">
      <c r="A231" s="268">
        <v>221</v>
      </c>
      <c r="B231" s="277" t="s">
        <v>416</v>
      </c>
      <c r="C231" s="278">
        <v>191.05</v>
      </c>
      <c r="D231" s="279">
        <v>191.85</v>
      </c>
      <c r="E231" s="279">
        <v>189.7</v>
      </c>
      <c r="F231" s="279">
        <v>188.35</v>
      </c>
      <c r="G231" s="279">
        <v>186.2</v>
      </c>
      <c r="H231" s="279">
        <v>193.2</v>
      </c>
      <c r="I231" s="279">
        <v>195.35000000000002</v>
      </c>
      <c r="J231" s="279">
        <v>196.7</v>
      </c>
      <c r="K231" s="277">
        <v>194</v>
      </c>
      <c r="L231" s="277">
        <v>190.5</v>
      </c>
      <c r="M231" s="277">
        <v>5.27433</v>
      </c>
    </row>
    <row r="232" spans="1:13">
      <c r="A232" s="268">
        <v>222</v>
      </c>
      <c r="B232" s="277" t="s">
        <v>405</v>
      </c>
      <c r="C232" s="278">
        <v>506.7</v>
      </c>
      <c r="D232" s="279">
        <v>510.68333333333334</v>
      </c>
      <c r="E232" s="279">
        <v>487.7166666666667</v>
      </c>
      <c r="F232" s="279">
        <v>468.73333333333335</v>
      </c>
      <c r="G232" s="279">
        <v>445.76666666666671</v>
      </c>
      <c r="H232" s="279">
        <v>529.66666666666674</v>
      </c>
      <c r="I232" s="279">
        <v>552.63333333333321</v>
      </c>
      <c r="J232" s="279">
        <v>571.61666666666667</v>
      </c>
      <c r="K232" s="277">
        <v>533.65</v>
      </c>
      <c r="L232" s="277">
        <v>491.7</v>
      </c>
      <c r="M232" s="277">
        <v>6.7765399999999998</v>
      </c>
    </row>
    <row r="233" spans="1:13">
      <c r="A233" s="268">
        <v>223</v>
      </c>
      <c r="B233" s="277" t="s">
        <v>406</v>
      </c>
      <c r="C233" s="278">
        <v>7.25</v>
      </c>
      <c r="D233" s="279">
        <v>7.3</v>
      </c>
      <c r="E233" s="279">
        <v>7.1499999999999995</v>
      </c>
      <c r="F233" s="279">
        <v>7.05</v>
      </c>
      <c r="G233" s="279">
        <v>6.8999999999999995</v>
      </c>
      <c r="H233" s="279">
        <v>7.3999999999999995</v>
      </c>
      <c r="I233" s="279">
        <v>7.55</v>
      </c>
      <c r="J233" s="279">
        <v>7.6499999999999995</v>
      </c>
      <c r="K233" s="277">
        <v>7.45</v>
      </c>
      <c r="L233" s="277">
        <v>7.2</v>
      </c>
      <c r="M233" s="277">
        <v>24.259419999999999</v>
      </c>
    </row>
    <row r="234" spans="1:13">
      <c r="A234" s="268">
        <v>224</v>
      </c>
      <c r="B234" s="277" t="s">
        <v>122</v>
      </c>
      <c r="C234" s="278">
        <v>413.45</v>
      </c>
      <c r="D234" s="279">
        <v>414.4666666666667</v>
      </c>
      <c r="E234" s="279">
        <v>410.23333333333341</v>
      </c>
      <c r="F234" s="279">
        <v>407.01666666666671</v>
      </c>
      <c r="G234" s="279">
        <v>402.78333333333342</v>
      </c>
      <c r="H234" s="279">
        <v>417.68333333333339</v>
      </c>
      <c r="I234" s="279">
        <v>421.91666666666674</v>
      </c>
      <c r="J234" s="279">
        <v>425.13333333333338</v>
      </c>
      <c r="K234" s="277">
        <v>418.7</v>
      </c>
      <c r="L234" s="277">
        <v>411.25</v>
      </c>
      <c r="M234" s="277">
        <v>29.212129999999998</v>
      </c>
    </row>
    <row r="235" spans="1:13">
      <c r="A235" s="268">
        <v>225</v>
      </c>
      <c r="B235" s="277" t="s">
        <v>407</v>
      </c>
      <c r="C235" s="278">
        <v>90.95</v>
      </c>
      <c r="D235" s="279">
        <v>87.233333333333348</v>
      </c>
      <c r="E235" s="279">
        <v>82.066666666666691</v>
      </c>
      <c r="F235" s="279">
        <v>73.183333333333337</v>
      </c>
      <c r="G235" s="279">
        <v>68.01666666666668</v>
      </c>
      <c r="H235" s="279">
        <v>96.116666666666703</v>
      </c>
      <c r="I235" s="279">
        <v>101.28333333333336</v>
      </c>
      <c r="J235" s="279">
        <v>110.16666666666671</v>
      </c>
      <c r="K235" s="277">
        <v>92.4</v>
      </c>
      <c r="L235" s="277">
        <v>78.349999999999994</v>
      </c>
      <c r="M235" s="277">
        <v>65.294920000000005</v>
      </c>
    </row>
    <row r="236" spans="1:13">
      <c r="A236" s="268">
        <v>226</v>
      </c>
      <c r="B236" s="277" t="s">
        <v>1604</v>
      </c>
      <c r="C236" s="278">
        <v>1103.2</v>
      </c>
      <c r="D236" s="279">
        <v>1113.25</v>
      </c>
      <c r="E236" s="279">
        <v>1086.95</v>
      </c>
      <c r="F236" s="279">
        <v>1070.7</v>
      </c>
      <c r="G236" s="279">
        <v>1044.4000000000001</v>
      </c>
      <c r="H236" s="279">
        <v>1129.5</v>
      </c>
      <c r="I236" s="279">
        <v>1155.8000000000002</v>
      </c>
      <c r="J236" s="279">
        <v>1172.05</v>
      </c>
      <c r="K236" s="277">
        <v>1139.55</v>
      </c>
      <c r="L236" s="277">
        <v>1097</v>
      </c>
      <c r="M236" s="277">
        <v>0.25107000000000002</v>
      </c>
    </row>
    <row r="237" spans="1:13">
      <c r="A237" s="268">
        <v>227</v>
      </c>
      <c r="B237" s="277" t="s">
        <v>260</v>
      </c>
      <c r="C237" s="278">
        <v>104.95</v>
      </c>
      <c r="D237" s="279">
        <v>104.66666666666667</v>
      </c>
      <c r="E237" s="279">
        <v>103.83333333333334</v>
      </c>
      <c r="F237" s="279">
        <v>102.71666666666667</v>
      </c>
      <c r="G237" s="279">
        <v>101.88333333333334</v>
      </c>
      <c r="H237" s="279">
        <v>105.78333333333335</v>
      </c>
      <c r="I237" s="279">
        <v>106.61666666666669</v>
      </c>
      <c r="J237" s="279">
        <v>107.73333333333335</v>
      </c>
      <c r="K237" s="277">
        <v>105.5</v>
      </c>
      <c r="L237" s="277">
        <v>103.55</v>
      </c>
      <c r="M237" s="277">
        <v>21.318770000000001</v>
      </c>
    </row>
    <row r="238" spans="1:13">
      <c r="A238" s="268">
        <v>228</v>
      </c>
      <c r="B238" s="277" t="s">
        <v>412</v>
      </c>
      <c r="C238" s="278">
        <v>122.2</v>
      </c>
      <c r="D238" s="279">
        <v>121.21666666666665</v>
      </c>
      <c r="E238" s="279">
        <v>118.73333333333331</v>
      </c>
      <c r="F238" s="279">
        <v>115.26666666666665</v>
      </c>
      <c r="G238" s="279">
        <v>112.7833333333333</v>
      </c>
      <c r="H238" s="279">
        <v>124.68333333333331</v>
      </c>
      <c r="I238" s="279">
        <v>127.16666666666666</v>
      </c>
      <c r="J238" s="279">
        <v>130.63333333333333</v>
      </c>
      <c r="K238" s="277">
        <v>123.7</v>
      </c>
      <c r="L238" s="277">
        <v>117.75</v>
      </c>
      <c r="M238" s="277">
        <v>42.29945</v>
      </c>
    </row>
    <row r="239" spans="1:13">
      <c r="A239" s="268">
        <v>229</v>
      </c>
      <c r="B239" s="277" t="s">
        <v>1616</v>
      </c>
      <c r="C239" s="278">
        <v>3645.1</v>
      </c>
      <c r="D239" s="279">
        <v>3638.5333333333333</v>
      </c>
      <c r="E239" s="279">
        <v>3492.0666666666666</v>
      </c>
      <c r="F239" s="279">
        <v>3339.0333333333333</v>
      </c>
      <c r="G239" s="279">
        <v>3192.5666666666666</v>
      </c>
      <c r="H239" s="279">
        <v>3791.5666666666666</v>
      </c>
      <c r="I239" s="279">
        <v>3938.0333333333328</v>
      </c>
      <c r="J239" s="279">
        <v>4091.0666666666666</v>
      </c>
      <c r="K239" s="277">
        <v>3785</v>
      </c>
      <c r="L239" s="277">
        <v>3485.5</v>
      </c>
      <c r="M239" s="277">
        <v>1.1090500000000001</v>
      </c>
    </row>
    <row r="240" spans="1:13">
      <c r="A240" s="268">
        <v>230</v>
      </c>
      <c r="B240" s="277" t="s">
        <v>259</v>
      </c>
      <c r="C240" s="278">
        <v>65.25</v>
      </c>
      <c r="D240" s="279">
        <v>65.566666666666663</v>
      </c>
      <c r="E240" s="279">
        <v>64.783333333333331</v>
      </c>
      <c r="F240" s="279">
        <v>64.316666666666663</v>
      </c>
      <c r="G240" s="279">
        <v>63.533333333333331</v>
      </c>
      <c r="H240" s="279">
        <v>66.033333333333331</v>
      </c>
      <c r="I240" s="279">
        <v>66.816666666666663</v>
      </c>
      <c r="J240" s="279">
        <v>67.283333333333331</v>
      </c>
      <c r="K240" s="277">
        <v>66.349999999999994</v>
      </c>
      <c r="L240" s="277">
        <v>65.099999999999994</v>
      </c>
      <c r="M240" s="277">
        <v>16.264430000000001</v>
      </c>
    </row>
    <row r="241" spans="1:13">
      <c r="A241" s="268">
        <v>231</v>
      </c>
      <c r="B241" s="277" t="s">
        <v>123</v>
      </c>
      <c r="C241" s="278">
        <v>1175.4000000000001</v>
      </c>
      <c r="D241" s="279">
        <v>1177.2</v>
      </c>
      <c r="E241" s="279">
        <v>1164.4000000000001</v>
      </c>
      <c r="F241" s="279">
        <v>1153.4000000000001</v>
      </c>
      <c r="G241" s="279">
        <v>1140.6000000000001</v>
      </c>
      <c r="H241" s="279">
        <v>1188.2</v>
      </c>
      <c r="I241" s="279">
        <v>1200.9999999999998</v>
      </c>
      <c r="J241" s="279">
        <v>1212</v>
      </c>
      <c r="K241" s="277">
        <v>1190</v>
      </c>
      <c r="L241" s="277">
        <v>1166.2</v>
      </c>
      <c r="M241" s="277">
        <v>14.102359999999999</v>
      </c>
    </row>
    <row r="242" spans="1:13">
      <c r="A242" s="268">
        <v>232</v>
      </c>
      <c r="B242" s="277" t="s">
        <v>1623</v>
      </c>
      <c r="C242" s="278">
        <v>249.85</v>
      </c>
      <c r="D242" s="279">
        <v>250.38333333333333</v>
      </c>
      <c r="E242" s="279">
        <v>244.81666666666666</v>
      </c>
      <c r="F242" s="279">
        <v>239.78333333333333</v>
      </c>
      <c r="G242" s="279">
        <v>234.21666666666667</v>
      </c>
      <c r="H242" s="279">
        <v>255.41666666666666</v>
      </c>
      <c r="I242" s="279">
        <v>260.98333333333335</v>
      </c>
      <c r="J242" s="279">
        <v>266.01666666666665</v>
      </c>
      <c r="K242" s="277">
        <v>255.95</v>
      </c>
      <c r="L242" s="277">
        <v>245.35</v>
      </c>
      <c r="M242" s="277">
        <v>1.77915</v>
      </c>
    </row>
    <row r="243" spans="1:13">
      <c r="A243" s="268">
        <v>233</v>
      </c>
      <c r="B243" s="277" t="s">
        <v>418</v>
      </c>
      <c r="C243" s="278">
        <v>328.15</v>
      </c>
      <c r="D243" s="279">
        <v>313.11666666666662</v>
      </c>
      <c r="E243" s="279">
        <v>295.03333333333325</v>
      </c>
      <c r="F243" s="279">
        <v>261.91666666666663</v>
      </c>
      <c r="G243" s="279">
        <v>243.83333333333326</v>
      </c>
      <c r="H243" s="279">
        <v>346.23333333333323</v>
      </c>
      <c r="I243" s="279">
        <v>364.31666666666661</v>
      </c>
      <c r="J243" s="279">
        <v>397.43333333333322</v>
      </c>
      <c r="K243" s="277">
        <v>331.2</v>
      </c>
      <c r="L243" s="277">
        <v>280</v>
      </c>
      <c r="M243" s="277">
        <v>8.4833400000000001</v>
      </c>
    </row>
    <row r="244" spans="1:13">
      <c r="A244" s="268">
        <v>234</v>
      </c>
      <c r="B244" s="277" t="s">
        <v>124</v>
      </c>
      <c r="C244" s="278">
        <v>567.65</v>
      </c>
      <c r="D244" s="279">
        <v>559.43333333333328</v>
      </c>
      <c r="E244" s="279">
        <v>546.66666666666652</v>
      </c>
      <c r="F244" s="279">
        <v>525.68333333333328</v>
      </c>
      <c r="G244" s="279">
        <v>512.91666666666652</v>
      </c>
      <c r="H244" s="279">
        <v>580.41666666666652</v>
      </c>
      <c r="I244" s="279">
        <v>593.18333333333317</v>
      </c>
      <c r="J244" s="279">
        <v>614.16666666666652</v>
      </c>
      <c r="K244" s="277">
        <v>572.20000000000005</v>
      </c>
      <c r="L244" s="277">
        <v>538.45000000000005</v>
      </c>
      <c r="M244" s="277">
        <v>268.51877999999999</v>
      </c>
    </row>
    <row r="245" spans="1:13">
      <c r="A245" s="268">
        <v>235</v>
      </c>
      <c r="B245" s="277" t="s">
        <v>419</v>
      </c>
      <c r="C245" s="278">
        <v>76.150000000000006</v>
      </c>
      <c r="D245" s="279">
        <v>76.266666666666666</v>
      </c>
      <c r="E245" s="279">
        <v>75.133333333333326</v>
      </c>
      <c r="F245" s="279">
        <v>74.11666666666666</v>
      </c>
      <c r="G245" s="279">
        <v>72.98333333333332</v>
      </c>
      <c r="H245" s="279">
        <v>77.283333333333331</v>
      </c>
      <c r="I245" s="279">
        <v>78.416666666666686</v>
      </c>
      <c r="J245" s="279">
        <v>79.433333333333337</v>
      </c>
      <c r="K245" s="277">
        <v>77.400000000000006</v>
      </c>
      <c r="L245" s="277">
        <v>75.25</v>
      </c>
      <c r="M245" s="277">
        <v>6.2853599999999998</v>
      </c>
    </row>
    <row r="246" spans="1:13">
      <c r="A246" s="268">
        <v>236</v>
      </c>
      <c r="B246" s="277" t="s">
        <v>125</v>
      </c>
      <c r="C246" s="278">
        <v>200.5</v>
      </c>
      <c r="D246" s="279">
        <v>200.16666666666666</v>
      </c>
      <c r="E246" s="279">
        <v>197.13333333333333</v>
      </c>
      <c r="F246" s="279">
        <v>193.76666666666668</v>
      </c>
      <c r="G246" s="279">
        <v>190.73333333333335</v>
      </c>
      <c r="H246" s="279">
        <v>203.5333333333333</v>
      </c>
      <c r="I246" s="279">
        <v>206.56666666666666</v>
      </c>
      <c r="J246" s="279">
        <v>209.93333333333328</v>
      </c>
      <c r="K246" s="277">
        <v>203.2</v>
      </c>
      <c r="L246" s="277">
        <v>196.8</v>
      </c>
      <c r="M246" s="277">
        <v>44.708379999999998</v>
      </c>
    </row>
    <row r="247" spans="1:13">
      <c r="A247" s="268">
        <v>237</v>
      </c>
      <c r="B247" s="277" t="s">
        <v>126</v>
      </c>
      <c r="C247" s="278">
        <v>950.8</v>
      </c>
      <c r="D247" s="279">
        <v>947.81666666666661</v>
      </c>
      <c r="E247" s="279">
        <v>941.38333333333321</v>
      </c>
      <c r="F247" s="279">
        <v>931.96666666666658</v>
      </c>
      <c r="G247" s="279">
        <v>925.53333333333319</v>
      </c>
      <c r="H247" s="279">
        <v>957.23333333333323</v>
      </c>
      <c r="I247" s="279">
        <v>963.66666666666663</v>
      </c>
      <c r="J247" s="279">
        <v>973.08333333333326</v>
      </c>
      <c r="K247" s="277">
        <v>954.25</v>
      </c>
      <c r="L247" s="277">
        <v>938.4</v>
      </c>
      <c r="M247" s="277">
        <v>51.536630000000002</v>
      </c>
    </row>
    <row r="248" spans="1:13">
      <c r="A248" s="268">
        <v>238</v>
      </c>
      <c r="B248" s="277" t="s">
        <v>1646</v>
      </c>
      <c r="C248" s="278">
        <v>640.95000000000005</v>
      </c>
      <c r="D248" s="279">
        <v>646.30000000000007</v>
      </c>
      <c r="E248" s="279">
        <v>631.65000000000009</v>
      </c>
      <c r="F248" s="279">
        <v>622.35</v>
      </c>
      <c r="G248" s="279">
        <v>607.70000000000005</v>
      </c>
      <c r="H248" s="279">
        <v>655.60000000000014</v>
      </c>
      <c r="I248" s="279">
        <v>670.25</v>
      </c>
      <c r="J248" s="279">
        <v>679.55000000000018</v>
      </c>
      <c r="K248" s="277">
        <v>660.95</v>
      </c>
      <c r="L248" s="277">
        <v>637</v>
      </c>
      <c r="M248" s="277">
        <v>0.45023000000000002</v>
      </c>
    </row>
    <row r="249" spans="1:13">
      <c r="A249" s="268">
        <v>239</v>
      </c>
      <c r="B249" s="277" t="s">
        <v>420</v>
      </c>
      <c r="C249" s="278">
        <v>292.3</v>
      </c>
      <c r="D249" s="279">
        <v>293.86666666666667</v>
      </c>
      <c r="E249" s="279">
        <v>288.53333333333336</v>
      </c>
      <c r="F249" s="279">
        <v>284.76666666666671</v>
      </c>
      <c r="G249" s="279">
        <v>279.43333333333339</v>
      </c>
      <c r="H249" s="279">
        <v>297.63333333333333</v>
      </c>
      <c r="I249" s="279">
        <v>302.96666666666658</v>
      </c>
      <c r="J249" s="279">
        <v>306.73333333333329</v>
      </c>
      <c r="K249" s="277">
        <v>299.2</v>
      </c>
      <c r="L249" s="277">
        <v>290.10000000000002</v>
      </c>
      <c r="M249" s="277">
        <v>7.0700799999999999</v>
      </c>
    </row>
    <row r="250" spans="1:13">
      <c r="A250" s="268">
        <v>240</v>
      </c>
      <c r="B250" s="277" t="s">
        <v>421</v>
      </c>
      <c r="C250" s="278">
        <v>183</v>
      </c>
      <c r="D250" s="279">
        <v>184.23333333333335</v>
      </c>
      <c r="E250" s="279">
        <v>180.2166666666667</v>
      </c>
      <c r="F250" s="279">
        <v>177.43333333333334</v>
      </c>
      <c r="G250" s="279">
        <v>173.41666666666669</v>
      </c>
      <c r="H250" s="279">
        <v>187.01666666666671</v>
      </c>
      <c r="I250" s="279">
        <v>191.03333333333336</v>
      </c>
      <c r="J250" s="279">
        <v>193.81666666666672</v>
      </c>
      <c r="K250" s="277">
        <v>188.25</v>
      </c>
      <c r="L250" s="277">
        <v>181.45</v>
      </c>
      <c r="M250" s="277">
        <v>0.84514</v>
      </c>
    </row>
    <row r="251" spans="1:13">
      <c r="A251" s="268">
        <v>241</v>
      </c>
      <c r="B251" s="277" t="s">
        <v>417</v>
      </c>
      <c r="C251" s="278">
        <v>10.9</v>
      </c>
      <c r="D251" s="279">
        <v>10.916666666666666</v>
      </c>
      <c r="E251" s="279">
        <v>10.733333333333333</v>
      </c>
      <c r="F251" s="279">
        <v>10.566666666666666</v>
      </c>
      <c r="G251" s="279">
        <v>10.383333333333333</v>
      </c>
      <c r="H251" s="279">
        <v>11.083333333333332</v>
      </c>
      <c r="I251" s="279">
        <v>11.266666666666666</v>
      </c>
      <c r="J251" s="279">
        <v>11.433333333333332</v>
      </c>
      <c r="K251" s="277">
        <v>11.1</v>
      </c>
      <c r="L251" s="277">
        <v>10.75</v>
      </c>
      <c r="M251" s="277">
        <v>39.310029999999998</v>
      </c>
    </row>
    <row r="252" spans="1:13">
      <c r="A252" s="268">
        <v>242</v>
      </c>
      <c r="B252" s="277" t="s">
        <v>127</v>
      </c>
      <c r="C252" s="278">
        <v>87.9</v>
      </c>
      <c r="D252" s="279">
        <v>88.116666666666674</v>
      </c>
      <c r="E252" s="279">
        <v>87.383333333333354</v>
      </c>
      <c r="F252" s="279">
        <v>86.866666666666674</v>
      </c>
      <c r="G252" s="279">
        <v>86.133333333333354</v>
      </c>
      <c r="H252" s="279">
        <v>88.633333333333354</v>
      </c>
      <c r="I252" s="279">
        <v>89.366666666666674</v>
      </c>
      <c r="J252" s="279">
        <v>89.883333333333354</v>
      </c>
      <c r="K252" s="277">
        <v>88.85</v>
      </c>
      <c r="L252" s="277">
        <v>87.6</v>
      </c>
      <c r="M252" s="277">
        <v>161.22996000000001</v>
      </c>
    </row>
    <row r="253" spans="1:13">
      <c r="A253" s="268">
        <v>243</v>
      </c>
      <c r="B253" s="277" t="s">
        <v>262</v>
      </c>
      <c r="C253" s="278">
        <v>2010.5</v>
      </c>
      <c r="D253" s="279">
        <v>2022</v>
      </c>
      <c r="E253" s="279">
        <v>1989.5</v>
      </c>
      <c r="F253" s="279">
        <v>1968.5</v>
      </c>
      <c r="G253" s="279">
        <v>1936</v>
      </c>
      <c r="H253" s="279">
        <v>2043</v>
      </c>
      <c r="I253" s="279">
        <v>2075.5</v>
      </c>
      <c r="J253" s="279">
        <v>2096.5</v>
      </c>
      <c r="K253" s="277">
        <v>2054.5</v>
      </c>
      <c r="L253" s="277">
        <v>2001</v>
      </c>
      <c r="M253" s="277">
        <v>1.9899</v>
      </c>
    </row>
    <row r="254" spans="1:13">
      <c r="A254" s="268">
        <v>244</v>
      </c>
      <c r="B254" s="277" t="s">
        <v>408</v>
      </c>
      <c r="C254" s="278">
        <v>128.80000000000001</v>
      </c>
      <c r="D254" s="279">
        <v>128.5</v>
      </c>
      <c r="E254" s="279">
        <v>125.30000000000001</v>
      </c>
      <c r="F254" s="279">
        <v>121.80000000000001</v>
      </c>
      <c r="G254" s="279">
        <v>118.60000000000002</v>
      </c>
      <c r="H254" s="279">
        <v>132</v>
      </c>
      <c r="I254" s="279">
        <v>135.19999999999999</v>
      </c>
      <c r="J254" s="279">
        <v>138.69999999999999</v>
      </c>
      <c r="K254" s="277">
        <v>131.69999999999999</v>
      </c>
      <c r="L254" s="277">
        <v>125</v>
      </c>
      <c r="M254" s="277">
        <v>21.508939999999999</v>
      </c>
    </row>
    <row r="255" spans="1:13">
      <c r="A255" s="268">
        <v>245</v>
      </c>
      <c r="B255" s="277" t="s">
        <v>409</v>
      </c>
      <c r="C255" s="278">
        <v>94.45</v>
      </c>
      <c r="D255" s="279">
        <v>95.016666666666666</v>
      </c>
      <c r="E255" s="279">
        <v>93.183333333333337</v>
      </c>
      <c r="F255" s="279">
        <v>91.916666666666671</v>
      </c>
      <c r="G255" s="279">
        <v>90.083333333333343</v>
      </c>
      <c r="H255" s="279">
        <v>96.283333333333331</v>
      </c>
      <c r="I255" s="279">
        <v>98.116666666666674</v>
      </c>
      <c r="J255" s="279">
        <v>99.383333333333326</v>
      </c>
      <c r="K255" s="277">
        <v>96.85</v>
      </c>
      <c r="L255" s="277">
        <v>93.75</v>
      </c>
      <c r="M255" s="277">
        <v>17.476189999999999</v>
      </c>
    </row>
    <row r="256" spans="1:13">
      <c r="A256" s="268">
        <v>246</v>
      </c>
      <c r="B256" s="277" t="s">
        <v>2932</v>
      </c>
      <c r="C256" s="278">
        <v>1369.3</v>
      </c>
      <c r="D256" s="279">
        <v>1366.2333333333333</v>
      </c>
      <c r="E256" s="279">
        <v>1345.2666666666667</v>
      </c>
      <c r="F256" s="279">
        <v>1321.2333333333333</v>
      </c>
      <c r="G256" s="279">
        <v>1300.2666666666667</v>
      </c>
      <c r="H256" s="279">
        <v>1390.2666666666667</v>
      </c>
      <c r="I256" s="279">
        <v>1411.2333333333333</v>
      </c>
      <c r="J256" s="279">
        <v>1435.2666666666667</v>
      </c>
      <c r="K256" s="277">
        <v>1387.2</v>
      </c>
      <c r="L256" s="277">
        <v>1342.2</v>
      </c>
      <c r="M256" s="277">
        <v>11.0215</v>
      </c>
    </row>
    <row r="257" spans="1:13">
      <c r="A257" s="268">
        <v>247</v>
      </c>
      <c r="B257" s="277" t="s">
        <v>402</v>
      </c>
      <c r="C257" s="278">
        <v>506</v>
      </c>
      <c r="D257" s="279">
        <v>503.76666666666665</v>
      </c>
      <c r="E257" s="279">
        <v>495.13333333333333</v>
      </c>
      <c r="F257" s="279">
        <v>484.26666666666665</v>
      </c>
      <c r="G257" s="279">
        <v>475.63333333333333</v>
      </c>
      <c r="H257" s="279">
        <v>514.63333333333333</v>
      </c>
      <c r="I257" s="279">
        <v>523.26666666666665</v>
      </c>
      <c r="J257" s="279">
        <v>534.13333333333333</v>
      </c>
      <c r="K257" s="277">
        <v>512.4</v>
      </c>
      <c r="L257" s="277">
        <v>492.9</v>
      </c>
      <c r="M257" s="277">
        <v>5.9031599999999997</v>
      </c>
    </row>
    <row r="258" spans="1:13">
      <c r="A258" s="268">
        <v>248</v>
      </c>
      <c r="B258" s="277" t="s">
        <v>128</v>
      </c>
      <c r="C258" s="278">
        <v>194.95</v>
      </c>
      <c r="D258" s="279">
        <v>195.04999999999998</v>
      </c>
      <c r="E258" s="279">
        <v>193.54999999999995</v>
      </c>
      <c r="F258" s="279">
        <v>192.14999999999998</v>
      </c>
      <c r="G258" s="279">
        <v>190.64999999999995</v>
      </c>
      <c r="H258" s="279">
        <v>196.44999999999996</v>
      </c>
      <c r="I258" s="279">
        <v>197.95000000000002</v>
      </c>
      <c r="J258" s="279">
        <v>199.34999999999997</v>
      </c>
      <c r="K258" s="277">
        <v>196.55</v>
      </c>
      <c r="L258" s="277">
        <v>193.65</v>
      </c>
      <c r="M258" s="277">
        <v>226.31585000000001</v>
      </c>
    </row>
    <row r="259" spans="1:13">
      <c r="A259" s="268">
        <v>249</v>
      </c>
      <c r="B259" s="277" t="s">
        <v>413</v>
      </c>
      <c r="C259" s="278">
        <v>236.7</v>
      </c>
      <c r="D259" s="279">
        <v>237.01666666666665</v>
      </c>
      <c r="E259" s="279">
        <v>231.1333333333333</v>
      </c>
      <c r="F259" s="279">
        <v>225.56666666666663</v>
      </c>
      <c r="G259" s="279">
        <v>219.68333333333328</v>
      </c>
      <c r="H259" s="279">
        <v>242.58333333333331</v>
      </c>
      <c r="I259" s="279">
        <v>248.46666666666664</v>
      </c>
      <c r="J259" s="279">
        <v>254.03333333333333</v>
      </c>
      <c r="K259" s="277">
        <v>242.9</v>
      </c>
      <c r="L259" s="277">
        <v>231.45</v>
      </c>
      <c r="M259" s="277">
        <v>0.37175999999999998</v>
      </c>
    </row>
    <row r="260" spans="1:13">
      <c r="A260" s="268">
        <v>250</v>
      </c>
      <c r="B260" s="277" t="s">
        <v>411</v>
      </c>
      <c r="C260" s="278">
        <v>137.69999999999999</v>
      </c>
      <c r="D260" s="279">
        <v>138.51666666666668</v>
      </c>
      <c r="E260" s="279">
        <v>136.23333333333335</v>
      </c>
      <c r="F260" s="279">
        <v>134.76666666666668</v>
      </c>
      <c r="G260" s="279">
        <v>132.48333333333335</v>
      </c>
      <c r="H260" s="279">
        <v>139.98333333333335</v>
      </c>
      <c r="I260" s="279">
        <v>142.26666666666671</v>
      </c>
      <c r="J260" s="279">
        <v>143.73333333333335</v>
      </c>
      <c r="K260" s="277">
        <v>140.80000000000001</v>
      </c>
      <c r="L260" s="277">
        <v>137.05000000000001</v>
      </c>
      <c r="M260" s="277">
        <v>9.8917999999999999</v>
      </c>
    </row>
    <row r="261" spans="1:13">
      <c r="A261" s="268">
        <v>251</v>
      </c>
      <c r="B261" s="277" t="s">
        <v>431</v>
      </c>
      <c r="C261" s="278">
        <v>18.149999999999999</v>
      </c>
      <c r="D261" s="279">
        <v>18.166666666666668</v>
      </c>
      <c r="E261" s="279">
        <v>17.933333333333337</v>
      </c>
      <c r="F261" s="279">
        <v>17.716666666666669</v>
      </c>
      <c r="G261" s="279">
        <v>17.483333333333338</v>
      </c>
      <c r="H261" s="279">
        <v>18.383333333333336</v>
      </c>
      <c r="I261" s="279">
        <v>18.616666666666664</v>
      </c>
      <c r="J261" s="279">
        <v>18.833333333333336</v>
      </c>
      <c r="K261" s="277">
        <v>18.399999999999999</v>
      </c>
      <c r="L261" s="277">
        <v>17.95</v>
      </c>
      <c r="M261" s="277">
        <v>18.621359999999999</v>
      </c>
    </row>
    <row r="262" spans="1:13">
      <c r="A262" s="268">
        <v>252</v>
      </c>
      <c r="B262" s="277" t="s">
        <v>428</v>
      </c>
      <c r="C262" s="278">
        <v>41.4</v>
      </c>
      <c r="D262" s="279">
        <v>41.483333333333334</v>
      </c>
      <c r="E262" s="279">
        <v>40.966666666666669</v>
      </c>
      <c r="F262" s="279">
        <v>40.533333333333331</v>
      </c>
      <c r="G262" s="279">
        <v>40.016666666666666</v>
      </c>
      <c r="H262" s="279">
        <v>41.916666666666671</v>
      </c>
      <c r="I262" s="279">
        <v>42.433333333333337</v>
      </c>
      <c r="J262" s="279">
        <v>42.866666666666674</v>
      </c>
      <c r="K262" s="277">
        <v>42</v>
      </c>
      <c r="L262" s="277">
        <v>41.05</v>
      </c>
      <c r="M262" s="277">
        <v>5.0931100000000002</v>
      </c>
    </row>
    <row r="263" spans="1:13">
      <c r="A263" s="268">
        <v>253</v>
      </c>
      <c r="B263" s="277" t="s">
        <v>429</v>
      </c>
      <c r="C263" s="278">
        <v>97.7</v>
      </c>
      <c r="D263" s="279">
        <v>97.333333333333329</v>
      </c>
      <c r="E263" s="279">
        <v>95.466666666666654</v>
      </c>
      <c r="F263" s="279">
        <v>93.23333333333332</v>
      </c>
      <c r="G263" s="279">
        <v>91.366666666666646</v>
      </c>
      <c r="H263" s="279">
        <v>99.566666666666663</v>
      </c>
      <c r="I263" s="279">
        <v>101.43333333333334</v>
      </c>
      <c r="J263" s="279">
        <v>103.66666666666667</v>
      </c>
      <c r="K263" s="277">
        <v>99.2</v>
      </c>
      <c r="L263" s="277">
        <v>95.1</v>
      </c>
      <c r="M263" s="277">
        <v>22.553540000000002</v>
      </c>
    </row>
    <row r="264" spans="1:13">
      <c r="A264" s="268">
        <v>254</v>
      </c>
      <c r="B264" s="277" t="s">
        <v>432</v>
      </c>
      <c r="C264" s="278">
        <v>44.05</v>
      </c>
      <c r="D264" s="279">
        <v>43.933333333333337</v>
      </c>
      <c r="E264" s="279">
        <v>43.116666666666674</v>
      </c>
      <c r="F264" s="279">
        <v>42.183333333333337</v>
      </c>
      <c r="G264" s="279">
        <v>41.366666666666674</v>
      </c>
      <c r="H264" s="279">
        <v>44.866666666666674</v>
      </c>
      <c r="I264" s="279">
        <v>45.683333333333337</v>
      </c>
      <c r="J264" s="279">
        <v>46.616666666666674</v>
      </c>
      <c r="K264" s="277">
        <v>44.75</v>
      </c>
      <c r="L264" s="277">
        <v>43</v>
      </c>
      <c r="M264" s="277">
        <v>18.537009999999999</v>
      </c>
    </row>
    <row r="265" spans="1:13">
      <c r="A265" s="268">
        <v>255</v>
      </c>
      <c r="B265" s="277" t="s">
        <v>422</v>
      </c>
      <c r="C265" s="278">
        <v>791.05</v>
      </c>
      <c r="D265" s="279">
        <v>794.7166666666667</v>
      </c>
      <c r="E265" s="279">
        <v>780.73333333333335</v>
      </c>
      <c r="F265" s="279">
        <v>770.41666666666663</v>
      </c>
      <c r="G265" s="279">
        <v>756.43333333333328</v>
      </c>
      <c r="H265" s="279">
        <v>805.03333333333342</v>
      </c>
      <c r="I265" s="279">
        <v>819.01666666666677</v>
      </c>
      <c r="J265" s="279">
        <v>829.33333333333348</v>
      </c>
      <c r="K265" s="277">
        <v>808.7</v>
      </c>
      <c r="L265" s="277">
        <v>784.4</v>
      </c>
      <c r="M265" s="277">
        <v>1.92801</v>
      </c>
    </row>
    <row r="266" spans="1:13">
      <c r="A266" s="268">
        <v>256</v>
      </c>
      <c r="B266" s="277" t="s">
        <v>436</v>
      </c>
      <c r="C266" s="278">
        <v>2395.35</v>
      </c>
      <c r="D266" s="279">
        <v>2320.4499999999998</v>
      </c>
      <c r="E266" s="279">
        <v>2201.0999999999995</v>
      </c>
      <c r="F266" s="279">
        <v>2006.8499999999995</v>
      </c>
      <c r="G266" s="279">
        <v>1887.4999999999991</v>
      </c>
      <c r="H266" s="279">
        <v>2514.6999999999998</v>
      </c>
      <c r="I266" s="279">
        <v>2634.05</v>
      </c>
      <c r="J266" s="279">
        <v>2828.3</v>
      </c>
      <c r="K266" s="277">
        <v>2439.8000000000002</v>
      </c>
      <c r="L266" s="277">
        <v>2126.1999999999998</v>
      </c>
      <c r="M266" s="277">
        <v>0.96233999999999997</v>
      </c>
    </row>
    <row r="267" spans="1:13">
      <c r="A267" s="268">
        <v>257</v>
      </c>
      <c r="B267" s="277" t="s">
        <v>433</v>
      </c>
      <c r="C267" s="278">
        <v>67.650000000000006</v>
      </c>
      <c r="D267" s="279">
        <v>67.666666666666671</v>
      </c>
      <c r="E267" s="279">
        <v>67.083333333333343</v>
      </c>
      <c r="F267" s="279">
        <v>66.516666666666666</v>
      </c>
      <c r="G267" s="279">
        <v>65.933333333333337</v>
      </c>
      <c r="H267" s="279">
        <v>68.233333333333348</v>
      </c>
      <c r="I267" s="279">
        <v>68.816666666666691</v>
      </c>
      <c r="J267" s="279">
        <v>69.383333333333354</v>
      </c>
      <c r="K267" s="277">
        <v>68.25</v>
      </c>
      <c r="L267" s="277">
        <v>67.099999999999994</v>
      </c>
      <c r="M267" s="277">
        <v>9.4245300000000007</v>
      </c>
    </row>
    <row r="268" spans="1:13">
      <c r="A268" s="268">
        <v>258</v>
      </c>
      <c r="B268" s="277" t="s">
        <v>129</v>
      </c>
      <c r="C268" s="278">
        <v>221.75</v>
      </c>
      <c r="D268" s="279">
        <v>222.20000000000002</v>
      </c>
      <c r="E268" s="279">
        <v>219.60000000000002</v>
      </c>
      <c r="F268" s="279">
        <v>217.45000000000002</v>
      </c>
      <c r="G268" s="279">
        <v>214.85000000000002</v>
      </c>
      <c r="H268" s="279">
        <v>224.35000000000002</v>
      </c>
      <c r="I268" s="279">
        <v>226.95</v>
      </c>
      <c r="J268" s="279">
        <v>229.10000000000002</v>
      </c>
      <c r="K268" s="277">
        <v>224.8</v>
      </c>
      <c r="L268" s="277">
        <v>220.05</v>
      </c>
      <c r="M268" s="277">
        <v>93.826449999999994</v>
      </c>
    </row>
    <row r="269" spans="1:13">
      <c r="A269" s="268">
        <v>259</v>
      </c>
      <c r="B269" s="277" t="s">
        <v>423</v>
      </c>
      <c r="C269" s="278">
        <v>1496.9</v>
      </c>
      <c r="D269" s="279">
        <v>1495.7666666666667</v>
      </c>
      <c r="E269" s="279">
        <v>1481.6333333333332</v>
      </c>
      <c r="F269" s="279">
        <v>1466.3666666666666</v>
      </c>
      <c r="G269" s="279">
        <v>1452.2333333333331</v>
      </c>
      <c r="H269" s="279">
        <v>1511.0333333333333</v>
      </c>
      <c r="I269" s="279">
        <v>1525.166666666667</v>
      </c>
      <c r="J269" s="279">
        <v>1540.4333333333334</v>
      </c>
      <c r="K269" s="277">
        <v>1509.9</v>
      </c>
      <c r="L269" s="277">
        <v>1480.5</v>
      </c>
      <c r="M269" s="277">
        <v>0.59550999999999998</v>
      </c>
    </row>
    <row r="270" spans="1:13">
      <c r="A270" s="268">
        <v>260</v>
      </c>
      <c r="B270" s="277" t="s">
        <v>424</v>
      </c>
      <c r="C270" s="278">
        <v>280.85000000000002</v>
      </c>
      <c r="D270" s="279">
        <v>281.98333333333335</v>
      </c>
      <c r="E270" s="279">
        <v>277.2166666666667</v>
      </c>
      <c r="F270" s="279">
        <v>273.58333333333337</v>
      </c>
      <c r="G270" s="279">
        <v>268.81666666666672</v>
      </c>
      <c r="H270" s="279">
        <v>285.61666666666667</v>
      </c>
      <c r="I270" s="279">
        <v>290.38333333333333</v>
      </c>
      <c r="J270" s="279">
        <v>294.01666666666665</v>
      </c>
      <c r="K270" s="277">
        <v>286.75</v>
      </c>
      <c r="L270" s="277">
        <v>278.35000000000002</v>
      </c>
      <c r="M270" s="277">
        <v>2.11076</v>
      </c>
    </row>
    <row r="271" spans="1:13">
      <c r="A271" s="268">
        <v>261</v>
      </c>
      <c r="B271" s="277" t="s">
        <v>425</v>
      </c>
      <c r="C271" s="278">
        <v>98.55</v>
      </c>
      <c r="D271" s="279">
        <v>98.783333333333346</v>
      </c>
      <c r="E271" s="279">
        <v>97.766666666666694</v>
      </c>
      <c r="F271" s="279">
        <v>96.983333333333348</v>
      </c>
      <c r="G271" s="279">
        <v>95.966666666666697</v>
      </c>
      <c r="H271" s="279">
        <v>99.566666666666691</v>
      </c>
      <c r="I271" s="279">
        <v>100.58333333333334</v>
      </c>
      <c r="J271" s="279">
        <v>101.36666666666669</v>
      </c>
      <c r="K271" s="277">
        <v>99.8</v>
      </c>
      <c r="L271" s="277">
        <v>98</v>
      </c>
      <c r="M271" s="277">
        <v>8.9367000000000001</v>
      </c>
    </row>
    <row r="272" spans="1:13">
      <c r="A272" s="268">
        <v>262</v>
      </c>
      <c r="B272" s="277" t="s">
        <v>426</v>
      </c>
      <c r="C272" s="278">
        <v>62.8</v>
      </c>
      <c r="D272" s="279">
        <v>62.233333333333327</v>
      </c>
      <c r="E272" s="279">
        <v>61.066666666666656</v>
      </c>
      <c r="F272" s="279">
        <v>59.333333333333329</v>
      </c>
      <c r="G272" s="279">
        <v>58.166666666666657</v>
      </c>
      <c r="H272" s="279">
        <v>63.966666666666654</v>
      </c>
      <c r="I272" s="279">
        <v>65.133333333333326</v>
      </c>
      <c r="J272" s="279">
        <v>66.866666666666646</v>
      </c>
      <c r="K272" s="277">
        <v>63.4</v>
      </c>
      <c r="L272" s="277">
        <v>60.5</v>
      </c>
      <c r="M272" s="277">
        <v>61.064619999999998</v>
      </c>
    </row>
    <row r="273" spans="1:13">
      <c r="A273" s="268">
        <v>263</v>
      </c>
      <c r="B273" s="277" t="s">
        <v>427</v>
      </c>
      <c r="C273" s="278">
        <v>82.75</v>
      </c>
      <c r="D273" s="279">
        <v>82.783333333333331</v>
      </c>
      <c r="E273" s="279">
        <v>80.466666666666669</v>
      </c>
      <c r="F273" s="279">
        <v>78.183333333333337</v>
      </c>
      <c r="G273" s="279">
        <v>75.866666666666674</v>
      </c>
      <c r="H273" s="279">
        <v>85.066666666666663</v>
      </c>
      <c r="I273" s="279">
        <v>87.383333333333326</v>
      </c>
      <c r="J273" s="279">
        <v>89.666666666666657</v>
      </c>
      <c r="K273" s="277">
        <v>85.1</v>
      </c>
      <c r="L273" s="277">
        <v>80.5</v>
      </c>
      <c r="M273" s="277">
        <v>26.42174</v>
      </c>
    </row>
    <row r="274" spans="1:13">
      <c r="A274" s="268">
        <v>264</v>
      </c>
      <c r="B274" s="277" t="s">
        <v>435</v>
      </c>
      <c r="C274" s="278">
        <v>51.15</v>
      </c>
      <c r="D274" s="279">
        <v>50.93333333333333</v>
      </c>
      <c r="E274" s="279">
        <v>49.566666666666663</v>
      </c>
      <c r="F274" s="279">
        <v>47.983333333333334</v>
      </c>
      <c r="G274" s="279">
        <v>46.616666666666667</v>
      </c>
      <c r="H274" s="279">
        <v>52.516666666666659</v>
      </c>
      <c r="I274" s="279">
        <v>53.883333333333319</v>
      </c>
      <c r="J274" s="279">
        <v>55.466666666666654</v>
      </c>
      <c r="K274" s="277">
        <v>52.3</v>
      </c>
      <c r="L274" s="277">
        <v>49.35</v>
      </c>
      <c r="M274" s="277">
        <v>13.72444</v>
      </c>
    </row>
    <row r="275" spans="1:13">
      <c r="A275" s="268">
        <v>265</v>
      </c>
      <c r="B275" s="277" t="s">
        <v>434</v>
      </c>
      <c r="C275" s="278">
        <v>104.75</v>
      </c>
      <c r="D275" s="279">
        <v>103.55</v>
      </c>
      <c r="E275" s="279">
        <v>98.199999999999989</v>
      </c>
      <c r="F275" s="279">
        <v>91.649999999999991</v>
      </c>
      <c r="G275" s="279">
        <v>86.299999999999983</v>
      </c>
      <c r="H275" s="279">
        <v>110.1</v>
      </c>
      <c r="I275" s="279">
        <v>115.44999999999999</v>
      </c>
      <c r="J275" s="279">
        <v>122</v>
      </c>
      <c r="K275" s="277">
        <v>108.9</v>
      </c>
      <c r="L275" s="277">
        <v>97</v>
      </c>
      <c r="M275" s="277">
        <v>11.87823</v>
      </c>
    </row>
    <row r="276" spans="1:13">
      <c r="A276" s="268">
        <v>266</v>
      </c>
      <c r="B276" s="277" t="s">
        <v>263</v>
      </c>
      <c r="C276" s="278">
        <v>56.85</v>
      </c>
      <c r="D276" s="279">
        <v>57.366666666666667</v>
      </c>
      <c r="E276" s="279">
        <v>56.133333333333333</v>
      </c>
      <c r="F276" s="279">
        <v>55.416666666666664</v>
      </c>
      <c r="G276" s="279">
        <v>54.18333333333333</v>
      </c>
      <c r="H276" s="279">
        <v>58.083333333333336</v>
      </c>
      <c r="I276" s="279">
        <v>59.31666666666667</v>
      </c>
      <c r="J276" s="279">
        <v>60.033333333333339</v>
      </c>
      <c r="K276" s="277">
        <v>58.6</v>
      </c>
      <c r="L276" s="277">
        <v>56.65</v>
      </c>
      <c r="M276" s="277">
        <v>14.526669999999999</v>
      </c>
    </row>
    <row r="277" spans="1:13">
      <c r="A277" s="268">
        <v>267</v>
      </c>
      <c r="B277" s="277" t="s">
        <v>130</v>
      </c>
      <c r="C277" s="278">
        <v>286.2</v>
      </c>
      <c r="D277" s="279">
        <v>285.39999999999998</v>
      </c>
      <c r="E277" s="279">
        <v>283.94999999999993</v>
      </c>
      <c r="F277" s="279">
        <v>281.69999999999993</v>
      </c>
      <c r="G277" s="279">
        <v>280.24999999999989</v>
      </c>
      <c r="H277" s="279">
        <v>287.64999999999998</v>
      </c>
      <c r="I277" s="279">
        <v>289.10000000000002</v>
      </c>
      <c r="J277" s="279">
        <v>291.35000000000002</v>
      </c>
      <c r="K277" s="277">
        <v>286.85000000000002</v>
      </c>
      <c r="L277" s="277">
        <v>283.14999999999998</v>
      </c>
      <c r="M277" s="277">
        <v>52.786549999999998</v>
      </c>
    </row>
    <row r="278" spans="1:13">
      <c r="A278" s="268">
        <v>268</v>
      </c>
      <c r="B278" s="277" t="s">
        <v>264</v>
      </c>
      <c r="C278" s="278">
        <v>850.9</v>
      </c>
      <c r="D278" s="279">
        <v>855.30000000000007</v>
      </c>
      <c r="E278" s="279">
        <v>830.60000000000014</v>
      </c>
      <c r="F278" s="279">
        <v>810.30000000000007</v>
      </c>
      <c r="G278" s="279">
        <v>785.60000000000014</v>
      </c>
      <c r="H278" s="279">
        <v>875.60000000000014</v>
      </c>
      <c r="I278" s="279">
        <v>900.30000000000018</v>
      </c>
      <c r="J278" s="279">
        <v>920.60000000000014</v>
      </c>
      <c r="K278" s="277">
        <v>880</v>
      </c>
      <c r="L278" s="277">
        <v>835</v>
      </c>
      <c r="M278" s="277">
        <v>11.840769999999999</v>
      </c>
    </row>
    <row r="279" spans="1:13">
      <c r="A279" s="268">
        <v>269</v>
      </c>
      <c r="B279" s="277" t="s">
        <v>131</v>
      </c>
      <c r="C279" s="278">
        <v>2077.0500000000002</v>
      </c>
      <c r="D279" s="279">
        <v>2098.1666666666665</v>
      </c>
      <c r="E279" s="279">
        <v>2048.3833333333332</v>
      </c>
      <c r="F279" s="279">
        <v>2019.7166666666667</v>
      </c>
      <c r="G279" s="279">
        <v>1969.9333333333334</v>
      </c>
      <c r="H279" s="279">
        <v>2126.833333333333</v>
      </c>
      <c r="I279" s="279">
        <v>2176.6166666666668</v>
      </c>
      <c r="J279" s="279">
        <v>2205.2833333333328</v>
      </c>
      <c r="K279" s="277">
        <v>2147.9499999999998</v>
      </c>
      <c r="L279" s="277">
        <v>2069.5</v>
      </c>
      <c r="M279" s="277">
        <v>12.09759</v>
      </c>
    </row>
    <row r="280" spans="1:13">
      <c r="A280" s="268">
        <v>270</v>
      </c>
      <c r="B280" s="277" t="s">
        <v>132</v>
      </c>
      <c r="C280" s="278">
        <v>379.4</v>
      </c>
      <c r="D280" s="279">
        <v>378.18333333333339</v>
      </c>
      <c r="E280" s="279">
        <v>374.81666666666678</v>
      </c>
      <c r="F280" s="279">
        <v>370.23333333333341</v>
      </c>
      <c r="G280" s="279">
        <v>366.86666666666679</v>
      </c>
      <c r="H280" s="279">
        <v>382.76666666666677</v>
      </c>
      <c r="I280" s="279">
        <v>386.13333333333333</v>
      </c>
      <c r="J280" s="279">
        <v>390.71666666666675</v>
      </c>
      <c r="K280" s="277">
        <v>381.55</v>
      </c>
      <c r="L280" s="277">
        <v>373.6</v>
      </c>
      <c r="M280" s="277">
        <v>7.1572500000000003</v>
      </c>
    </row>
    <row r="281" spans="1:13">
      <c r="A281" s="268">
        <v>271</v>
      </c>
      <c r="B281" s="277" t="s">
        <v>437</v>
      </c>
      <c r="C281" s="278">
        <v>148.69999999999999</v>
      </c>
      <c r="D281" s="279">
        <v>148.29999999999998</v>
      </c>
      <c r="E281" s="279">
        <v>145.49999999999997</v>
      </c>
      <c r="F281" s="279">
        <v>142.29999999999998</v>
      </c>
      <c r="G281" s="279">
        <v>139.49999999999997</v>
      </c>
      <c r="H281" s="279">
        <v>151.49999999999997</v>
      </c>
      <c r="I281" s="279">
        <v>154.29999999999998</v>
      </c>
      <c r="J281" s="279">
        <v>157.49999999999997</v>
      </c>
      <c r="K281" s="277">
        <v>151.1</v>
      </c>
      <c r="L281" s="277">
        <v>145.1</v>
      </c>
      <c r="M281" s="277">
        <v>4.8533799999999996</v>
      </c>
    </row>
    <row r="282" spans="1:13">
      <c r="A282" s="268">
        <v>272</v>
      </c>
      <c r="B282" s="277" t="s">
        <v>443</v>
      </c>
      <c r="C282" s="278">
        <v>475.7</v>
      </c>
      <c r="D282" s="279">
        <v>478.4666666666667</v>
      </c>
      <c r="E282" s="279">
        <v>467.33333333333337</v>
      </c>
      <c r="F282" s="279">
        <v>458.9666666666667</v>
      </c>
      <c r="G282" s="279">
        <v>447.83333333333337</v>
      </c>
      <c r="H282" s="279">
        <v>486.83333333333337</v>
      </c>
      <c r="I282" s="279">
        <v>497.9666666666667</v>
      </c>
      <c r="J282" s="279">
        <v>506.33333333333337</v>
      </c>
      <c r="K282" s="277">
        <v>489.6</v>
      </c>
      <c r="L282" s="277">
        <v>470.1</v>
      </c>
      <c r="M282" s="277">
        <v>7.1448099999999997</v>
      </c>
    </row>
    <row r="283" spans="1:13">
      <c r="A283" s="268">
        <v>273</v>
      </c>
      <c r="B283" s="277" t="s">
        <v>444</v>
      </c>
      <c r="C283" s="278">
        <v>281.7</v>
      </c>
      <c r="D283" s="279">
        <v>284.2166666666667</v>
      </c>
      <c r="E283" s="279">
        <v>277.43333333333339</v>
      </c>
      <c r="F283" s="279">
        <v>273.16666666666669</v>
      </c>
      <c r="G283" s="279">
        <v>266.38333333333338</v>
      </c>
      <c r="H283" s="279">
        <v>288.48333333333341</v>
      </c>
      <c r="I283" s="279">
        <v>295.26666666666671</v>
      </c>
      <c r="J283" s="279">
        <v>299.53333333333342</v>
      </c>
      <c r="K283" s="277">
        <v>291</v>
      </c>
      <c r="L283" s="277">
        <v>279.95</v>
      </c>
      <c r="M283" s="277">
        <v>8.1552299999999995</v>
      </c>
    </row>
    <row r="284" spans="1:13">
      <c r="A284" s="268">
        <v>274</v>
      </c>
      <c r="B284" s="277" t="s">
        <v>445</v>
      </c>
      <c r="C284" s="278">
        <v>476.6</v>
      </c>
      <c r="D284" s="279">
        <v>475.2</v>
      </c>
      <c r="E284" s="279">
        <v>469.4</v>
      </c>
      <c r="F284" s="279">
        <v>462.2</v>
      </c>
      <c r="G284" s="279">
        <v>456.4</v>
      </c>
      <c r="H284" s="279">
        <v>482.4</v>
      </c>
      <c r="I284" s="279">
        <v>488.20000000000005</v>
      </c>
      <c r="J284" s="279">
        <v>495.4</v>
      </c>
      <c r="K284" s="277">
        <v>481</v>
      </c>
      <c r="L284" s="277">
        <v>468</v>
      </c>
      <c r="M284" s="277">
        <v>2.1213199999999999</v>
      </c>
    </row>
    <row r="285" spans="1:13">
      <c r="A285" s="268">
        <v>275</v>
      </c>
      <c r="B285" s="277" t="s">
        <v>447</v>
      </c>
      <c r="C285" s="278">
        <v>40.200000000000003</v>
      </c>
      <c r="D285" s="279">
        <v>40.716666666666661</v>
      </c>
      <c r="E285" s="279">
        <v>38.783333333333324</v>
      </c>
      <c r="F285" s="279">
        <v>37.36666666666666</v>
      </c>
      <c r="G285" s="279">
        <v>35.433333333333323</v>
      </c>
      <c r="H285" s="279">
        <v>42.133333333333326</v>
      </c>
      <c r="I285" s="279">
        <v>44.066666666666663</v>
      </c>
      <c r="J285" s="279">
        <v>45.483333333333327</v>
      </c>
      <c r="K285" s="277">
        <v>42.65</v>
      </c>
      <c r="L285" s="277">
        <v>39.299999999999997</v>
      </c>
      <c r="M285" s="277">
        <v>171.33645999999999</v>
      </c>
    </row>
    <row r="286" spans="1:13">
      <c r="A286" s="268">
        <v>276</v>
      </c>
      <c r="B286" s="277" t="s">
        <v>449</v>
      </c>
      <c r="C286" s="278">
        <v>327.10000000000002</v>
      </c>
      <c r="D286" s="279">
        <v>325.91666666666669</v>
      </c>
      <c r="E286" s="279">
        <v>322.23333333333335</v>
      </c>
      <c r="F286" s="279">
        <v>317.36666666666667</v>
      </c>
      <c r="G286" s="279">
        <v>313.68333333333334</v>
      </c>
      <c r="H286" s="279">
        <v>330.78333333333336</v>
      </c>
      <c r="I286" s="279">
        <v>334.46666666666664</v>
      </c>
      <c r="J286" s="279">
        <v>339.33333333333337</v>
      </c>
      <c r="K286" s="277">
        <v>329.6</v>
      </c>
      <c r="L286" s="277">
        <v>321.05</v>
      </c>
      <c r="M286" s="277">
        <v>2.7081499999999998</v>
      </c>
    </row>
    <row r="287" spans="1:13">
      <c r="A287" s="268">
        <v>277</v>
      </c>
      <c r="B287" s="277" t="s">
        <v>439</v>
      </c>
      <c r="C287" s="278">
        <v>398.25</v>
      </c>
      <c r="D287" s="279">
        <v>397.06666666666666</v>
      </c>
      <c r="E287" s="279">
        <v>391.18333333333334</v>
      </c>
      <c r="F287" s="279">
        <v>384.11666666666667</v>
      </c>
      <c r="G287" s="279">
        <v>378.23333333333335</v>
      </c>
      <c r="H287" s="279">
        <v>404.13333333333333</v>
      </c>
      <c r="I287" s="279">
        <v>410.01666666666665</v>
      </c>
      <c r="J287" s="279">
        <v>417.08333333333331</v>
      </c>
      <c r="K287" s="277">
        <v>402.95</v>
      </c>
      <c r="L287" s="277">
        <v>390</v>
      </c>
      <c r="M287" s="277">
        <v>1.9385600000000001</v>
      </c>
    </row>
    <row r="288" spans="1:13">
      <c r="A288" s="268">
        <v>278</v>
      </c>
      <c r="B288" s="277" t="s">
        <v>440</v>
      </c>
      <c r="C288" s="278">
        <v>264.14999999999998</v>
      </c>
      <c r="D288" s="279">
        <v>265.88333333333333</v>
      </c>
      <c r="E288" s="279">
        <v>259.26666666666665</v>
      </c>
      <c r="F288" s="279">
        <v>254.38333333333333</v>
      </c>
      <c r="G288" s="279">
        <v>247.76666666666665</v>
      </c>
      <c r="H288" s="279">
        <v>270.76666666666665</v>
      </c>
      <c r="I288" s="279">
        <v>277.38333333333333</v>
      </c>
      <c r="J288" s="279">
        <v>282.26666666666665</v>
      </c>
      <c r="K288" s="277">
        <v>272.5</v>
      </c>
      <c r="L288" s="277">
        <v>261</v>
      </c>
      <c r="M288" s="277">
        <v>10.672940000000001</v>
      </c>
    </row>
    <row r="289" spans="1:13">
      <c r="A289" s="268">
        <v>279</v>
      </c>
      <c r="B289" s="277" t="s">
        <v>451</v>
      </c>
      <c r="C289" s="278">
        <v>178.05</v>
      </c>
      <c r="D289" s="279">
        <v>179.46666666666667</v>
      </c>
      <c r="E289" s="279">
        <v>175.93333333333334</v>
      </c>
      <c r="F289" s="279">
        <v>173.81666666666666</v>
      </c>
      <c r="G289" s="279">
        <v>170.28333333333333</v>
      </c>
      <c r="H289" s="279">
        <v>181.58333333333334</v>
      </c>
      <c r="I289" s="279">
        <v>185.1166666666667</v>
      </c>
      <c r="J289" s="279">
        <v>187.23333333333335</v>
      </c>
      <c r="K289" s="277">
        <v>183</v>
      </c>
      <c r="L289" s="277">
        <v>177.35</v>
      </c>
      <c r="M289" s="277">
        <v>1.39279</v>
      </c>
    </row>
    <row r="290" spans="1:13">
      <c r="A290" s="268">
        <v>280</v>
      </c>
      <c r="B290" s="277" t="s">
        <v>133</v>
      </c>
      <c r="C290" s="278">
        <v>1436.7</v>
      </c>
      <c r="D290" s="279">
        <v>1427.1833333333334</v>
      </c>
      <c r="E290" s="279">
        <v>1412.7166666666667</v>
      </c>
      <c r="F290" s="279">
        <v>1388.7333333333333</v>
      </c>
      <c r="G290" s="279">
        <v>1374.2666666666667</v>
      </c>
      <c r="H290" s="279">
        <v>1451.1666666666667</v>
      </c>
      <c r="I290" s="279">
        <v>1465.6333333333334</v>
      </c>
      <c r="J290" s="279">
        <v>1489.6166666666668</v>
      </c>
      <c r="K290" s="277">
        <v>1441.65</v>
      </c>
      <c r="L290" s="277">
        <v>1403.2</v>
      </c>
      <c r="M290" s="277">
        <v>57.187739999999998</v>
      </c>
    </row>
    <row r="291" spans="1:13">
      <c r="A291" s="268">
        <v>281</v>
      </c>
      <c r="B291" s="277" t="s">
        <v>441</v>
      </c>
      <c r="C291" s="278">
        <v>91.7</v>
      </c>
      <c r="D291" s="279">
        <v>89.350000000000009</v>
      </c>
      <c r="E291" s="279">
        <v>84.40000000000002</v>
      </c>
      <c r="F291" s="279">
        <v>77.100000000000009</v>
      </c>
      <c r="G291" s="279">
        <v>72.15000000000002</v>
      </c>
      <c r="H291" s="279">
        <v>96.65000000000002</v>
      </c>
      <c r="I291" s="279">
        <v>101.60000000000001</v>
      </c>
      <c r="J291" s="279">
        <v>108.90000000000002</v>
      </c>
      <c r="K291" s="277">
        <v>94.3</v>
      </c>
      <c r="L291" s="277">
        <v>82.05</v>
      </c>
      <c r="M291" s="277">
        <v>21.660450000000001</v>
      </c>
    </row>
    <row r="292" spans="1:13">
      <c r="A292" s="268">
        <v>282</v>
      </c>
      <c r="B292" s="277" t="s">
        <v>438</v>
      </c>
      <c r="C292" s="278">
        <v>562.70000000000005</v>
      </c>
      <c r="D292" s="279">
        <v>564.63333333333333</v>
      </c>
      <c r="E292" s="279">
        <v>551.11666666666667</v>
      </c>
      <c r="F292" s="279">
        <v>539.5333333333333</v>
      </c>
      <c r="G292" s="279">
        <v>526.01666666666665</v>
      </c>
      <c r="H292" s="279">
        <v>576.2166666666667</v>
      </c>
      <c r="I292" s="279">
        <v>589.73333333333335</v>
      </c>
      <c r="J292" s="279">
        <v>601.31666666666672</v>
      </c>
      <c r="K292" s="277">
        <v>578.15</v>
      </c>
      <c r="L292" s="277">
        <v>553.04999999999995</v>
      </c>
      <c r="M292" s="277">
        <v>0.53068000000000004</v>
      </c>
    </row>
    <row r="293" spans="1:13">
      <c r="A293" s="268">
        <v>283</v>
      </c>
      <c r="B293" s="277" t="s">
        <v>442</v>
      </c>
      <c r="C293" s="278">
        <v>287.60000000000002</v>
      </c>
      <c r="D293" s="279">
        <v>287.45</v>
      </c>
      <c r="E293" s="279">
        <v>284.89999999999998</v>
      </c>
      <c r="F293" s="279">
        <v>282.2</v>
      </c>
      <c r="G293" s="279">
        <v>279.64999999999998</v>
      </c>
      <c r="H293" s="279">
        <v>290.14999999999998</v>
      </c>
      <c r="I293" s="279">
        <v>292.70000000000005</v>
      </c>
      <c r="J293" s="279">
        <v>295.39999999999998</v>
      </c>
      <c r="K293" s="277">
        <v>290</v>
      </c>
      <c r="L293" s="277">
        <v>284.75</v>
      </c>
      <c r="M293" s="277">
        <v>1.09202</v>
      </c>
    </row>
    <row r="294" spans="1:13">
      <c r="A294" s="268">
        <v>284</v>
      </c>
      <c r="B294" s="277" t="s">
        <v>1831</v>
      </c>
      <c r="C294" s="278">
        <v>556.4</v>
      </c>
      <c r="D294" s="279">
        <v>557.9666666666667</v>
      </c>
      <c r="E294" s="279">
        <v>551.93333333333339</v>
      </c>
      <c r="F294" s="279">
        <v>547.4666666666667</v>
      </c>
      <c r="G294" s="279">
        <v>541.43333333333339</v>
      </c>
      <c r="H294" s="279">
        <v>562.43333333333339</v>
      </c>
      <c r="I294" s="279">
        <v>568.4666666666667</v>
      </c>
      <c r="J294" s="279">
        <v>572.93333333333339</v>
      </c>
      <c r="K294" s="277">
        <v>564</v>
      </c>
      <c r="L294" s="277">
        <v>553.5</v>
      </c>
      <c r="M294" s="277">
        <v>0.62631000000000003</v>
      </c>
    </row>
    <row r="295" spans="1:13">
      <c r="A295" s="268">
        <v>285</v>
      </c>
      <c r="B295" s="277" t="s">
        <v>448</v>
      </c>
      <c r="C295" s="278">
        <v>634.65</v>
      </c>
      <c r="D295" s="279">
        <v>635.61666666666667</v>
      </c>
      <c r="E295" s="279">
        <v>625.2833333333333</v>
      </c>
      <c r="F295" s="279">
        <v>615.91666666666663</v>
      </c>
      <c r="G295" s="279">
        <v>605.58333333333326</v>
      </c>
      <c r="H295" s="279">
        <v>644.98333333333335</v>
      </c>
      <c r="I295" s="279">
        <v>655.31666666666661</v>
      </c>
      <c r="J295" s="279">
        <v>664.68333333333339</v>
      </c>
      <c r="K295" s="277">
        <v>645.95000000000005</v>
      </c>
      <c r="L295" s="277">
        <v>626.25</v>
      </c>
      <c r="M295" s="277">
        <v>3.4605399999999999</v>
      </c>
    </row>
    <row r="296" spans="1:13">
      <c r="A296" s="268">
        <v>286</v>
      </c>
      <c r="B296" s="277" t="s">
        <v>446</v>
      </c>
      <c r="C296" s="278">
        <v>49.3</v>
      </c>
      <c r="D296" s="279">
        <v>49.4</v>
      </c>
      <c r="E296" s="279">
        <v>48.9</v>
      </c>
      <c r="F296" s="279">
        <v>48.5</v>
      </c>
      <c r="G296" s="279">
        <v>48</v>
      </c>
      <c r="H296" s="279">
        <v>49.8</v>
      </c>
      <c r="I296" s="279">
        <v>50.3</v>
      </c>
      <c r="J296" s="279">
        <v>50.699999999999996</v>
      </c>
      <c r="K296" s="277">
        <v>49.9</v>
      </c>
      <c r="L296" s="277">
        <v>49</v>
      </c>
      <c r="M296" s="277">
        <v>29.396560000000001</v>
      </c>
    </row>
    <row r="297" spans="1:13">
      <c r="A297" s="268">
        <v>287</v>
      </c>
      <c r="B297" s="277" t="s">
        <v>134</v>
      </c>
      <c r="C297" s="278">
        <v>71.7</v>
      </c>
      <c r="D297" s="279">
        <v>70.600000000000009</v>
      </c>
      <c r="E297" s="279">
        <v>69.100000000000023</v>
      </c>
      <c r="F297" s="279">
        <v>66.500000000000014</v>
      </c>
      <c r="G297" s="279">
        <v>65.000000000000028</v>
      </c>
      <c r="H297" s="279">
        <v>73.200000000000017</v>
      </c>
      <c r="I297" s="279">
        <v>74.699999999999989</v>
      </c>
      <c r="J297" s="279">
        <v>77.300000000000011</v>
      </c>
      <c r="K297" s="277">
        <v>72.099999999999994</v>
      </c>
      <c r="L297" s="277">
        <v>68</v>
      </c>
      <c r="M297" s="277">
        <v>337.21397000000002</v>
      </c>
    </row>
    <row r="298" spans="1:13">
      <c r="A298" s="268">
        <v>288</v>
      </c>
      <c r="B298" s="277" t="s">
        <v>358</v>
      </c>
      <c r="C298" s="278">
        <v>1851.75</v>
      </c>
      <c r="D298" s="279">
        <v>1855.1666666666667</v>
      </c>
      <c r="E298" s="279">
        <v>1833.5833333333335</v>
      </c>
      <c r="F298" s="279">
        <v>1815.4166666666667</v>
      </c>
      <c r="G298" s="279">
        <v>1793.8333333333335</v>
      </c>
      <c r="H298" s="279">
        <v>1873.3333333333335</v>
      </c>
      <c r="I298" s="279">
        <v>1894.916666666667</v>
      </c>
      <c r="J298" s="279">
        <v>1913.0833333333335</v>
      </c>
      <c r="K298" s="277">
        <v>1876.75</v>
      </c>
      <c r="L298" s="277">
        <v>1837</v>
      </c>
      <c r="M298" s="277">
        <v>1.8857200000000001</v>
      </c>
    </row>
    <row r="299" spans="1:13">
      <c r="A299" s="268">
        <v>289</v>
      </c>
      <c r="B299" s="277" t="s">
        <v>1842</v>
      </c>
      <c r="C299" s="278">
        <v>244.35</v>
      </c>
      <c r="D299" s="279">
        <v>238.73333333333335</v>
      </c>
      <c r="E299" s="279">
        <v>225.6166666666667</v>
      </c>
      <c r="F299" s="279">
        <v>206.88333333333335</v>
      </c>
      <c r="G299" s="279">
        <v>193.76666666666671</v>
      </c>
      <c r="H299" s="279">
        <v>257.4666666666667</v>
      </c>
      <c r="I299" s="279">
        <v>270.58333333333337</v>
      </c>
      <c r="J299" s="279">
        <v>289.31666666666672</v>
      </c>
      <c r="K299" s="277">
        <v>251.85</v>
      </c>
      <c r="L299" s="277">
        <v>220</v>
      </c>
      <c r="M299" s="277">
        <v>20</v>
      </c>
    </row>
    <row r="300" spans="1:13">
      <c r="A300" s="268">
        <v>290</v>
      </c>
      <c r="B300" s="277" t="s">
        <v>454</v>
      </c>
      <c r="C300" s="278">
        <v>1149.75</v>
      </c>
      <c r="D300" s="279">
        <v>1140.5166666666667</v>
      </c>
      <c r="E300" s="279">
        <v>1115.3333333333333</v>
      </c>
      <c r="F300" s="279">
        <v>1080.9166666666665</v>
      </c>
      <c r="G300" s="279">
        <v>1055.7333333333331</v>
      </c>
      <c r="H300" s="279">
        <v>1174.9333333333334</v>
      </c>
      <c r="I300" s="279">
        <v>1200.1166666666668</v>
      </c>
      <c r="J300" s="279">
        <v>1234.5333333333335</v>
      </c>
      <c r="K300" s="277">
        <v>1165.7</v>
      </c>
      <c r="L300" s="277">
        <v>1106.0999999999999</v>
      </c>
      <c r="M300" s="277">
        <v>7.5728299999999997</v>
      </c>
    </row>
    <row r="301" spans="1:13">
      <c r="A301" s="268">
        <v>291</v>
      </c>
      <c r="B301" s="277" t="s">
        <v>452</v>
      </c>
      <c r="C301" s="278">
        <v>3334</v>
      </c>
      <c r="D301" s="279">
        <v>3318.2999999999997</v>
      </c>
      <c r="E301" s="279">
        <v>3291.7999999999993</v>
      </c>
      <c r="F301" s="279">
        <v>3249.5999999999995</v>
      </c>
      <c r="G301" s="279">
        <v>3223.099999999999</v>
      </c>
      <c r="H301" s="279">
        <v>3360.4999999999995</v>
      </c>
      <c r="I301" s="279">
        <v>3387.0000000000005</v>
      </c>
      <c r="J301" s="279">
        <v>3429.2</v>
      </c>
      <c r="K301" s="277">
        <v>3344.8</v>
      </c>
      <c r="L301" s="277">
        <v>3276.1</v>
      </c>
      <c r="M301" s="277">
        <v>3.7060000000000003E-2</v>
      </c>
    </row>
    <row r="302" spans="1:13">
      <c r="A302" s="268">
        <v>292</v>
      </c>
      <c r="B302" s="277" t="s">
        <v>455</v>
      </c>
      <c r="C302" s="278">
        <v>30.75</v>
      </c>
      <c r="D302" s="279">
        <v>30.733333333333334</v>
      </c>
      <c r="E302" s="279">
        <v>30.216666666666669</v>
      </c>
      <c r="F302" s="279">
        <v>29.683333333333334</v>
      </c>
      <c r="G302" s="279">
        <v>29.166666666666668</v>
      </c>
      <c r="H302" s="279">
        <v>31.266666666666669</v>
      </c>
      <c r="I302" s="279">
        <v>31.783333333333335</v>
      </c>
      <c r="J302" s="279">
        <v>32.31666666666667</v>
      </c>
      <c r="K302" s="277">
        <v>31.25</v>
      </c>
      <c r="L302" s="277">
        <v>30.2</v>
      </c>
      <c r="M302" s="277">
        <v>13.900460000000001</v>
      </c>
    </row>
    <row r="303" spans="1:13">
      <c r="A303" s="268">
        <v>293</v>
      </c>
      <c r="B303" s="277" t="s">
        <v>135</v>
      </c>
      <c r="C303" s="278">
        <v>298.05</v>
      </c>
      <c r="D303" s="279">
        <v>299.63333333333333</v>
      </c>
      <c r="E303" s="279">
        <v>294.26666666666665</v>
      </c>
      <c r="F303" s="279">
        <v>290.48333333333335</v>
      </c>
      <c r="G303" s="279">
        <v>285.11666666666667</v>
      </c>
      <c r="H303" s="279">
        <v>303.41666666666663</v>
      </c>
      <c r="I303" s="279">
        <v>308.7833333333333</v>
      </c>
      <c r="J303" s="279">
        <v>312.56666666666661</v>
      </c>
      <c r="K303" s="277">
        <v>305</v>
      </c>
      <c r="L303" s="277">
        <v>295.85000000000002</v>
      </c>
      <c r="M303" s="277">
        <v>70.737260000000006</v>
      </c>
    </row>
    <row r="304" spans="1:13">
      <c r="A304" s="268">
        <v>294</v>
      </c>
      <c r="B304" s="277" t="s">
        <v>456</v>
      </c>
      <c r="C304" s="278">
        <v>760.15</v>
      </c>
      <c r="D304" s="279">
        <v>765.0333333333333</v>
      </c>
      <c r="E304" s="279">
        <v>752.11666666666656</v>
      </c>
      <c r="F304" s="279">
        <v>744.08333333333326</v>
      </c>
      <c r="G304" s="279">
        <v>731.16666666666652</v>
      </c>
      <c r="H304" s="279">
        <v>773.06666666666661</v>
      </c>
      <c r="I304" s="279">
        <v>785.98333333333335</v>
      </c>
      <c r="J304" s="279">
        <v>794.01666666666665</v>
      </c>
      <c r="K304" s="277">
        <v>777.95</v>
      </c>
      <c r="L304" s="277">
        <v>757</v>
      </c>
      <c r="M304" s="277">
        <v>0.53629000000000004</v>
      </c>
    </row>
    <row r="305" spans="1:13">
      <c r="A305" s="268">
        <v>295</v>
      </c>
      <c r="B305" s="277" t="s">
        <v>136</v>
      </c>
      <c r="C305" s="278">
        <v>968.95</v>
      </c>
      <c r="D305" s="279">
        <v>973.98333333333323</v>
      </c>
      <c r="E305" s="279">
        <v>959.96666666666647</v>
      </c>
      <c r="F305" s="279">
        <v>950.98333333333323</v>
      </c>
      <c r="G305" s="279">
        <v>936.96666666666647</v>
      </c>
      <c r="H305" s="279">
        <v>982.96666666666647</v>
      </c>
      <c r="I305" s="279">
        <v>996.98333333333312</v>
      </c>
      <c r="J305" s="279">
        <v>1005.9666666666665</v>
      </c>
      <c r="K305" s="277">
        <v>988</v>
      </c>
      <c r="L305" s="277">
        <v>965</v>
      </c>
      <c r="M305" s="277">
        <v>44.823419999999999</v>
      </c>
    </row>
    <row r="306" spans="1:13">
      <c r="A306" s="268">
        <v>296</v>
      </c>
      <c r="B306" s="277" t="s">
        <v>266</v>
      </c>
      <c r="C306" s="278">
        <v>2471.65</v>
      </c>
      <c r="D306" s="279">
        <v>2439.1166666666668</v>
      </c>
      <c r="E306" s="279">
        <v>2379.3333333333335</v>
      </c>
      <c r="F306" s="279">
        <v>2287.0166666666669</v>
      </c>
      <c r="G306" s="279">
        <v>2227.2333333333336</v>
      </c>
      <c r="H306" s="279">
        <v>2531.4333333333334</v>
      </c>
      <c r="I306" s="279">
        <v>2591.2166666666662</v>
      </c>
      <c r="J306" s="279">
        <v>2683.5333333333333</v>
      </c>
      <c r="K306" s="277">
        <v>2498.9</v>
      </c>
      <c r="L306" s="277">
        <v>2346.8000000000002</v>
      </c>
      <c r="M306" s="277">
        <v>3.0790000000000002</v>
      </c>
    </row>
    <row r="307" spans="1:13">
      <c r="A307" s="268">
        <v>297</v>
      </c>
      <c r="B307" s="277" t="s">
        <v>265</v>
      </c>
      <c r="C307" s="278">
        <v>1540.55</v>
      </c>
      <c r="D307" s="279">
        <v>1540.25</v>
      </c>
      <c r="E307" s="279">
        <v>1521.5</v>
      </c>
      <c r="F307" s="279">
        <v>1502.45</v>
      </c>
      <c r="G307" s="279">
        <v>1483.7</v>
      </c>
      <c r="H307" s="279">
        <v>1559.3</v>
      </c>
      <c r="I307" s="279">
        <v>1578.05</v>
      </c>
      <c r="J307" s="279">
        <v>1597.1</v>
      </c>
      <c r="K307" s="277">
        <v>1559</v>
      </c>
      <c r="L307" s="277">
        <v>1521.2</v>
      </c>
      <c r="M307" s="277">
        <v>0.89903</v>
      </c>
    </row>
    <row r="308" spans="1:13">
      <c r="A308" s="268">
        <v>298</v>
      </c>
      <c r="B308" s="277" t="s">
        <v>137</v>
      </c>
      <c r="C308" s="278">
        <v>978.75</v>
      </c>
      <c r="D308" s="279">
        <v>976.31666666666661</v>
      </c>
      <c r="E308" s="279">
        <v>966.43333333333317</v>
      </c>
      <c r="F308" s="279">
        <v>954.11666666666656</v>
      </c>
      <c r="G308" s="279">
        <v>944.23333333333312</v>
      </c>
      <c r="H308" s="279">
        <v>988.63333333333321</v>
      </c>
      <c r="I308" s="279">
        <v>998.51666666666665</v>
      </c>
      <c r="J308" s="279">
        <v>1010.8333333333333</v>
      </c>
      <c r="K308" s="277">
        <v>986.2</v>
      </c>
      <c r="L308" s="277">
        <v>964</v>
      </c>
      <c r="M308" s="277">
        <v>38.594200000000001</v>
      </c>
    </row>
    <row r="309" spans="1:13">
      <c r="A309" s="268">
        <v>299</v>
      </c>
      <c r="B309" s="277" t="s">
        <v>457</v>
      </c>
      <c r="C309" s="278">
        <v>1356.95</v>
      </c>
      <c r="D309" s="279">
        <v>1355.9833333333333</v>
      </c>
      <c r="E309" s="279">
        <v>1331.9666666666667</v>
      </c>
      <c r="F309" s="279">
        <v>1306.9833333333333</v>
      </c>
      <c r="G309" s="279">
        <v>1282.9666666666667</v>
      </c>
      <c r="H309" s="279">
        <v>1380.9666666666667</v>
      </c>
      <c r="I309" s="279">
        <v>1404.9833333333336</v>
      </c>
      <c r="J309" s="279">
        <v>1429.9666666666667</v>
      </c>
      <c r="K309" s="277">
        <v>1380</v>
      </c>
      <c r="L309" s="277">
        <v>1331</v>
      </c>
      <c r="M309" s="277">
        <v>0.75494000000000006</v>
      </c>
    </row>
    <row r="310" spans="1:13">
      <c r="A310" s="268">
        <v>300</v>
      </c>
      <c r="B310" s="277" t="s">
        <v>138</v>
      </c>
      <c r="C310" s="278">
        <v>613.35</v>
      </c>
      <c r="D310" s="279">
        <v>616.44999999999993</v>
      </c>
      <c r="E310" s="279">
        <v>607.39999999999986</v>
      </c>
      <c r="F310" s="279">
        <v>601.44999999999993</v>
      </c>
      <c r="G310" s="279">
        <v>592.39999999999986</v>
      </c>
      <c r="H310" s="279">
        <v>622.39999999999986</v>
      </c>
      <c r="I310" s="279">
        <v>631.44999999999982</v>
      </c>
      <c r="J310" s="279">
        <v>637.39999999999986</v>
      </c>
      <c r="K310" s="277">
        <v>625.5</v>
      </c>
      <c r="L310" s="277">
        <v>610.5</v>
      </c>
      <c r="M310" s="277">
        <v>58.147970000000001</v>
      </c>
    </row>
    <row r="311" spans="1:13">
      <c r="A311" s="268">
        <v>301</v>
      </c>
      <c r="B311" s="277" t="s">
        <v>139</v>
      </c>
      <c r="C311" s="278">
        <v>142.85</v>
      </c>
      <c r="D311" s="279">
        <v>141.51666666666668</v>
      </c>
      <c r="E311" s="279">
        <v>139.03333333333336</v>
      </c>
      <c r="F311" s="279">
        <v>135.21666666666667</v>
      </c>
      <c r="G311" s="279">
        <v>132.73333333333335</v>
      </c>
      <c r="H311" s="279">
        <v>145.33333333333337</v>
      </c>
      <c r="I311" s="279">
        <v>147.81666666666666</v>
      </c>
      <c r="J311" s="279">
        <v>151.63333333333338</v>
      </c>
      <c r="K311" s="277">
        <v>144</v>
      </c>
      <c r="L311" s="277">
        <v>137.69999999999999</v>
      </c>
      <c r="M311" s="277">
        <v>208.71788000000001</v>
      </c>
    </row>
    <row r="312" spans="1:13">
      <c r="A312" s="268">
        <v>302</v>
      </c>
      <c r="B312" s="277" t="s">
        <v>319</v>
      </c>
      <c r="C312" s="278">
        <v>14.35</v>
      </c>
      <c r="D312" s="279">
        <v>14.533333333333333</v>
      </c>
      <c r="E312" s="279">
        <v>13.916666666666666</v>
      </c>
      <c r="F312" s="279">
        <v>13.483333333333333</v>
      </c>
      <c r="G312" s="279">
        <v>12.866666666666665</v>
      </c>
      <c r="H312" s="279">
        <v>14.966666666666667</v>
      </c>
      <c r="I312" s="279">
        <v>15.583333333333334</v>
      </c>
      <c r="J312" s="279">
        <v>16.016666666666666</v>
      </c>
      <c r="K312" s="277">
        <v>15.15</v>
      </c>
      <c r="L312" s="277">
        <v>14.1</v>
      </c>
      <c r="M312" s="277">
        <v>64.257639999999995</v>
      </c>
    </row>
    <row r="313" spans="1:13">
      <c r="A313" s="268">
        <v>303</v>
      </c>
      <c r="B313" s="277" t="s">
        <v>464</v>
      </c>
      <c r="C313" s="278">
        <v>150.44999999999999</v>
      </c>
      <c r="D313" s="279">
        <v>150.48333333333332</v>
      </c>
      <c r="E313" s="279">
        <v>147.96666666666664</v>
      </c>
      <c r="F313" s="279">
        <v>145.48333333333332</v>
      </c>
      <c r="G313" s="279">
        <v>142.96666666666664</v>
      </c>
      <c r="H313" s="279">
        <v>152.96666666666664</v>
      </c>
      <c r="I313" s="279">
        <v>155.48333333333335</v>
      </c>
      <c r="J313" s="279">
        <v>157.96666666666664</v>
      </c>
      <c r="K313" s="277">
        <v>153</v>
      </c>
      <c r="L313" s="277">
        <v>148</v>
      </c>
      <c r="M313" s="277">
        <v>3.4846499999999998</v>
      </c>
    </row>
    <row r="314" spans="1:13">
      <c r="A314" s="268">
        <v>304</v>
      </c>
      <c r="B314" s="277" t="s">
        <v>466</v>
      </c>
      <c r="C314" s="278">
        <v>365.3</v>
      </c>
      <c r="D314" s="279">
        <v>364.7</v>
      </c>
      <c r="E314" s="279">
        <v>359.59999999999997</v>
      </c>
      <c r="F314" s="279">
        <v>353.9</v>
      </c>
      <c r="G314" s="279">
        <v>348.79999999999995</v>
      </c>
      <c r="H314" s="279">
        <v>370.4</v>
      </c>
      <c r="I314" s="279">
        <v>375.5</v>
      </c>
      <c r="J314" s="279">
        <v>381.2</v>
      </c>
      <c r="K314" s="277">
        <v>369.8</v>
      </c>
      <c r="L314" s="277">
        <v>359</v>
      </c>
      <c r="M314" s="277">
        <v>0.67956000000000005</v>
      </c>
    </row>
    <row r="315" spans="1:13">
      <c r="A315" s="268">
        <v>305</v>
      </c>
      <c r="B315" s="277" t="s">
        <v>462</v>
      </c>
      <c r="C315" s="278">
        <v>3229.05</v>
      </c>
      <c r="D315" s="279">
        <v>3251</v>
      </c>
      <c r="E315" s="279">
        <v>3183.05</v>
      </c>
      <c r="F315" s="279">
        <v>3137.05</v>
      </c>
      <c r="G315" s="279">
        <v>3069.1000000000004</v>
      </c>
      <c r="H315" s="279">
        <v>3297</v>
      </c>
      <c r="I315" s="279">
        <v>3364.95</v>
      </c>
      <c r="J315" s="279">
        <v>3410.95</v>
      </c>
      <c r="K315" s="277">
        <v>3318.95</v>
      </c>
      <c r="L315" s="277">
        <v>3205</v>
      </c>
      <c r="M315" s="277">
        <v>0.30951000000000001</v>
      </c>
    </row>
    <row r="316" spans="1:13">
      <c r="A316" s="268">
        <v>306</v>
      </c>
      <c r="B316" s="277" t="s">
        <v>463</v>
      </c>
      <c r="C316" s="278">
        <v>248.4</v>
      </c>
      <c r="D316" s="279">
        <v>249.9</v>
      </c>
      <c r="E316" s="279">
        <v>245</v>
      </c>
      <c r="F316" s="279">
        <v>241.6</v>
      </c>
      <c r="G316" s="279">
        <v>236.7</v>
      </c>
      <c r="H316" s="279">
        <v>253.3</v>
      </c>
      <c r="I316" s="279">
        <v>258.20000000000005</v>
      </c>
      <c r="J316" s="279">
        <v>261.60000000000002</v>
      </c>
      <c r="K316" s="277">
        <v>254.8</v>
      </c>
      <c r="L316" s="277">
        <v>246.5</v>
      </c>
      <c r="M316" s="277">
        <v>1.0578399999999999</v>
      </c>
    </row>
    <row r="317" spans="1:13">
      <c r="A317" s="268">
        <v>307</v>
      </c>
      <c r="B317" s="277" t="s">
        <v>140</v>
      </c>
      <c r="C317" s="278">
        <v>158</v>
      </c>
      <c r="D317" s="279">
        <v>158.88333333333333</v>
      </c>
      <c r="E317" s="279">
        <v>156.61666666666665</v>
      </c>
      <c r="F317" s="279">
        <v>155.23333333333332</v>
      </c>
      <c r="G317" s="279">
        <v>152.96666666666664</v>
      </c>
      <c r="H317" s="279">
        <v>160.26666666666665</v>
      </c>
      <c r="I317" s="279">
        <v>162.5333333333333</v>
      </c>
      <c r="J317" s="279">
        <v>163.91666666666666</v>
      </c>
      <c r="K317" s="277">
        <v>161.15</v>
      </c>
      <c r="L317" s="277">
        <v>157.5</v>
      </c>
      <c r="M317" s="277">
        <v>65.136120000000005</v>
      </c>
    </row>
    <row r="318" spans="1:13">
      <c r="A318" s="268">
        <v>308</v>
      </c>
      <c r="B318" s="277" t="s">
        <v>141</v>
      </c>
      <c r="C318" s="278">
        <v>370.2</v>
      </c>
      <c r="D318" s="279">
        <v>369.60000000000008</v>
      </c>
      <c r="E318" s="279">
        <v>367.20000000000016</v>
      </c>
      <c r="F318" s="279">
        <v>364.2000000000001</v>
      </c>
      <c r="G318" s="279">
        <v>361.80000000000018</v>
      </c>
      <c r="H318" s="279">
        <v>372.60000000000014</v>
      </c>
      <c r="I318" s="279">
        <v>375.00000000000011</v>
      </c>
      <c r="J318" s="279">
        <v>378.00000000000011</v>
      </c>
      <c r="K318" s="277">
        <v>372</v>
      </c>
      <c r="L318" s="277">
        <v>366.6</v>
      </c>
      <c r="M318" s="277">
        <v>17.813510000000001</v>
      </c>
    </row>
    <row r="319" spans="1:13">
      <c r="A319" s="268">
        <v>309</v>
      </c>
      <c r="B319" s="277" t="s">
        <v>142</v>
      </c>
      <c r="C319" s="278">
        <v>7008.65</v>
      </c>
      <c r="D319" s="279">
        <v>7046.2166666666672</v>
      </c>
      <c r="E319" s="279">
        <v>6934.4333333333343</v>
      </c>
      <c r="F319" s="279">
        <v>6860.2166666666672</v>
      </c>
      <c r="G319" s="279">
        <v>6748.4333333333343</v>
      </c>
      <c r="H319" s="279">
        <v>7120.4333333333343</v>
      </c>
      <c r="I319" s="279">
        <v>7232.2166666666672</v>
      </c>
      <c r="J319" s="279">
        <v>7306.4333333333343</v>
      </c>
      <c r="K319" s="277">
        <v>7158</v>
      </c>
      <c r="L319" s="277">
        <v>6972</v>
      </c>
      <c r="M319" s="277">
        <v>9.9239499999999996</v>
      </c>
    </row>
    <row r="320" spans="1:13">
      <c r="A320" s="268">
        <v>310</v>
      </c>
      <c r="B320" s="277" t="s">
        <v>458</v>
      </c>
      <c r="C320" s="278">
        <v>815.5</v>
      </c>
      <c r="D320" s="279">
        <v>813.44999999999993</v>
      </c>
      <c r="E320" s="279">
        <v>791.89999999999986</v>
      </c>
      <c r="F320" s="279">
        <v>768.3</v>
      </c>
      <c r="G320" s="279">
        <v>746.74999999999989</v>
      </c>
      <c r="H320" s="279">
        <v>837.04999999999984</v>
      </c>
      <c r="I320" s="279">
        <v>858.5999999999998</v>
      </c>
      <c r="J320" s="279">
        <v>882.19999999999982</v>
      </c>
      <c r="K320" s="277">
        <v>835</v>
      </c>
      <c r="L320" s="277">
        <v>789.85</v>
      </c>
      <c r="M320" s="277">
        <v>0.31624999999999998</v>
      </c>
    </row>
    <row r="321" spans="1:13">
      <c r="A321" s="268">
        <v>311</v>
      </c>
      <c r="B321" s="277" t="s">
        <v>143</v>
      </c>
      <c r="C321" s="278">
        <v>574.95000000000005</v>
      </c>
      <c r="D321" s="279">
        <v>576.85</v>
      </c>
      <c r="E321" s="279">
        <v>571.70000000000005</v>
      </c>
      <c r="F321" s="279">
        <v>568.45000000000005</v>
      </c>
      <c r="G321" s="279">
        <v>563.30000000000007</v>
      </c>
      <c r="H321" s="279">
        <v>580.1</v>
      </c>
      <c r="I321" s="279">
        <v>585.24999999999989</v>
      </c>
      <c r="J321" s="279">
        <v>588.5</v>
      </c>
      <c r="K321" s="277">
        <v>582</v>
      </c>
      <c r="L321" s="277">
        <v>573.6</v>
      </c>
      <c r="M321" s="277">
        <v>11.98052</v>
      </c>
    </row>
    <row r="322" spans="1:13">
      <c r="A322" s="268">
        <v>312</v>
      </c>
      <c r="B322" s="277" t="s">
        <v>472</v>
      </c>
      <c r="C322" s="278">
        <v>1699.3</v>
      </c>
      <c r="D322" s="279">
        <v>1705.2333333333333</v>
      </c>
      <c r="E322" s="279">
        <v>1686.5666666666666</v>
      </c>
      <c r="F322" s="279">
        <v>1673.8333333333333</v>
      </c>
      <c r="G322" s="279">
        <v>1655.1666666666665</v>
      </c>
      <c r="H322" s="279">
        <v>1717.9666666666667</v>
      </c>
      <c r="I322" s="279">
        <v>1736.6333333333332</v>
      </c>
      <c r="J322" s="279">
        <v>1749.3666666666668</v>
      </c>
      <c r="K322" s="277">
        <v>1723.9</v>
      </c>
      <c r="L322" s="277">
        <v>1692.5</v>
      </c>
      <c r="M322" s="277">
        <v>1.42957</v>
      </c>
    </row>
    <row r="323" spans="1:13">
      <c r="A323" s="268">
        <v>313</v>
      </c>
      <c r="B323" s="277" t="s">
        <v>468</v>
      </c>
      <c r="C323" s="278">
        <v>1835.45</v>
      </c>
      <c r="D323" s="279">
        <v>1835.2666666666667</v>
      </c>
      <c r="E323" s="279">
        <v>1818.1833333333334</v>
      </c>
      <c r="F323" s="279">
        <v>1800.9166666666667</v>
      </c>
      <c r="G323" s="279">
        <v>1783.8333333333335</v>
      </c>
      <c r="H323" s="279">
        <v>1852.5333333333333</v>
      </c>
      <c r="I323" s="279">
        <v>1869.6166666666668</v>
      </c>
      <c r="J323" s="279">
        <v>1886.8833333333332</v>
      </c>
      <c r="K323" s="277">
        <v>1852.35</v>
      </c>
      <c r="L323" s="277">
        <v>1818</v>
      </c>
      <c r="M323" s="277">
        <v>0.93728999999999996</v>
      </c>
    </row>
    <row r="324" spans="1:13">
      <c r="A324" s="268">
        <v>314</v>
      </c>
      <c r="B324" s="277" t="s">
        <v>144</v>
      </c>
      <c r="C324" s="278">
        <v>618.6</v>
      </c>
      <c r="D324" s="279">
        <v>621.23333333333346</v>
      </c>
      <c r="E324" s="279">
        <v>604.51666666666688</v>
      </c>
      <c r="F324" s="279">
        <v>590.43333333333339</v>
      </c>
      <c r="G324" s="279">
        <v>573.71666666666681</v>
      </c>
      <c r="H324" s="279">
        <v>635.31666666666695</v>
      </c>
      <c r="I324" s="279">
        <v>652.03333333333342</v>
      </c>
      <c r="J324" s="279">
        <v>666.11666666666702</v>
      </c>
      <c r="K324" s="277">
        <v>637.95000000000005</v>
      </c>
      <c r="L324" s="277">
        <v>607.15</v>
      </c>
      <c r="M324" s="277">
        <v>34.892020000000002</v>
      </c>
    </row>
    <row r="325" spans="1:13">
      <c r="A325" s="268">
        <v>315</v>
      </c>
      <c r="B325" s="277" t="s">
        <v>145</v>
      </c>
      <c r="C325" s="278">
        <v>1015.1</v>
      </c>
      <c r="D325" s="279">
        <v>1022.8166666666666</v>
      </c>
      <c r="E325" s="279">
        <v>1003.5333333333333</v>
      </c>
      <c r="F325" s="279">
        <v>991.9666666666667</v>
      </c>
      <c r="G325" s="279">
        <v>972.68333333333339</v>
      </c>
      <c r="H325" s="279">
        <v>1034.3833333333332</v>
      </c>
      <c r="I325" s="279">
        <v>1053.6666666666665</v>
      </c>
      <c r="J325" s="279">
        <v>1065.2333333333331</v>
      </c>
      <c r="K325" s="277">
        <v>1042.0999999999999</v>
      </c>
      <c r="L325" s="277">
        <v>1011.25</v>
      </c>
      <c r="M325" s="277">
        <v>8.6396200000000007</v>
      </c>
    </row>
    <row r="326" spans="1:13">
      <c r="A326" s="268">
        <v>316</v>
      </c>
      <c r="B326" s="277" t="s">
        <v>465</v>
      </c>
      <c r="C326" s="278">
        <v>184.6</v>
      </c>
      <c r="D326" s="279">
        <v>182.08333333333334</v>
      </c>
      <c r="E326" s="279">
        <v>179.16666666666669</v>
      </c>
      <c r="F326" s="279">
        <v>173.73333333333335</v>
      </c>
      <c r="G326" s="279">
        <v>170.81666666666669</v>
      </c>
      <c r="H326" s="279">
        <v>187.51666666666668</v>
      </c>
      <c r="I326" s="279">
        <v>190.43333333333337</v>
      </c>
      <c r="J326" s="279">
        <v>195.86666666666667</v>
      </c>
      <c r="K326" s="277">
        <v>185</v>
      </c>
      <c r="L326" s="277">
        <v>176.65</v>
      </c>
      <c r="M326" s="277">
        <v>0.66403000000000001</v>
      </c>
    </row>
    <row r="327" spans="1:13">
      <c r="A327" s="268">
        <v>317</v>
      </c>
      <c r="B327" s="277" t="s">
        <v>1976</v>
      </c>
      <c r="C327" s="278">
        <v>230.4</v>
      </c>
      <c r="D327" s="279">
        <v>228.46666666666667</v>
      </c>
      <c r="E327" s="279">
        <v>220.93333333333334</v>
      </c>
      <c r="F327" s="279">
        <v>211.46666666666667</v>
      </c>
      <c r="G327" s="279">
        <v>203.93333333333334</v>
      </c>
      <c r="H327" s="279">
        <v>237.93333333333334</v>
      </c>
      <c r="I327" s="279">
        <v>245.4666666666667</v>
      </c>
      <c r="J327" s="279">
        <v>254.93333333333334</v>
      </c>
      <c r="K327" s="277">
        <v>236</v>
      </c>
      <c r="L327" s="277">
        <v>219</v>
      </c>
      <c r="M327" s="277">
        <v>49.299700000000001</v>
      </c>
    </row>
    <row r="328" spans="1:13">
      <c r="A328" s="268">
        <v>318</v>
      </c>
      <c r="B328" s="277" t="s">
        <v>469</v>
      </c>
      <c r="C328" s="278">
        <v>81.05</v>
      </c>
      <c r="D328" s="279">
        <v>81.350000000000009</v>
      </c>
      <c r="E328" s="279">
        <v>80.000000000000014</v>
      </c>
      <c r="F328" s="279">
        <v>78.95</v>
      </c>
      <c r="G328" s="279">
        <v>77.600000000000009</v>
      </c>
      <c r="H328" s="279">
        <v>82.40000000000002</v>
      </c>
      <c r="I328" s="279">
        <v>83.750000000000014</v>
      </c>
      <c r="J328" s="279">
        <v>84.800000000000026</v>
      </c>
      <c r="K328" s="277">
        <v>82.7</v>
      </c>
      <c r="L328" s="277">
        <v>80.3</v>
      </c>
      <c r="M328" s="277">
        <v>12.091139999999999</v>
      </c>
    </row>
    <row r="329" spans="1:13">
      <c r="A329" s="268">
        <v>319</v>
      </c>
      <c r="B329" s="277" t="s">
        <v>470</v>
      </c>
      <c r="C329" s="278">
        <v>358.55</v>
      </c>
      <c r="D329" s="279">
        <v>362.26666666666671</v>
      </c>
      <c r="E329" s="279">
        <v>350.43333333333339</v>
      </c>
      <c r="F329" s="279">
        <v>342.31666666666666</v>
      </c>
      <c r="G329" s="279">
        <v>330.48333333333335</v>
      </c>
      <c r="H329" s="279">
        <v>370.38333333333344</v>
      </c>
      <c r="I329" s="279">
        <v>382.21666666666681</v>
      </c>
      <c r="J329" s="279">
        <v>390.33333333333348</v>
      </c>
      <c r="K329" s="277">
        <v>374.1</v>
      </c>
      <c r="L329" s="277">
        <v>354.15</v>
      </c>
      <c r="M329" s="277">
        <v>9.9275099999999998</v>
      </c>
    </row>
    <row r="330" spans="1:13">
      <c r="A330" s="268">
        <v>320</v>
      </c>
      <c r="B330" s="277" t="s">
        <v>146</v>
      </c>
      <c r="C330" s="278">
        <v>1171.75</v>
      </c>
      <c r="D330" s="279">
        <v>1159.2666666666667</v>
      </c>
      <c r="E330" s="279">
        <v>1140.1333333333332</v>
      </c>
      <c r="F330" s="279">
        <v>1108.5166666666667</v>
      </c>
      <c r="G330" s="279">
        <v>1089.3833333333332</v>
      </c>
      <c r="H330" s="279">
        <v>1190.8833333333332</v>
      </c>
      <c r="I330" s="279">
        <v>1210.0166666666669</v>
      </c>
      <c r="J330" s="279">
        <v>1241.6333333333332</v>
      </c>
      <c r="K330" s="277">
        <v>1178.4000000000001</v>
      </c>
      <c r="L330" s="277">
        <v>1127.6500000000001</v>
      </c>
      <c r="M330" s="277">
        <v>6.3472999999999997</v>
      </c>
    </row>
    <row r="331" spans="1:13">
      <c r="A331" s="268">
        <v>321</v>
      </c>
      <c r="B331" s="277" t="s">
        <v>459</v>
      </c>
      <c r="C331" s="278">
        <v>19.850000000000001</v>
      </c>
      <c r="D331" s="279">
        <v>19.933333333333334</v>
      </c>
      <c r="E331" s="279">
        <v>19.716666666666669</v>
      </c>
      <c r="F331" s="279">
        <v>19.583333333333336</v>
      </c>
      <c r="G331" s="279">
        <v>19.366666666666671</v>
      </c>
      <c r="H331" s="279">
        <v>20.066666666666666</v>
      </c>
      <c r="I331" s="279">
        <v>20.283333333333328</v>
      </c>
      <c r="J331" s="279">
        <v>20.416666666666664</v>
      </c>
      <c r="K331" s="277">
        <v>20.149999999999999</v>
      </c>
      <c r="L331" s="277">
        <v>19.8</v>
      </c>
      <c r="M331" s="277">
        <v>8.9835200000000004</v>
      </c>
    </row>
    <row r="332" spans="1:13">
      <c r="A332" s="268">
        <v>322</v>
      </c>
      <c r="B332" s="277" t="s">
        <v>460</v>
      </c>
      <c r="C332" s="278">
        <v>150.5</v>
      </c>
      <c r="D332" s="279">
        <v>149.68333333333334</v>
      </c>
      <c r="E332" s="279">
        <v>147.01666666666668</v>
      </c>
      <c r="F332" s="279">
        <v>143.53333333333333</v>
      </c>
      <c r="G332" s="279">
        <v>140.86666666666667</v>
      </c>
      <c r="H332" s="279">
        <v>153.16666666666669</v>
      </c>
      <c r="I332" s="279">
        <v>155.83333333333331</v>
      </c>
      <c r="J332" s="279">
        <v>159.31666666666669</v>
      </c>
      <c r="K332" s="277">
        <v>152.35</v>
      </c>
      <c r="L332" s="277">
        <v>146.19999999999999</v>
      </c>
      <c r="M332" s="277">
        <v>5.3692599999999997</v>
      </c>
    </row>
    <row r="333" spans="1:13">
      <c r="A333" s="268">
        <v>323</v>
      </c>
      <c r="B333" s="277" t="s">
        <v>147</v>
      </c>
      <c r="C333" s="278">
        <v>116.65</v>
      </c>
      <c r="D333" s="279">
        <v>116.86666666666667</v>
      </c>
      <c r="E333" s="279">
        <v>115.13333333333335</v>
      </c>
      <c r="F333" s="279">
        <v>113.61666666666667</v>
      </c>
      <c r="G333" s="279">
        <v>111.88333333333335</v>
      </c>
      <c r="H333" s="279">
        <v>118.38333333333335</v>
      </c>
      <c r="I333" s="279">
        <v>120.11666666666667</v>
      </c>
      <c r="J333" s="279">
        <v>121.63333333333335</v>
      </c>
      <c r="K333" s="277">
        <v>118.6</v>
      </c>
      <c r="L333" s="277">
        <v>115.35</v>
      </c>
      <c r="M333" s="277">
        <v>128.59126000000001</v>
      </c>
    </row>
    <row r="334" spans="1:13">
      <c r="A334" s="268">
        <v>324</v>
      </c>
      <c r="B334" s="277" t="s">
        <v>471</v>
      </c>
      <c r="C334" s="278">
        <v>707.15</v>
      </c>
      <c r="D334" s="279">
        <v>704.78333333333342</v>
      </c>
      <c r="E334" s="279">
        <v>699.56666666666683</v>
      </c>
      <c r="F334" s="279">
        <v>691.98333333333346</v>
      </c>
      <c r="G334" s="279">
        <v>686.76666666666688</v>
      </c>
      <c r="H334" s="279">
        <v>712.36666666666679</v>
      </c>
      <c r="I334" s="279">
        <v>717.58333333333326</v>
      </c>
      <c r="J334" s="279">
        <v>725.16666666666674</v>
      </c>
      <c r="K334" s="277">
        <v>710</v>
      </c>
      <c r="L334" s="277">
        <v>697.2</v>
      </c>
      <c r="M334" s="277">
        <v>0.71664000000000005</v>
      </c>
    </row>
    <row r="335" spans="1:13">
      <c r="A335" s="268">
        <v>325</v>
      </c>
      <c r="B335" s="277" t="s">
        <v>268</v>
      </c>
      <c r="C335" s="278">
        <v>1200.05</v>
      </c>
      <c r="D335" s="279">
        <v>1196.6000000000001</v>
      </c>
      <c r="E335" s="279">
        <v>1179.2000000000003</v>
      </c>
      <c r="F335" s="279">
        <v>1158.3500000000001</v>
      </c>
      <c r="G335" s="279">
        <v>1140.9500000000003</v>
      </c>
      <c r="H335" s="279">
        <v>1217.4500000000003</v>
      </c>
      <c r="I335" s="279">
        <v>1234.8500000000004</v>
      </c>
      <c r="J335" s="279">
        <v>1255.7000000000003</v>
      </c>
      <c r="K335" s="277">
        <v>1214</v>
      </c>
      <c r="L335" s="277">
        <v>1175.75</v>
      </c>
      <c r="M335" s="277">
        <v>2.7184200000000001</v>
      </c>
    </row>
    <row r="336" spans="1:13">
      <c r="A336" s="268">
        <v>326</v>
      </c>
      <c r="B336" s="277" t="s">
        <v>148</v>
      </c>
      <c r="C336" s="278">
        <v>59336.75</v>
      </c>
      <c r="D336" s="279">
        <v>59444.333333333336</v>
      </c>
      <c r="E336" s="279">
        <v>59142.416666666672</v>
      </c>
      <c r="F336" s="279">
        <v>58948.083333333336</v>
      </c>
      <c r="G336" s="279">
        <v>58646.166666666672</v>
      </c>
      <c r="H336" s="279">
        <v>59638.666666666672</v>
      </c>
      <c r="I336" s="279">
        <v>59940.583333333343</v>
      </c>
      <c r="J336" s="279">
        <v>60134.916666666672</v>
      </c>
      <c r="K336" s="277">
        <v>59746.25</v>
      </c>
      <c r="L336" s="277">
        <v>59250</v>
      </c>
      <c r="M336" s="277">
        <v>0.19076000000000001</v>
      </c>
    </row>
    <row r="337" spans="1:13">
      <c r="A337" s="268">
        <v>327</v>
      </c>
      <c r="B337" s="277" t="s">
        <v>267</v>
      </c>
      <c r="C337" s="278">
        <v>34</v>
      </c>
      <c r="D337" s="279">
        <v>34.116666666666667</v>
      </c>
      <c r="E337" s="279">
        <v>33.783333333333331</v>
      </c>
      <c r="F337" s="279">
        <v>33.566666666666663</v>
      </c>
      <c r="G337" s="279">
        <v>33.233333333333327</v>
      </c>
      <c r="H337" s="279">
        <v>34.333333333333336</v>
      </c>
      <c r="I337" s="279">
        <v>34.666666666666664</v>
      </c>
      <c r="J337" s="279">
        <v>34.88333333333334</v>
      </c>
      <c r="K337" s="277">
        <v>34.450000000000003</v>
      </c>
      <c r="L337" s="277">
        <v>33.9</v>
      </c>
      <c r="M337" s="277">
        <v>10.256080000000001</v>
      </c>
    </row>
    <row r="338" spans="1:13">
      <c r="A338" s="268">
        <v>328</v>
      </c>
      <c r="B338" s="277" t="s">
        <v>149</v>
      </c>
      <c r="C338" s="278">
        <v>1206.3499999999999</v>
      </c>
      <c r="D338" s="279">
        <v>1203</v>
      </c>
      <c r="E338" s="279">
        <v>1189.5</v>
      </c>
      <c r="F338" s="279">
        <v>1172.6500000000001</v>
      </c>
      <c r="G338" s="279">
        <v>1159.1500000000001</v>
      </c>
      <c r="H338" s="279">
        <v>1219.8499999999999</v>
      </c>
      <c r="I338" s="279">
        <v>1233.3499999999999</v>
      </c>
      <c r="J338" s="279">
        <v>1250.1999999999998</v>
      </c>
      <c r="K338" s="277">
        <v>1216.5</v>
      </c>
      <c r="L338" s="277">
        <v>1186.1500000000001</v>
      </c>
      <c r="M338" s="277">
        <v>15.87931</v>
      </c>
    </row>
    <row r="339" spans="1:13">
      <c r="A339" s="268">
        <v>329</v>
      </c>
      <c r="B339" s="277" t="s">
        <v>3162</v>
      </c>
      <c r="C339" s="278">
        <v>287.2</v>
      </c>
      <c r="D339" s="279">
        <v>284.98333333333335</v>
      </c>
      <c r="E339" s="279">
        <v>277.16666666666669</v>
      </c>
      <c r="F339" s="279">
        <v>267.13333333333333</v>
      </c>
      <c r="G339" s="279">
        <v>259.31666666666666</v>
      </c>
      <c r="H339" s="279">
        <v>295.01666666666671</v>
      </c>
      <c r="I339" s="279">
        <v>302.83333333333331</v>
      </c>
      <c r="J339" s="279">
        <v>312.86666666666673</v>
      </c>
      <c r="K339" s="277">
        <v>292.8</v>
      </c>
      <c r="L339" s="277">
        <v>274.95</v>
      </c>
      <c r="M339" s="277">
        <v>28.727720000000001</v>
      </c>
    </row>
    <row r="340" spans="1:13">
      <c r="A340" s="268">
        <v>330</v>
      </c>
      <c r="B340" s="277" t="s">
        <v>269</v>
      </c>
      <c r="C340" s="278">
        <v>823.9</v>
      </c>
      <c r="D340" s="279">
        <v>830.05000000000007</v>
      </c>
      <c r="E340" s="279">
        <v>815.10000000000014</v>
      </c>
      <c r="F340" s="279">
        <v>806.30000000000007</v>
      </c>
      <c r="G340" s="279">
        <v>791.35000000000014</v>
      </c>
      <c r="H340" s="279">
        <v>838.85000000000014</v>
      </c>
      <c r="I340" s="279">
        <v>853.80000000000018</v>
      </c>
      <c r="J340" s="279">
        <v>862.60000000000014</v>
      </c>
      <c r="K340" s="277">
        <v>845</v>
      </c>
      <c r="L340" s="277">
        <v>821.25</v>
      </c>
      <c r="M340" s="277">
        <v>2.1088</v>
      </c>
    </row>
    <row r="341" spans="1:13">
      <c r="A341" s="268">
        <v>331</v>
      </c>
      <c r="B341" s="277" t="s">
        <v>150</v>
      </c>
      <c r="C341" s="278">
        <v>37.5</v>
      </c>
      <c r="D341" s="279">
        <v>37.333333333333336</v>
      </c>
      <c r="E341" s="279">
        <v>36.916666666666671</v>
      </c>
      <c r="F341" s="279">
        <v>36.333333333333336</v>
      </c>
      <c r="G341" s="279">
        <v>35.916666666666671</v>
      </c>
      <c r="H341" s="279">
        <v>37.916666666666671</v>
      </c>
      <c r="I341" s="279">
        <v>38.333333333333343</v>
      </c>
      <c r="J341" s="279">
        <v>38.916666666666671</v>
      </c>
      <c r="K341" s="277">
        <v>37.75</v>
      </c>
      <c r="L341" s="277">
        <v>36.75</v>
      </c>
      <c r="M341" s="277">
        <v>126.64584000000001</v>
      </c>
    </row>
    <row r="342" spans="1:13">
      <c r="A342" s="268">
        <v>332</v>
      </c>
      <c r="B342" s="277" t="s">
        <v>261</v>
      </c>
      <c r="C342" s="278">
        <v>3251.2</v>
      </c>
      <c r="D342" s="279">
        <v>3269.1166666666668</v>
      </c>
      <c r="E342" s="279">
        <v>3224.5833333333335</v>
      </c>
      <c r="F342" s="279">
        <v>3197.9666666666667</v>
      </c>
      <c r="G342" s="279">
        <v>3153.4333333333334</v>
      </c>
      <c r="H342" s="279">
        <v>3295.7333333333336</v>
      </c>
      <c r="I342" s="279">
        <v>3340.2666666666664</v>
      </c>
      <c r="J342" s="279">
        <v>3366.8833333333337</v>
      </c>
      <c r="K342" s="277">
        <v>3313.65</v>
      </c>
      <c r="L342" s="277">
        <v>3242.5</v>
      </c>
      <c r="M342" s="277">
        <v>4.1517200000000001</v>
      </c>
    </row>
    <row r="343" spans="1:13">
      <c r="A343" s="268">
        <v>333</v>
      </c>
      <c r="B343" s="277" t="s">
        <v>478</v>
      </c>
      <c r="C343" s="278">
        <v>2135.1999999999998</v>
      </c>
      <c r="D343" s="279">
        <v>2146.8166666666662</v>
      </c>
      <c r="E343" s="279">
        <v>2108.7833333333324</v>
      </c>
      <c r="F343" s="279">
        <v>2082.3666666666663</v>
      </c>
      <c r="G343" s="279">
        <v>2044.3333333333326</v>
      </c>
      <c r="H343" s="279">
        <v>2173.2333333333322</v>
      </c>
      <c r="I343" s="279">
        <v>2211.266666666666</v>
      </c>
      <c r="J343" s="279">
        <v>2237.683333333332</v>
      </c>
      <c r="K343" s="277">
        <v>2184.85</v>
      </c>
      <c r="L343" s="277">
        <v>2120.4</v>
      </c>
      <c r="M343" s="277">
        <v>0.75114000000000003</v>
      </c>
    </row>
    <row r="344" spans="1:13">
      <c r="A344" s="268">
        <v>334</v>
      </c>
      <c r="B344" s="277" t="s">
        <v>151</v>
      </c>
      <c r="C344" s="278">
        <v>28.4</v>
      </c>
      <c r="D344" s="279">
        <v>28.466666666666669</v>
      </c>
      <c r="E344" s="279">
        <v>28.083333333333336</v>
      </c>
      <c r="F344" s="279">
        <v>27.766666666666666</v>
      </c>
      <c r="G344" s="279">
        <v>27.383333333333333</v>
      </c>
      <c r="H344" s="279">
        <v>28.783333333333339</v>
      </c>
      <c r="I344" s="279">
        <v>29.166666666666671</v>
      </c>
      <c r="J344" s="279">
        <v>29.483333333333341</v>
      </c>
      <c r="K344" s="277">
        <v>28.85</v>
      </c>
      <c r="L344" s="277">
        <v>28.15</v>
      </c>
      <c r="M344" s="277">
        <v>81.170770000000005</v>
      </c>
    </row>
    <row r="345" spans="1:13">
      <c r="A345" s="268">
        <v>335</v>
      </c>
      <c r="B345" s="277" t="s">
        <v>477</v>
      </c>
      <c r="C345" s="278">
        <v>70.599999999999994</v>
      </c>
      <c r="D345" s="279">
        <v>69.216666666666669</v>
      </c>
      <c r="E345" s="279">
        <v>66.483333333333334</v>
      </c>
      <c r="F345" s="279">
        <v>62.36666666666666</v>
      </c>
      <c r="G345" s="279">
        <v>59.633333333333326</v>
      </c>
      <c r="H345" s="279">
        <v>73.333333333333343</v>
      </c>
      <c r="I345" s="279">
        <v>76.066666666666691</v>
      </c>
      <c r="J345" s="279">
        <v>80.183333333333351</v>
      </c>
      <c r="K345" s="277">
        <v>71.95</v>
      </c>
      <c r="L345" s="277">
        <v>65.099999999999994</v>
      </c>
      <c r="M345" s="277">
        <v>27.26709</v>
      </c>
    </row>
    <row r="346" spans="1:13">
      <c r="A346" s="268">
        <v>336</v>
      </c>
      <c r="B346" s="277" t="s">
        <v>152</v>
      </c>
      <c r="C346" s="278">
        <v>36</v>
      </c>
      <c r="D346" s="279">
        <v>36.083333333333336</v>
      </c>
      <c r="E346" s="279">
        <v>35.666666666666671</v>
      </c>
      <c r="F346" s="279">
        <v>35.333333333333336</v>
      </c>
      <c r="G346" s="279">
        <v>34.916666666666671</v>
      </c>
      <c r="H346" s="279">
        <v>36.416666666666671</v>
      </c>
      <c r="I346" s="279">
        <v>36.833333333333343</v>
      </c>
      <c r="J346" s="279">
        <v>37.166666666666671</v>
      </c>
      <c r="K346" s="277">
        <v>36.5</v>
      </c>
      <c r="L346" s="277">
        <v>35.75</v>
      </c>
      <c r="M346" s="277">
        <v>116.01791</v>
      </c>
    </row>
    <row r="347" spans="1:13">
      <c r="A347" s="268">
        <v>337</v>
      </c>
      <c r="B347" s="277" t="s">
        <v>473</v>
      </c>
      <c r="C347" s="278">
        <v>598.54999999999995</v>
      </c>
      <c r="D347" s="279">
        <v>598.16666666666663</v>
      </c>
      <c r="E347" s="279">
        <v>581.33333333333326</v>
      </c>
      <c r="F347" s="279">
        <v>564.11666666666667</v>
      </c>
      <c r="G347" s="279">
        <v>547.2833333333333</v>
      </c>
      <c r="H347" s="279">
        <v>615.38333333333321</v>
      </c>
      <c r="I347" s="279">
        <v>632.21666666666647</v>
      </c>
      <c r="J347" s="279">
        <v>649.43333333333317</v>
      </c>
      <c r="K347" s="277">
        <v>615</v>
      </c>
      <c r="L347" s="277">
        <v>580.95000000000005</v>
      </c>
      <c r="M347" s="277">
        <v>3.2676099999999999</v>
      </c>
    </row>
    <row r="348" spans="1:13">
      <c r="A348" s="268">
        <v>338</v>
      </c>
      <c r="B348" s="277" t="s">
        <v>153</v>
      </c>
      <c r="C348" s="278">
        <v>16190.05</v>
      </c>
      <c r="D348" s="279">
        <v>16236.133333333333</v>
      </c>
      <c r="E348" s="279">
        <v>16123.916666666666</v>
      </c>
      <c r="F348" s="279">
        <v>16057.783333333333</v>
      </c>
      <c r="G348" s="279">
        <v>15945.566666666666</v>
      </c>
      <c r="H348" s="279">
        <v>16302.266666666666</v>
      </c>
      <c r="I348" s="279">
        <v>16414.483333333334</v>
      </c>
      <c r="J348" s="279">
        <v>16480.616666666669</v>
      </c>
      <c r="K348" s="277">
        <v>16348.35</v>
      </c>
      <c r="L348" s="277">
        <v>16170</v>
      </c>
      <c r="M348" s="277">
        <v>1.16523</v>
      </c>
    </row>
    <row r="349" spans="1:13">
      <c r="A349" s="268">
        <v>339</v>
      </c>
      <c r="B349" s="277" t="s">
        <v>476</v>
      </c>
      <c r="C349" s="278">
        <v>37</v>
      </c>
      <c r="D349" s="279">
        <v>37.233333333333327</v>
      </c>
      <c r="E349" s="279">
        <v>36.616666666666653</v>
      </c>
      <c r="F349" s="279">
        <v>36.233333333333327</v>
      </c>
      <c r="G349" s="279">
        <v>35.616666666666653</v>
      </c>
      <c r="H349" s="279">
        <v>37.616666666666653</v>
      </c>
      <c r="I349" s="279">
        <v>38.233333333333327</v>
      </c>
      <c r="J349" s="279">
        <v>38.616666666666653</v>
      </c>
      <c r="K349" s="277">
        <v>37.85</v>
      </c>
      <c r="L349" s="277">
        <v>36.85</v>
      </c>
      <c r="M349" s="277">
        <v>10.256970000000001</v>
      </c>
    </row>
    <row r="350" spans="1:13">
      <c r="A350" s="268">
        <v>340</v>
      </c>
      <c r="B350" s="277" t="s">
        <v>475</v>
      </c>
      <c r="C350" s="278">
        <v>337.75</v>
      </c>
      <c r="D350" s="279">
        <v>340.25</v>
      </c>
      <c r="E350" s="279">
        <v>332.5</v>
      </c>
      <c r="F350" s="279">
        <v>327.25</v>
      </c>
      <c r="G350" s="279">
        <v>319.5</v>
      </c>
      <c r="H350" s="279">
        <v>345.5</v>
      </c>
      <c r="I350" s="279">
        <v>353.25</v>
      </c>
      <c r="J350" s="279">
        <v>358.5</v>
      </c>
      <c r="K350" s="277">
        <v>348</v>
      </c>
      <c r="L350" s="277">
        <v>335</v>
      </c>
      <c r="M350" s="277">
        <v>1.15849</v>
      </c>
    </row>
    <row r="351" spans="1:13">
      <c r="A351" s="268">
        <v>341</v>
      </c>
      <c r="B351" s="277" t="s">
        <v>270</v>
      </c>
      <c r="C351" s="278">
        <v>22.2</v>
      </c>
      <c r="D351" s="279">
        <v>22.349999999999998</v>
      </c>
      <c r="E351" s="279">
        <v>21.899999999999995</v>
      </c>
      <c r="F351" s="279">
        <v>21.599999999999998</v>
      </c>
      <c r="G351" s="279">
        <v>21.149999999999995</v>
      </c>
      <c r="H351" s="279">
        <v>22.649999999999995</v>
      </c>
      <c r="I351" s="279">
        <v>23.099999999999998</v>
      </c>
      <c r="J351" s="279">
        <v>23.399999999999995</v>
      </c>
      <c r="K351" s="277">
        <v>22.8</v>
      </c>
      <c r="L351" s="277">
        <v>22.05</v>
      </c>
      <c r="M351" s="277">
        <v>63.107959999999999</v>
      </c>
    </row>
    <row r="352" spans="1:13">
      <c r="A352" s="268">
        <v>342</v>
      </c>
      <c r="B352" s="277" t="s">
        <v>283</v>
      </c>
      <c r="C352" s="278">
        <v>119.4</v>
      </c>
      <c r="D352" s="279">
        <v>119.18333333333334</v>
      </c>
      <c r="E352" s="279">
        <v>116.86666666666667</v>
      </c>
      <c r="F352" s="279">
        <v>114.33333333333334</v>
      </c>
      <c r="G352" s="279">
        <v>112.01666666666668</v>
      </c>
      <c r="H352" s="279">
        <v>121.71666666666667</v>
      </c>
      <c r="I352" s="279">
        <v>124.03333333333333</v>
      </c>
      <c r="J352" s="279">
        <v>126.56666666666666</v>
      </c>
      <c r="K352" s="277">
        <v>121.5</v>
      </c>
      <c r="L352" s="277">
        <v>116.65</v>
      </c>
      <c r="M352" s="277">
        <v>17.629349999999999</v>
      </c>
    </row>
    <row r="353" spans="1:13">
      <c r="A353" s="268">
        <v>343</v>
      </c>
      <c r="B353" s="277" t="s">
        <v>479</v>
      </c>
      <c r="C353" s="278">
        <v>1386.85</v>
      </c>
      <c r="D353" s="279">
        <v>1389.95</v>
      </c>
      <c r="E353" s="279">
        <v>1376.95</v>
      </c>
      <c r="F353" s="279">
        <v>1367.05</v>
      </c>
      <c r="G353" s="279">
        <v>1354.05</v>
      </c>
      <c r="H353" s="279">
        <v>1399.8500000000001</v>
      </c>
      <c r="I353" s="279">
        <v>1412.8500000000001</v>
      </c>
      <c r="J353" s="279">
        <v>1422.7500000000002</v>
      </c>
      <c r="K353" s="277">
        <v>1402.95</v>
      </c>
      <c r="L353" s="277">
        <v>1380.05</v>
      </c>
      <c r="M353" s="277">
        <v>0.16908000000000001</v>
      </c>
    </row>
    <row r="354" spans="1:13">
      <c r="A354" s="268">
        <v>344</v>
      </c>
      <c r="B354" s="277" t="s">
        <v>474</v>
      </c>
      <c r="C354" s="278">
        <v>54.85</v>
      </c>
      <c r="D354" s="279">
        <v>54.916666666666664</v>
      </c>
      <c r="E354" s="279">
        <v>54.43333333333333</v>
      </c>
      <c r="F354" s="279">
        <v>54.016666666666666</v>
      </c>
      <c r="G354" s="279">
        <v>53.533333333333331</v>
      </c>
      <c r="H354" s="279">
        <v>55.333333333333329</v>
      </c>
      <c r="I354" s="279">
        <v>55.816666666666663</v>
      </c>
      <c r="J354" s="279">
        <v>56.233333333333327</v>
      </c>
      <c r="K354" s="277">
        <v>55.4</v>
      </c>
      <c r="L354" s="277">
        <v>54.5</v>
      </c>
      <c r="M354" s="277">
        <v>4.5087999999999999</v>
      </c>
    </row>
    <row r="355" spans="1:13">
      <c r="A355" s="268">
        <v>345</v>
      </c>
      <c r="B355" s="277" t="s">
        <v>155</v>
      </c>
      <c r="C355" s="278">
        <v>96.2</v>
      </c>
      <c r="D355" s="279">
        <v>96.2</v>
      </c>
      <c r="E355" s="279">
        <v>93.7</v>
      </c>
      <c r="F355" s="279">
        <v>91.2</v>
      </c>
      <c r="G355" s="279">
        <v>88.7</v>
      </c>
      <c r="H355" s="279">
        <v>98.7</v>
      </c>
      <c r="I355" s="279">
        <v>101.2</v>
      </c>
      <c r="J355" s="279">
        <v>103.7</v>
      </c>
      <c r="K355" s="277">
        <v>98.7</v>
      </c>
      <c r="L355" s="277">
        <v>93.7</v>
      </c>
      <c r="M355" s="277">
        <v>106.34405</v>
      </c>
    </row>
    <row r="356" spans="1:13">
      <c r="A356" s="268">
        <v>346</v>
      </c>
      <c r="B356" s="277" t="s">
        <v>156</v>
      </c>
      <c r="C356" s="278">
        <v>102.8</v>
      </c>
      <c r="D356" s="279">
        <v>103</v>
      </c>
      <c r="E356" s="279">
        <v>101.4</v>
      </c>
      <c r="F356" s="279">
        <v>100</v>
      </c>
      <c r="G356" s="279">
        <v>98.4</v>
      </c>
      <c r="H356" s="279">
        <v>104.4</v>
      </c>
      <c r="I356" s="279">
        <v>106</v>
      </c>
      <c r="J356" s="279">
        <v>107.4</v>
      </c>
      <c r="K356" s="277">
        <v>104.6</v>
      </c>
      <c r="L356" s="277">
        <v>101.6</v>
      </c>
      <c r="M356" s="277">
        <v>308.29462999999998</v>
      </c>
    </row>
    <row r="357" spans="1:13">
      <c r="A357" s="268">
        <v>347</v>
      </c>
      <c r="B357" s="277" t="s">
        <v>271</v>
      </c>
      <c r="C357" s="278">
        <v>367.1</v>
      </c>
      <c r="D357" s="279">
        <v>368.45</v>
      </c>
      <c r="E357" s="279">
        <v>360.95</v>
      </c>
      <c r="F357" s="279">
        <v>354.8</v>
      </c>
      <c r="G357" s="279">
        <v>347.3</v>
      </c>
      <c r="H357" s="279">
        <v>374.59999999999997</v>
      </c>
      <c r="I357" s="279">
        <v>382.09999999999997</v>
      </c>
      <c r="J357" s="279">
        <v>388.24999999999994</v>
      </c>
      <c r="K357" s="277">
        <v>375.95</v>
      </c>
      <c r="L357" s="277">
        <v>362.3</v>
      </c>
      <c r="M357" s="277">
        <v>4.8453200000000001</v>
      </c>
    </row>
    <row r="358" spans="1:13">
      <c r="A358" s="268">
        <v>348</v>
      </c>
      <c r="B358" s="277" t="s">
        <v>272</v>
      </c>
      <c r="C358" s="278">
        <v>3043.45</v>
      </c>
      <c r="D358" s="279">
        <v>3054.8666666666668</v>
      </c>
      <c r="E358" s="279">
        <v>3023.7333333333336</v>
      </c>
      <c r="F358" s="279">
        <v>3004.0166666666669</v>
      </c>
      <c r="G358" s="279">
        <v>2972.8833333333337</v>
      </c>
      <c r="H358" s="279">
        <v>3074.5833333333335</v>
      </c>
      <c r="I358" s="279">
        <v>3105.7166666666667</v>
      </c>
      <c r="J358" s="279">
        <v>3125.4333333333334</v>
      </c>
      <c r="K358" s="277">
        <v>3086</v>
      </c>
      <c r="L358" s="277">
        <v>3035.15</v>
      </c>
      <c r="M358" s="277">
        <v>0.94471000000000005</v>
      </c>
    </row>
    <row r="359" spans="1:13">
      <c r="A359" s="268">
        <v>349</v>
      </c>
      <c r="B359" s="277" t="s">
        <v>157</v>
      </c>
      <c r="C359" s="278">
        <v>97.6</v>
      </c>
      <c r="D359" s="279">
        <v>97.8</v>
      </c>
      <c r="E359" s="279">
        <v>97.199999999999989</v>
      </c>
      <c r="F359" s="279">
        <v>96.8</v>
      </c>
      <c r="G359" s="279">
        <v>96.199999999999989</v>
      </c>
      <c r="H359" s="279">
        <v>98.199999999999989</v>
      </c>
      <c r="I359" s="279">
        <v>98.799999999999983</v>
      </c>
      <c r="J359" s="279">
        <v>99.199999999999989</v>
      </c>
      <c r="K359" s="277">
        <v>98.4</v>
      </c>
      <c r="L359" s="277">
        <v>97.4</v>
      </c>
      <c r="M359" s="277">
        <v>6.4651500000000004</v>
      </c>
    </row>
    <row r="360" spans="1:13">
      <c r="A360" s="268">
        <v>350</v>
      </c>
      <c r="B360" s="277" t="s">
        <v>480</v>
      </c>
      <c r="C360" s="278">
        <v>74.45</v>
      </c>
      <c r="D360" s="279">
        <v>74.833333333333329</v>
      </c>
      <c r="E360" s="279">
        <v>72.86666666666666</v>
      </c>
      <c r="F360" s="279">
        <v>71.283333333333331</v>
      </c>
      <c r="G360" s="279">
        <v>69.316666666666663</v>
      </c>
      <c r="H360" s="279">
        <v>76.416666666666657</v>
      </c>
      <c r="I360" s="279">
        <v>78.383333333333326</v>
      </c>
      <c r="J360" s="279">
        <v>79.966666666666654</v>
      </c>
      <c r="K360" s="277">
        <v>76.8</v>
      </c>
      <c r="L360" s="277">
        <v>73.25</v>
      </c>
      <c r="M360" s="277">
        <v>0.65386</v>
      </c>
    </row>
    <row r="361" spans="1:13">
      <c r="A361" s="268">
        <v>351</v>
      </c>
      <c r="B361" s="277" t="s">
        <v>158</v>
      </c>
      <c r="C361" s="278">
        <v>81.400000000000006</v>
      </c>
      <c r="D361" s="279">
        <v>81.416666666666671</v>
      </c>
      <c r="E361" s="279">
        <v>80.733333333333348</v>
      </c>
      <c r="F361" s="279">
        <v>80.066666666666677</v>
      </c>
      <c r="G361" s="279">
        <v>79.383333333333354</v>
      </c>
      <c r="H361" s="279">
        <v>82.083333333333343</v>
      </c>
      <c r="I361" s="279">
        <v>82.766666666666652</v>
      </c>
      <c r="J361" s="279">
        <v>83.433333333333337</v>
      </c>
      <c r="K361" s="277">
        <v>82.1</v>
      </c>
      <c r="L361" s="277">
        <v>80.75</v>
      </c>
      <c r="M361" s="277">
        <v>159.68478999999999</v>
      </c>
    </row>
    <row r="362" spans="1:13">
      <c r="A362" s="268">
        <v>352</v>
      </c>
      <c r="B362" s="277" t="s">
        <v>481</v>
      </c>
      <c r="C362" s="278">
        <v>71.150000000000006</v>
      </c>
      <c r="D362" s="279">
        <v>71.333333333333329</v>
      </c>
      <c r="E362" s="279">
        <v>70.666666666666657</v>
      </c>
      <c r="F362" s="279">
        <v>70.183333333333323</v>
      </c>
      <c r="G362" s="279">
        <v>69.516666666666652</v>
      </c>
      <c r="H362" s="279">
        <v>71.816666666666663</v>
      </c>
      <c r="I362" s="279">
        <v>72.48333333333332</v>
      </c>
      <c r="J362" s="279">
        <v>72.966666666666669</v>
      </c>
      <c r="K362" s="277">
        <v>72</v>
      </c>
      <c r="L362" s="277">
        <v>70.849999999999994</v>
      </c>
      <c r="M362" s="277">
        <v>2.4532799999999999</v>
      </c>
    </row>
    <row r="363" spans="1:13">
      <c r="A363" s="268">
        <v>353</v>
      </c>
      <c r="B363" s="277" t="s">
        <v>482</v>
      </c>
      <c r="C363" s="278">
        <v>201.6</v>
      </c>
      <c r="D363" s="279">
        <v>201.36666666666667</v>
      </c>
      <c r="E363" s="279">
        <v>196.23333333333335</v>
      </c>
      <c r="F363" s="279">
        <v>190.86666666666667</v>
      </c>
      <c r="G363" s="279">
        <v>185.73333333333335</v>
      </c>
      <c r="H363" s="279">
        <v>206.73333333333335</v>
      </c>
      <c r="I363" s="279">
        <v>211.86666666666667</v>
      </c>
      <c r="J363" s="279">
        <v>217.23333333333335</v>
      </c>
      <c r="K363" s="277">
        <v>206.5</v>
      </c>
      <c r="L363" s="277">
        <v>196</v>
      </c>
      <c r="M363" s="277">
        <v>5.7873099999999997</v>
      </c>
    </row>
    <row r="364" spans="1:13">
      <c r="A364" s="268">
        <v>354</v>
      </c>
      <c r="B364" s="277" t="s">
        <v>483</v>
      </c>
      <c r="C364" s="278">
        <v>213.85</v>
      </c>
      <c r="D364" s="279">
        <v>213.54999999999998</v>
      </c>
      <c r="E364" s="279">
        <v>207.29999999999995</v>
      </c>
      <c r="F364" s="279">
        <v>200.74999999999997</v>
      </c>
      <c r="G364" s="279">
        <v>194.49999999999994</v>
      </c>
      <c r="H364" s="279">
        <v>220.09999999999997</v>
      </c>
      <c r="I364" s="279">
        <v>226.35000000000002</v>
      </c>
      <c r="J364" s="279">
        <v>232.89999999999998</v>
      </c>
      <c r="K364" s="277">
        <v>219.8</v>
      </c>
      <c r="L364" s="277">
        <v>207</v>
      </c>
      <c r="M364" s="277">
        <v>0.78647999999999996</v>
      </c>
    </row>
    <row r="365" spans="1:13">
      <c r="A365" s="268">
        <v>355</v>
      </c>
      <c r="B365" s="277" t="s">
        <v>159</v>
      </c>
      <c r="C365" s="278">
        <v>20202.150000000001</v>
      </c>
      <c r="D365" s="279">
        <v>20317.216666666671</v>
      </c>
      <c r="E365" s="279">
        <v>19994.483333333341</v>
      </c>
      <c r="F365" s="279">
        <v>19786.816666666669</v>
      </c>
      <c r="G365" s="279">
        <v>19464.083333333339</v>
      </c>
      <c r="H365" s="279">
        <v>20524.883333333342</v>
      </c>
      <c r="I365" s="279">
        <v>20847.616666666672</v>
      </c>
      <c r="J365" s="279">
        <v>21055.283333333344</v>
      </c>
      <c r="K365" s="277">
        <v>20639.95</v>
      </c>
      <c r="L365" s="277">
        <v>20109.55</v>
      </c>
      <c r="M365" s="277">
        <v>0.41115000000000002</v>
      </c>
    </row>
    <row r="366" spans="1:13">
      <c r="A366" s="268">
        <v>356</v>
      </c>
      <c r="B366" s="277" t="s">
        <v>160</v>
      </c>
      <c r="C366" s="278">
        <v>1433</v>
      </c>
      <c r="D366" s="279">
        <v>1422.3333333333333</v>
      </c>
      <c r="E366" s="279">
        <v>1402.6666666666665</v>
      </c>
      <c r="F366" s="279">
        <v>1372.3333333333333</v>
      </c>
      <c r="G366" s="279">
        <v>1352.6666666666665</v>
      </c>
      <c r="H366" s="279">
        <v>1452.6666666666665</v>
      </c>
      <c r="I366" s="279">
        <v>1472.333333333333</v>
      </c>
      <c r="J366" s="279">
        <v>1502.6666666666665</v>
      </c>
      <c r="K366" s="277">
        <v>1442</v>
      </c>
      <c r="L366" s="277">
        <v>1392</v>
      </c>
      <c r="M366" s="277">
        <v>13.501760000000001</v>
      </c>
    </row>
    <row r="367" spans="1:13">
      <c r="A367" s="268">
        <v>357</v>
      </c>
      <c r="B367" s="277" t="s">
        <v>488</v>
      </c>
      <c r="C367" s="278">
        <v>1052.45</v>
      </c>
      <c r="D367" s="279">
        <v>1052.2166666666665</v>
      </c>
      <c r="E367" s="279">
        <v>1030.4333333333329</v>
      </c>
      <c r="F367" s="279">
        <v>1008.4166666666665</v>
      </c>
      <c r="G367" s="279">
        <v>986.63333333333298</v>
      </c>
      <c r="H367" s="279">
        <v>1074.2333333333329</v>
      </c>
      <c r="I367" s="279">
        <v>1096.0166666666662</v>
      </c>
      <c r="J367" s="279">
        <v>1118.0333333333328</v>
      </c>
      <c r="K367" s="277">
        <v>1074</v>
      </c>
      <c r="L367" s="277">
        <v>1030.2</v>
      </c>
      <c r="M367" s="277">
        <v>1.2952300000000001</v>
      </c>
    </row>
    <row r="368" spans="1:13">
      <c r="A368" s="268">
        <v>358</v>
      </c>
      <c r="B368" s="277" t="s">
        <v>161</v>
      </c>
      <c r="C368" s="278">
        <v>247.65</v>
      </c>
      <c r="D368" s="279">
        <v>249.29999999999998</v>
      </c>
      <c r="E368" s="279">
        <v>244.84999999999997</v>
      </c>
      <c r="F368" s="279">
        <v>242.04999999999998</v>
      </c>
      <c r="G368" s="279">
        <v>237.59999999999997</v>
      </c>
      <c r="H368" s="279">
        <v>252.09999999999997</v>
      </c>
      <c r="I368" s="279">
        <v>256.54999999999995</v>
      </c>
      <c r="J368" s="279">
        <v>259.34999999999997</v>
      </c>
      <c r="K368" s="277">
        <v>253.75</v>
      </c>
      <c r="L368" s="277">
        <v>246.5</v>
      </c>
      <c r="M368" s="277">
        <v>38.379669999999997</v>
      </c>
    </row>
    <row r="369" spans="1:13">
      <c r="A369" s="268">
        <v>359</v>
      </c>
      <c r="B369" s="277" t="s">
        <v>162</v>
      </c>
      <c r="C369" s="278">
        <v>99</v>
      </c>
      <c r="D369" s="279">
        <v>99.533333333333346</v>
      </c>
      <c r="E369" s="279">
        <v>97.966666666666697</v>
      </c>
      <c r="F369" s="279">
        <v>96.933333333333351</v>
      </c>
      <c r="G369" s="279">
        <v>95.366666666666703</v>
      </c>
      <c r="H369" s="279">
        <v>100.56666666666669</v>
      </c>
      <c r="I369" s="279">
        <v>102.13333333333333</v>
      </c>
      <c r="J369" s="279">
        <v>103.16666666666669</v>
      </c>
      <c r="K369" s="277">
        <v>101.1</v>
      </c>
      <c r="L369" s="277">
        <v>98.5</v>
      </c>
      <c r="M369" s="277">
        <v>83.062560000000005</v>
      </c>
    </row>
    <row r="370" spans="1:13">
      <c r="A370" s="268">
        <v>360</v>
      </c>
      <c r="B370" s="277" t="s">
        <v>275</v>
      </c>
      <c r="C370" s="278">
        <v>4852</v>
      </c>
      <c r="D370" s="279">
        <v>4837.333333333333</v>
      </c>
      <c r="E370" s="279">
        <v>4769.6666666666661</v>
      </c>
      <c r="F370" s="279">
        <v>4687.333333333333</v>
      </c>
      <c r="G370" s="279">
        <v>4619.6666666666661</v>
      </c>
      <c r="H370" s="279">
        <v>4919.6666666666661</v>
      </c>
      <c r="I370" s="279">
        <v>4987.3333333333321</v>
      </c>
      <c r="J370" s="279">
        <v>5069.6666666666661</v>
      </c>
      <c r="K370" s="277">
        <v>4905</v>
      </c>
      <c r="L370" s="277">
        <v>4755</v>
      </c>
      <c r="M370" s="277">
        <v>0.51566999999999996</v>
      </c>
    </row>
    <row r="371" spans="1:13">
      <c r="A371" s="268">
        <v>361</v>
      </c>
      <c r="B371" s="277" t="s">
        <v>277</v>
      </c>
      <c r="C371" s="278">
        <v>10242.15</v>
      </c>
      <c r="D371" s="279">
        <v>10353.416666666666</v>
      </c>
      <c r="E371" s="279">
        <v>9999.7333333333318</v>
      </c>
      <c r="F371" s="279">
        <v>9757.3166666666657</v>
      </c>
      <c r="G371" s="279">
        <v>9403.6333333333314</v>
      </c>
      <c r="H371" s="279">
        <v>10595.833333333332</v>
      </c>
      <c r="I371" s="279">
        <v>10949.516666666666</v>
      </c>
      <c r="J371" s="279">
        <v>11191.933333333332</v>
      </c>
      <c r="K371" s="277">
        <v>10707.1</v>
      </c>
      <c r="L371" s="277">
        <v>10111</v>
      </c>
      <c r="M371" s="277">
        <v>0.10518</v>
      </c>
    </row>
    <row r="372" spans="1:13">
      <c r="A372" s="268">
        <v>362</v>
      </c>
      <c r="B372" s="277" t="s">
        <v>494</v>
      </c>
      <c r="C372" s="278">
        <v>5028.1499999999996</v>
      </c>
      <c r="D372" s="279">
        <v>5005.3833333333332</v>
      </c>
      <c r="E372" s="279">
        <v>4912.7666666666664</v>
      </c>
      <c r="F372" s="279">
        <v>4797.3833333333332</v>
      </c>
      <c r="G372" s="279">
        <v>4704.7666666666664</v>
      </c>
      <c r="H372" s="279">
        <v>5120.7666666666664</v>
      </c>
      <c r="I372" s="279">
        <v>5213.3833333333332</v>
      </c>
      <c r="J372" s="279">
        <v>5328.7666666666664</v>
      </c>
      <c r="K372" s="277">
        <v>5098</v>
      </c>
      <c r="L372" s="277">
        <v>4890</v>
      </c>
      <c r="M372" s="277">
        <v>0.83420000000000005</v>
      </c>
    </row>
    <row r="373" spans="1:13">
      <c r="A373" s="268">
        <v>363</v>
      </c>
      <c r="B373" s="277" t="s">
        <v>489</v>
      </c>
      <c r="C373" s="278">
        <v>124.55</v>
      </c>
      <c r="D373" s="279">
        <v>125.71666666666665</v>
      </c>
      <c r="E373" s="279">
        <v>122.43333333333331</v>
      </c>
      <c r="F373" s="279">
        <v>120.31666666666665</v>
      </c>
      <c r="G373" s="279">
        <v>117.0333333333333</v>
      </c>
      <c r="H373" s="279">
        <v>127.83333333333331</v>
      </c>
      <c r="I373" s="279">
        <v>131.11666666666665</v>
      </c>
      <c r="J373" s="279">
        <v>133.23333333333332</v>
      </c>
      <c r="K373" s="277">
        <v>129</v>
      </c>
      <c r="L373" s="277">
        <v>123.6</v>
      </c>
      <c r="M373" s="277">
        <v>19.090910000000001</v>
      </c>
    </row>
    <row r="374" spans="1:13">
      <c r="A374" s="268">
        <v>364</v>
      </c>
      <c r="B374" s="277" t="s">
        <v>490</v>
      </c>
      <c r="C374" s="278">
        <v>649.9</v>
      </c>
      <c r="D374" s="279">
        <v>651.79999999999995</v>
      </c>
      <c r="E374" s="279">
        <v>643.64999999999986</v>
      </c>
      <c r="F374" s="279">
        <v>637.39999999999986</v>
      </c>
      <c r="G374" s="279">
        <v>629.24999999999977</v>
      </c>
      <c r="H374" s="279">
        <v>658.05</v>
      </c>
      <c r="I374" s="279">
        <v>666.2</v>
      </c>
      <c r="J374" s="279">
        <v>672.45</v>
      </c>
      <c r="K374" s="277">
        <v>659.95</v>
      </c>
      <c r="L374" s="277">
        <v>645.54999999999995</v>
      </c>
      <c r="M374" s="277">
        <v>5.0716000000000001</v>
      </c>
    </row>
    <row r="375" spans="1:13">
      <c r="A375" s="268">
        <v>365</v>
      </c>
      <c r="B375" s="277" t="s">
        <v>163</v>
      </c>
      <c r="C375" s="278">
        <v>1468.45</v>
      </c>
      <c r="D375" s="279">
        <v>1470.7833333333335</v>
      </c>
      <c r="E375" s="279">
        <v>1455.7166666666672</v>
      </c>
      <c r="F375" s="279">
        <v>1442.9833333333336</v>
      </c>
      <c r="G375" s="279">
        <v>1427.9166666666672</v>
      </c>
      <c r="H375" s="279">
        <v>1483.5166666666671</v>
      </c>
      <c r="I375" s="279">
        <v>1498.5833333333333</v>
      </c>
      <c r="J375" s="279">
        <v>1511.3166666666671</v>
      </c>
      <c r="K375" s="277">
        <v>1485.85</v>
      </c>
      <c r="L375" s="277">
        <v>1458.05</v>
      </c>
      <c r="M375" s="277">
        <v>7.5877800000000004</v>
      </c>
    </row>
    <row r="376" spans="1:13">
      <c r="A376" s="268">
        <v>366</v>
      </c>
      <c r="B376" s="277" t="s">
        <v>273</v>
      </c>
      <c r="C376" s="278">
        <v>2015.6</v>
      </c>
      <c r="D376" s="279">
        <v>2031.0999999999997</v>
      </c>
      <c r="E376" s="279">
        <v>1992.0999999999995</v>
      </c>
      <c r="F376" s="279">
        <v>1968.5999999999997</v>
      </c>
      <c r="G376" s="279">
        <v>1929.5999999999995</v>
      </c>
      <c r="H376" s="279">
        <v>2054.5999999999995</v>
      </c>
      <c r="I376" s="279">
        <v>2093.6</v>
      </c>
      <c r="J376" s="279">
        <v>2117.0999999999995</v>
      </c>
      <c r="K376" s="277">
        <v>2070.1</v>
      </c>
      <c r="L376" s="277">
        <v>2007.6</v>
      </c>
      <c r="M376" s="277">
        <v>1.2269099999999999</v>
      </c>
    </row>
    <row r="377" spans="1:13">
      <c r="A377" s="268">
        <v>367</v>
      </c>
      <c r="B377" s="277" t="s">
        <v>164</v>
      </c>
      <c r="C377" s="278">
        <v>35.4</v>
      </c>
      <c r="D377" s="279">
        <v>35.43333333333333</v>
      </c>
      <c r="E377" s="279">
        <v>35.166666666666657</v>
      </c>
      <c r="F377" s="279">
        <v>34.93333333333333</v>
      </c>
      <c r="G377" s="279">
        <v>34.666666666666657</v>
      </c>
      <c r="H377" s="279">
        <v>35.666666666666657</v>
      </c>
      <c r="I377" s="279">
        <v>35.933333333333323</v>
      </c>
      <c r="J377" s="279">
        <v>36.166666666666657</v>
      </c>
      <c r="K377" s="277">
        <v>35.700000000000003</v>
      </c>
      <c r="L377" s="277">
        <v>35.200000000000003</v>
      </c>
      <c r="M377" s="277">
        <v>185.42873</v>
      </c>
    </row>
    <row r="378" spans="1:13">
      <c r="A378" s="268">
        <v>368</v>
      </c>
      <c r="B378" s="277" t="s">
        <v>274</v>
      </c>
      <c r="C378" s="278">
        <v>282.85000000000002</v>
      </c>
      <c r="D378" s="279">
        <v>282.13333333333333</v>
      </c>
      <c r="E378" s="279">
        <v>279.11666666666667</v>
      </c>
      <c r="F378" s="279">
        <v>275.38333333333333</v>
      </c>
      <c r="G378" s="279">
        <v>272.36666666666667</v>
      </c>
      <c r="H378" s="279">
        <v>285.86666666666667</v>
      </c>
      <c r="I378" s="279">
        <v>288.88333333333333</v>
      </c>
      <c r="J378" s="279">
        <v>292.61666666666667</v>
      </c>
      <c r="K378" s="277">
        <v>285.14999999999998</v>
      </c>
      <c r="L378" s="277">
        <v>278.39999999999998</v>
      </c>
      <c r="M378" s="277">
        <v>9.5281699999999994</v>
      </c>
    </row>
    <row r="379" spans="1:13">
      <c r="A379" s="268">
        <v>369</v>
      </c>
      <c r="B379" s="277" t="s">
        <v>485</v>
      </c>
      <c r="C379" s="278">
        <v>170.45</v>
      </c>
      <c r="D379" s="279">
        <v>170.93333333333331</v>
      </c>
      <c r="E379" s="279">
        <v>167.46666666666661</v>
      </c>
      <c r="F379" s="279">
        <v>164.48333333333329</v>
      </c>
      <c r="G379" s="279">
        <v>161.01666666666659</v>
      </c>
      <c r="H379" s="279">
        <v>173.91666666666663</v>
      </c>
      <c r="I379" s="279">
        <v>177.38333333333333</v>
      </c>
      <c r="J379" s="279">
        <v>180.36666666666665</v>
      </c>
      <c r="K379" s="277">
        <v>174.4</v>
      </c>
      <c r="L379" s="277">
        <v>167.95</v>
      </c>
      <c r="M379" s="277">
        <v>4.4496200000000004</v>
      </c>
    </row>
    <row r="380" spans="1:13">
      <c r="A380" s="268">
        <v>370</v>
      </c>
      <c r="B380" s="277" t="s">
        <v>491</v>
      </c>
      <c r="C380" s="278">
        <v>919.15</v>
      </c>
      <c r="D380" s="279">
        <v>905.69999999999993</v>
      </c>
      <c r="E380" s="279">
        <v>881.49999999999989</v>
      </c>
      <c r="F380" s="279">
        <v>843.84999999999991</v>
      </c>
      <c r="G380" s="279">
        <v>819.64999999999986</v>
      </c>
      <c r="H380" s="279">
        <v>943.34999999999991</v>
      </c>
      <c r="I380" s="279">
        <v>967.55</v>
      </c>
      <c r="J380" s="279">
        <v>1005.1999999999999</v>
      </c>
      <c r="K380" s="277">
        <v>929.9</v>
      </c>
      <c r="L380" s="277">
        <v>868.05</v>
      </c>
      <c r="M380" s="277">
        <v>9.0912400000000009</v>
      </c>
    </row>
    <row r="381" spans="1:13">
      <c r="A381" s="268">
        <v>371</v>
      </c>
      <c r="B381" s="277" t="s">
        <v>2224</v>
      </c>
      <c r="C381" s="278">
        <v>429.7</v>
      </c>
      <c r="D381" s="279">
        <v>430.98333333333329</v>
      </c>
      <c r="E381" s="279">
        <v>426.06666666666661</v>
      </c>
      <c r="F381" s="279">
        <v>422.43333333333334</v>
      </c>
      <c r="G381" s="279">
        <v>417.51666666666665</v>
      </c>
      <c r="H381" s="279">
        <v>434.61666666666656</v>
      </c>
      <c r="I381" s="279">
        <v>439.53333333333319</v>
      </c>
      <c r="J381" s="279">
        <v>443.16666666666652</v>
      </c>
      <c r="K381" s="277">
        <v>435.9</v>
      </c>
      <c r="L381" s="277">
        <v>427.35</v>
      </c>
      <c r="M381" s="277">
        <v>0.74404000000000003</v>
      </c>
    </row>
    <row r="382" spans="1:13">
      <c r="A382" s="268">
        <v>372</v>
      </c>
      <c r="B382" s="277" t="s">
        <v>165</v>
      </c>
      <c r="C382" s="278">
        <v>185.35</v>
      </c>
      <c r="D382" s="279">
        <v>186.36666666666667</v>
      </c>
      <c r="E382" s="279">
        <v>183.08333333333334</v>
      </c>
      <c r="F382" s="279">
        <v>180.81666666666666</v>
      </c>
      <c r="G382" s="279">
        <v>177.53333333333333</v>
      </c>
      <c r="H382" s="279">
        <v>188.63333333333335</v>
      </c>
      <c r="I382" s="279">
        <v>191.91666666666666</v>
      </c>
      <c r="J382" s="279">
        <v>194.18333333333337</v>
      </c>
      <c r="K382" s="277">
        <v>189.65</v>
      </c>
      <c r="L382" s="277">
        <v>184.1</v>
      </c>
      <c r="M382" s="277">
        <v>101.25354</v>
      </c>
    </row>
    <row r="383" spans="1:13">
      <c r="A383" s="268">
        <v>373</v>
      </c>
      <c r="B383" s="277" t="s">
        <v>492</v>
      </c>
      <c r="C383" s="278">
        <v>76.349999999999994</v>
      </c>
      <c r="D383" s="279">
        <v>76.11666666666666</v>
      </c>
      <c r="E383" s="279">
        <v>74.933333333333323</v>
      </c>
      <c r="F383" s="279">
        <v>73.516666666666666</v>
      </c>
      <c r="G383" s="279">
        <v>72.333333333333329</v>
      </c>
      <c r="H383" s="279">
        <v>77.533333333333317</v>
      </c>
      <c r="I383" s="279">
        <v>78.716666666666654</v>
      </c>
      <c r="J383" s="279">
        <v>80.133333333333312</v>
      </c>
      <c r="K383" s="277">
        <v>77.3</v>
      </c>
      <c r="L383" s="277">
        <v>74.7</v>
      </c>
      <c r="M383" s="277">
        <v>18.304359999999999</v>
      </c>
    </row>
    <row r="384" spans="1:13">
      <c r="A384" s="268">
        <v>374</v>
      </c>
      <c r="B384" s="277" t="s">
        <v>276</v>
      </c>
      <c r="C384" s="278">
        <v>240.4</v>
      </c>
      <c r="D384" s="279">
        <v>238.28333333333333</v>
      </c>
      <c r="E384" s="279">
        <v>234.61666666666667</v>
      </c>
      <c r="F384" s="279">
        <v>228.83333333333334</v>
      </c>
      <c r="G384" s="279">
        <v>225.16666666666669</v>
      </c>
      <c r="H384" s="279">
        <v>244.06666666666666</v>
      </c>
      <c r="I384" s="279">
        <v>247.73333333333335</v>
      </c>
      <c r="J384" s="279">
        <v>253.51666666666665</v>
      </c>
      <c r="K384" s="277">
        <v>241.95</v>
      </c>
      <c r="L384" s="277">
        <v>232.5</v>
      </c>
      <c r="M384" s="277">
        <v>6.51349</v>
      </c>
    </row>
    <row r="385" spans="1:13">
      <c r="A385" s="268">
        <v>375</v>
      </c>
      <c r="B385" s="277" t="s">
        <v>493</v>
      </c>
      <c r="C385" s="278">
        <v>55.4</v>
      </c>
      <c r="D385" s="279">
        <v>55.716666666666669</v>
      </c>
      <c r="E385" s="279">
        <v>54.683333333333337</v>
      </c>
      <c r="F385" s="279">
        <v>53.966666666666669</v>
      </c>
      <c r="G385" s="279">
        <v>52.933333333333337</v>
      </c>
      <c r="H385" s="279">
        <v>56.433333333333337</v>
      </c>
      <c r="I385" s="279">
        <v>57.466666666666669</v>
      </c>
      <c r="J385" s="279">
        <v>58.183333333333337</v>
      </c>
      <c r="K385" s="277">
        <v>56.75</v>
      </c>
      <c r="L385" s="277">
        <v>55</v>
      </c>
      <c r="M385" s="277">
        <v>2.4654799999999999</v>
      </c>
    </row>
    <row r="386" spans="1:13">
      <c r="A386" s="268">
        <v>376</v>
      </c>
      <c r="B386" s="277" t="s">
        <v>486</v>
      </c>
      <c r="C386" s="278">
        <v>61.25</v>
      </c>
      <c r="D386" s="279">
        <v>61.383333333333333</v>
      </c>
      <c r="E386" s="279">
        <v>60.866666666666667</v>
      </c>
      <c r="F386" s="279">
        <v>60.483333333333334</v>
      </c>
      <c r="G386" s="279">
        <v>59.966666666666669</v>
      </c>
      <c r="H386" s="279">
        <v>61.766666666666666</v>
      </c>
      <c r="I386" s="279">
        <v>62.283333333333331</v>
      </c>
      <c r="J386" s="279">
        <v>62.666666666666664</v>
      </c>
      <c r="K386" s="277">
        <v>61.9</v>
      </c>
      <c r="L386" s="277">
        <v>61</v>
      </c>
      <c r="M386" s="277">
        <v>18.17681</v>
      </c>
    </row>
    <row r="387" spans="1:13">
      <c r="A387" s="268">
        <v>377</v>
      </c>
      <c r="B387" s="277" t="s">
        <v>166</v>
      </c>
      <c r="C387" s="278">
        <v>1322.65</v>
      </c>
      <c r="D387" s="279">
        <v>1327.3333333333333</v>
      </c>
      <c r="E387" s="279">
        <v>1310.4166666666665</v>
      </c>
      <c r="F387" s="279">
        <v>1298.1833333333332</v>
      </c>
      <c r="G387" s="279">
        <v>1281.2666666666664</v>
      </c>
      <c r="H387" s="279">
        <v>1339.5666666666666</v>
      </c>
      <c r="I387" s="279">
        <v>1356.4833333333331</v>
      </c>
      <c r="J387" s="279">
        <v>1368.7166666666667</v>
      </c>
      <c r="K387" s="277">
        <v>1344.25</v>
      </c>
      <c r="L387" s="277">
        <v>1315.1</v>
      </c>
      <c r="M387" s="277">
        <v>14.84412</v>
      </c>
    </row>
    <row r="388" spans="1:13">
      <c r="A388" s="268">
        <v>378</v>
      </c>
      <c r="B388" s="277" t="s">
        <v>278</v>
      </c>
      <c r="C388" s="278">
        <v>377.9</v>
      </c>
      <c r="D388" s="279">
        <v>379.08333333333331</v>
      </c>
      <c r="E388" s="279">
        <v>371.31666666666661</v>
      </c>
      <c r="F388" s="279">
        <v>364.73333333333329</v>
      </c>
      <c r="G388" s="279">
        <v>356.96666666666658</v>
      </c>
      <c r="H388" s="279">
        <v>385.66666666666663</v>
      </c>
      <c r="I388" s="279">
        <v>393.43333333333339</v>
      </c>
      <c r="J388" s="279">
        <v>400.01666666666665</v>
      </c>
      <c r="K388" s="277">
        <v>386.85</v>
      </c>
      <c r="L388" s="277">
        <v>372.5</v>
      </c>
      <c r="M388" s="277">
        <v>2.8557100000000002</v>
      </c>
    </row>
    <row r="389" spans="1:13">
      <c r="A389" s="268">
        <v>379</v>
      </c>
      <c r="B389" s="277" t="s">
        <v>496</v>
      </c>
      <c r="C389" s="278">
        <v>407.1</v>
      </c>
      <c r="D389" s="279">
        <v>408.36666666666662</v>
      </c>
      <c r="E389" s="279">
        <v>402.83333333333326</v>
      </c>
      <c r="F389" s="279">
        <v>398.56666666666666</v>
      </c>
      <c r="G389" s="279">
        <v>393.0333333333333</v>
      </c>
      <c r="H389" s="279">
        <v>412.63333333333321</v>
      </c>
      <c r="I389" s="279">
        <v>418.16666666666663</v>
      </c>
      <c r="J389" s="279">
        <v>422.43333333333317</v>
      </c>
      <c r="K389" s="277">
        <v>413.9</v>
      </c>
      <c r="L389" s="277">
        <v>404.1</v>
      </c>
      <c r="M389" s="277">
        <v>1.65065</v>
      </c>
    </row>
    <row r="390" spans="1:13">
      <c r="A390" s="268">
        <v>380</v>
      </c>
      <c r="B390" s="277" t="s">
        <v>498</v>
      </c>
      <c r="C390" s="278">
        <v>121.9</v>
      </c>
      <c r="D390" s="279">
        <v>122.76666666666667</v>
      </c>
      <c r="E390" s="279">
        <v>120.18333333333334</v>
      </c>
      <c r="F390" s="279">
        <v>118.46666666666667</v>
      </c>
      <c r="G390" s="279">
        <v>115.88333333333334</v>
      </c>
      <c r="H390" s="279">
        <v>124.48333333333333</v>
      </c>
      <c r="I390" s="279">
        <v>127.06666666666668</v>
      </c>
      <c r="J390" s="279">
        <v>128.78333333333333</v>
      </c>
      <c r="K390" s="277">
        <v>125.35</v>
      </c>
      <c r="L390" s="277">
        <v>121.05</v>
      </c>
      <c r="M390" s="277">
        <v>17.36619</v>
      </c>
    </row>
    <row r="391" spans="1:13">
      <c r="A391" s="268">
        <v>381</v>
      </c>
      <c r="B391" s="277" t="s">
        <v>279</v>
      </c>
      <c r="C391" s="278">
        <v>473.65</v>
      </c>
      <c r="D391" s="279">
        <v>474.7166666666667</v>
      </c>
      <c r="E391" s="279">
        <v>471.43333333333339</v>
      </c>
      <c r="F391" s="279">
        <v>469.2166666666667</v>
      </c>
      <c r="G391" s="279">
        <v>465.93333333333339</v>
      </c>
      <c r="H391" s="279">
        <v>476.93333333333339</v>
      </c>
      <c r="I391" s="279">
        <v>480.2166666666667</v>
      </c>
      <c r="J391" s="279">
        <v>482.43333333333339</v>
      </c>
      <c r="K391" s="277">
        <v>478</v>
      </c>
      <c r="L391" s="277">
        <v>472.5</v>
      </c>
      <c r="M391" s="277">
        <v>0.72177000000000002</v>
      </c>
    </row>
    <row r="392" spans="1:13">
      <c r="A392" s="268">
        <v>382</v>
      </c>
      <c r="B392" s="277" t="s">
        <v>499</v>
      </c>
      <c r="C392" s="278">
        <v>327.35000000000002</v>
      </c>
      <c r="D392" s="279">
        <v>330.05</v>
      </c>
      <c r="E392" s="279">
        <v>320.3</v>
      </c>
      <c r="F392" s="279">
        <v>313.25</v>
      </c>
      <c r="G392" s="279">
        <v>303.5</v>
      </c>
      <c r="H392" s="279">
        <v>337.1</v>
      </c>
      <c r="I392" s="279">
        <v>346.85</v>
      </c>
      <c r="J392" s="279">
        <v>353.90000000000003</v>
      </c>
      <c r="K392" s="277">
        <v>339.8</v>
      </c>
      <c r="L392" s="277">
        <v>323</v>
      </c>
      <c r="M392" s="277">
        <v>33.575420000000001</v>
      </c>
    </row>
    <row r="393" spans="1:13">
      <c r="A393" s="268">
        <v>383</v>
      </c>
      <c r="B393" s="277" t="s">
        <v>167</v>
      </c>
      <c r="C393" s="278">
        <v>725.6</v>
      </c>
      <c r="D393" s="279">
        <v>728.88333333333333</v>
      </c>
      <c r="E393" s="279">
        <v>718.31666666666661</v>
      </c>
      <c r="F393" s="279">
        <v>711.0333333333333</v>
      </c>
      <c r="G393" s="279">
        <v>700.46666666666658</v>
      </c>
      <c r="H393" s="279">
        <v>736.16666666666663</v>
      </c>
      <c r="I393" s="279">
        <v>746.73333333333346</v>
      </c>
      <c r="J393" s="279">
        <v>754.01666666666665</v>
      </c>
      <c r="K393" s="277">
        <v>739.45</v>
      </c>
      <c r="L393" s="277">
        <v>721.6</v>
      </c>
      <c r="M393" s="277">
        <v>7.2822500000000003</v>
      </c>
    </row>
    <row r="394" spans="1:13">
      <c r="A394" s="268">
        <v>384</v>
      </c>
      <c r="B394" s="277" t="s">
        <v>501</v>
      </c>
      <c r="C394" s="278">
        <v>1184.8</v>
      </c>
      <c r="D394" s="279">
        <v>1179.4333333333334</v>
      </c>
      <c r="E394" s="279">
        <v>1159.8666666666668</v>
      </c>
      <c r="F394" s="279">
        <v>1134.9333333333334</v>
      </c>
      <c r="G394" s="279">
        <v>1115.3666666666668</v>
      </c>
      <c r="H394" s="279">
        <v>1204.3666666666668</v>
      </c>
      <c r="I394" s="279">
        <v>1223.9333333333334</v>
      </c>
      <c r="J394" s="279">
        <v>1248.8666666666668</v>
      </c>
      <c r="K394" s="277">
        <v>1199</v>
      </c>
      <c r="L394" s="277">
        <v>1154.5</v>
      </c>
      <c r="M394" s="277">
        <v>0.10259</v>
      </c>
    </row>
    <row r="395" spans="1:13">
      <c r="A395" s="268">
        <v>385</v>
      </c>
      <c r="B395" s="277" t="s">
        <v>502</v>
      </c>
      <c r="C395" s="278">
        <v>298.55</v>
      </c>
      <c r="D395" s="279">
        <v>296.18333333333334</v>
      </c>
      <c r="E395" s="279">
        <v>284.9666666666667</v>
      </c>
      <c r="F395" s="279">
        <v>271.38333333333338</v>
      </c>
      <c r="G395" s="279">
        <v>260.16666666666674</v>
      </c>
      <c r="H395" s="279">
        <v>309.76666666666665</v>
      </c>
      <c r="I395" s="279">
        <v>320.98333333333323</v>
      </c>
      <c r="J395" s="279">
        <v>334.56666666666661</v>
      </c>
      <c r="K395" s="277">
        <v>307.39999999999998</v>
      </c>
      <c r="L395" s="277">
        <v>282.60000000000002</v>
      </c>
      <c r="M395" s="277">
        <v>46.27816</v>
      </c>
    </row>
    <row r="396" spans="1:13">
      <c r="A396" s="268">
        <v>386</v>
      </c>
      <c r="B396" s="277" t="s">
        <v>168</v>
      </c>
      <c r="C396" s="278">
        <v>200.4</v>
      </c>
      <c r="D396" s="279">
        <v>197.16666666666666</v>
      </c>
      <c r="E396" s="279">
        <v>192.43333333333331</v>
      </c>
      <c r="F396" s="279">
        <v>184.46666666666664</v>
      </c>
      <c r="G396" s="279">
        <v>179.73333333333329</v>
      </c>
      <c r="H396" s="279">
        <v>205.13333333333333</v>
      </c>
      <c r="I396" s="279">
        <v>209.86666666666667</v>
      </c>
      <c r="J396" s="279">
        <v>217.83333333333334</v>
      </c>
      <c r="K396" s="277">
        <v>201.9</v>
      </c>
      <c r="L396" s="277">
        <v>189.2</v>
      </c>
      <c r="M396" s="277">
        <v>507.29018000000002</v>
      </c>
    </row>
    <row r="397" spans="1:13">
      <c r="A397" s="268">
        <v>387</v>
      </c>
      <c r="B397" s="277" t="s">
        <v>500</v>
      </c>
      <c r="C397" s="278">
        <v>51.65</v>
      </c>
      <c r="D397" s="279">
        <v>51.75</v>
      </c>
      <c r="E397" s="279">
        <v>50.5</v>
      </c>
      <c r="F397" s="279">
        <v>49.35</v>
      </c>
      <c r="G397" s="279">
        <v>48.1</v>
      </c>
      <c r="H397" s="279">
        <v>52.9</v>
      </c>
      <c r="I397" s="279">
        <v>54.15</v>
      </c>
      <c r="J397" s="279">
        <v>55.3</v>
      </c>
      <c r="K397" s="277">
        <v>53</v>
      </c>
      <c r="L397" s="277">
        <v>50.6</v>
      </c>
      <c r="M397" s="277">
        <v>24.857990000000001</v>
      </c>
    </row>
    <row r="398" spans="1:13">
      <c r="A398" s="268">
        <v>388</v>
      </c>
      <c r="B398" s="277" t="s">
        <v>169</v>
      </c>
      <c r="C398" s="278">
        <v>112.35</v>
      </c>
      <c r="D398" s="279">
        <v>112.90000000000002</v>
      </c>
      <c r="E398" s="279">
        <v>111.10000000000004</v>
      </c>
      <c r="F398" s="279">
        <v>109.85000000000002</v>
      </c>
      <c r="G398" s="279">
        <v>108.05000000000004</v>
      </c>
      <c r="H398" s="279">
        <v>114.15000000000003</v>
      </c>
      <c r="I398" s="279">
        <v>115.95000000000002</v>
      </c>
      <c r="J398" s="279">
        <v>117.20000000000003</v>
      </c>
      <c r="K398" s="277">
        <v>114.7</v>
      </c>
      <c r="L398" s="277">
        <v>111.65</v>
      </c>
      <c r="M398" s="277">
        <v>66.495260000000002</v>
      </c>
    </row>
    <row r="399" spans="1:13">
      <c r="A399" s="268">
        <v>389</v>
      </c>
      <c r="B399" s="277" t="s">
        <v>503</v>
      </c>
      <c r="C399" s="278">
        <v>118.45</v>
      </c>
      <c r="D399" s="279">
        <v>119.5</v>
      </c>
      <c r="E399" s="279">
        <v>116.7</v>
      </c>
      <c r="F399" s="279">
        <v>114.95</v>
      </c>
      <c r="G399" s="279">
        <v>112.15</v>
      </c>
      <c r="H399" s="279">
        <v>121.25</v>
      </c>
      <c r="I399" s="279">
        <v>124.05000000000001</v>
      </c>
      <c r="J399" s="279">
        <v>125.8</v>
      </c>
      <c r="K399" s="277">
        <v>122.3</v>
      </c>
      <c r="L399" s="277">
        <v>117.75</v>
      </c>
      <c r="M399" s="277">
        <v>3.4097300000000001</v>
      </c>
    </row>
    <row r="400" spans="1:13">
      <c r="A400" s="268">
        <v>390</v>
      </c>
      <c r="B400" s="277" t="s">
        <v>504</v>
      </c>
      <c r="C400" s="278">
        <v>639.29999999999995</v>
      </c>
      <c r="D400" s="279">
        <v>637.91666666666663</v>
      </c>
      <c r="E400" s="279">
        <v>635.83333333333326</v>
      </c>
      <c r="F400" s="279">
        <v>632.36666666666667</v>
      </c>
      <c r="G400" s="279">
        <v>630.2833333333333</v>
      </c>
      <c r="H400" s="279">
        <v>641.38333333333321</v>
      </c>
      <c r="I400" s="279">
        <v>643.46666666666647</v>
      </c>
      <c r="J400" s="279">
        <v>646.93333333333317</v>
      </c>
      <c r="K400" s="277">
        <v>640</v>
      </c>
      <c r="L400" s="277">
        <v>634.45000000000005</v>
      </c>
      <c r="M400" s="277">
        <v>2.4269699999999998</v>
      </c>
    </row>
    <row r="401" spans="1:13">
      <c r="A401" s="268">
        <v>391</v>
      </c>
      <c r="B401" s="277" t="s">
        <v>170</v>
      </c>
      <c r="C401" s="278">
        <v>2137.3000000000002</v>
      </c>
      <c r="D401" s="279">
        <v>2110.75</v>
      </c>
      <c r="E401" s="279">
        <v>2073.5500000000002</v>
      </c>
      <c r="F401" s="279">
        <v>2009.8000000000002</v>
      </c>
      <c r="G401" s="279">
        <v>1972.6000000000004</v>
      </c>
      <c r="H401" s="279">
        <v>2174.5</v>
      </c>
      <c r="I401" s="279">
        <v>2211.6999999999998</v>
      </c>
      <c r="J401" s="279">
        <v>2275.4499999999998</v>
      </c>
      <c r="K401" s="277">
        <v>2147.9499999999998</v>
      </c>
      <c r="L401" s="277">
        <v>2047</v>
      </c>
      <c r="M401" s="277">
        <v>276.31027999999998</v>
      </c>
    </row>
    <row r="402" spans="1:13">
      <c r="A402" s="268">
        <v>392</v>
      </c>
      <c r="B402" s="277" t="s">
        <v>519</v>
      </c>
      <c r="C402" s="278">
        <v>10.8</v>
      </c>
      <c r="D402" s="279">
        <v>10.850000000000001</v>
      </c>
      <c r="E402" s="279">
        <v>10.550000000000002</v>
      </c>
      <c r="F402" s="279">
        <v>10.3</v>
      </c>
      <c r="G402" s="279">
        <v>10.000000000000002</v>
      </c>
      <c r="H402" s="279">
        <v>11.100000000000003</v>
      </c>
      <c r="I402" s="279">
        <v>11.4</v>
      </c>
      <c r="J402" s="279">
        <v>11.650000000000004</v>
      </c>
      <c r="K402" s="277">
        <v>11.15</v>
      </c>
      <c r="L402" s="277">
        <v>10.6</v>
      </c>
      <c r="M402" s="277">
        <v>16.029340000000001</v>
      </c>
    </row>
    <row r="403" spans="1:13">
      <c r="A403" s="268">
        <v>393</v>
      </c>
      <c r="B403" s="277" t="s">
        <v>508</v>
      </c>
      <c r="C403" s="278">
        <v>169.15</v>
      </c>
      <c r="D403" s="279">
        <v>165.35</v>
      </c>
      <c r="E403" s="279">
        <v>161.54999999999998</v>
      </c>
      <c r="F403" s="279">
        <v>153.94999999999999</v>
      </c>
      <c r="G403" s="279">
        <v>150.14999999999998</v>
      </c>
      <c r="H403" s="279">
        <v>172.95</v>
      </c>
      <c r="I403" s="279">
        <v>176.75</v>
      </c>
      <c r="J403" s="279">
        <v>184.35</v>
      </c>
      <c r="K403" s="277">
        <v>169.15</v>
      </c>
      <c r="L403" s="277">
        <v>157.75</v>
      </c>
      <c r="M403" s="277">
        <v>9.6556899999999999</v>
      </c>
    </row>
    <row r="404" spans="1:13">
      <c r="A404" s="268">
        <v>394</v>
      </c>
      <c r="B404" s="277" t="s">
        <v>495</v>
      </c>
      <c r="C404" s="278">
        <v>254.8</v>
      </c>
      <c r="D404" s="279">
        <v>254.26666666666665</v>
      </c>
      <c r="E404" s="279">
        <v>252.73333333333329</v>
      </c>
      <c r="F404" s="279">
        <v>250.66666666666663</v>
      </c>
      <c r="G404" s="279">
        <v>249.13333333333327</v>
      </c>
      <c r="H404" s="279">
        <v>256.33333333333331</v>
      </c>
      <c r="I404" s="279">
        <v>257.86666666666667</v>
      </c>
      <c r="J404" s="279">
        <v>259.93333333333334</v>
      </c>
      <c r="K404" s="277">
        <v>255.8</v>
      </c>
      <c r="L404" s="277">
        <v>252.2</v>
      </c>
      <c r="M404" s="277">
        <v>3.33812</v>
      </c>
    </row>
    <row r="405" spans="1:13">
      <c r="A405" s="268">
        <v>395</v>
      </c>
      <c r="B405" s="277" t="s">
        <v>497</v>
      </c>
      <c r="C405" s="278">
        <v>21.95</v>
      </c>
      <c r="D405" s="279">
        <v>22.066666666666663</v>
      </c>
      <c r="E405" s="279">
        <v>21.733333333333327</v>
      </c>
      <c r="F405" s="279">
        <v>21.516666666666666</v>
      </c>
      <c r="G405" s="279">
        <v>21.18333333333333</v>
      </c>
      <c r="H405" s="279">
        <v>22.283333333333324</v>
      </c>
      <c r="I405" s="279">
        <v>22.61666666666666</v>
      </c>
      <c r="J405" s="279">
        <v>22.833333333333321</v>
      </c>
      <c r="K405" s="277">
        <v>22.4</v>
      </c>
      <c r="L405" s="277">
        <v>21.85</v>
      </c>
      <c r="M405" s="277">
        <v>61.868819999999999</v>
      </c>
    </row>
    <row r="406" spans="1:13">
      <c r="A406" s="268">
        <v>396</v>
      </c>
      <c r="B406" s="277" t="s">
        <v>512</v>
      </c>
      <c r="C406" s="278">
        <v>58.85</v>
      </c>
      <c r="D406" s="279">
        <v>57.6</v>
      </c>
      <c r="E406" s="279">
        <v>56.35</v>
      </c>
      <c r="F406" s="279">
        <v>53.85</v>
      </c>
      <c r="G406" s="279">
        <v>52.6</v>
      </c>
      <c r="H406" s="279">
        <v>60.1</v>
      </c>
      <c r="I406" s="279">
        <v>61.35</v>
      </c>
      <c r="J406" s="279">
        <v>63.85</v>
      </c>
      <c r="K406" s="277">
        <v>58.85</v>
      </c>
      <c r="L406" s="277">
        <v>55.1</v>
      </c>
      <c r="M406" s="277">
        <v>14.534039999999999</v>
      </c>
    </row>
    <row r="407" spans="1:13">
      <c r="A407" s="268">
        <v>397</v>
      </c>
      <c r="B407" s="277" t="s">
        <v>171</v>
      </c>
      <c r="C407" s="278">
        <v>41.45</v>
      </c>
      <c r="D407" s="279">
        <v>41.466666666666661</v>
      </c>
      <c r="E407" s="279">
        <v>41.033333333333324</v>
      </c>
      <c r="F407" s="279">
        <v>40.61666666666666</v>
      </c>
      <c r="G407" s="279">
        <v>40.183333333333323</v>
      </c>
      <c r="H407" s="279">
        <v>41.883333333333326</v>
      </c>
      <c r="I407" s="279">
        <v>42.316666666666663</v>
      </c>
      <c r="J407" s="279">
        <v>42.733333333333327</v>
      </c>
      <c r="K407" s="277">
        <v>41.9</v>
      </c>
      <c r="L407" s="277">
        <v>41.05</v>
      </c>
      <c r="M407" s="277">
        <v>355.58994000000001</v>
      </c>
    </row>
    <row r="408" spans="1:13">
      <c r="A408" s="268">
        <v>398</v>
      </c>
      <c r="B408" s="277" t="s">
        <v>513</v>
      </c>
      <c r="C408" s="278">
        <v>8680.1</v>
      </c>
      <c r="D408" s="279">
        <v>8659.2666666666664</v>
      </c>
      <c r="E408" s="279">
        <v>8610.8833333333332</v>
      </c>
      <c r="F408" s="279">
        <v>8541.6666666666661</v>
      </c>
      <c r="G408" s="279">
        <v>8493.2833333333328</v>
      </c>
      <c r="H408" s="279">
        <v>8728.4833333333336</v>
      </c>
      <c r="I408" s="279">
        <v>8776.866666666665</v>
      </c>
      <c r="J408" s="279">
        <v>8846.0833333333339</v>
      </c>
      <c r="K408" s="277">
        <v>8707.65</v>
      </c>
      <c r="L408" s="277">
        <v>8590.0499999999993</v>
      </c>
      <c r="M408" s="277">
        <v>0.13003000000000001</v>
      </c>
    </row>
    <row r="409" spans="1:13">
      <c r="A409" s="268">
        <v>399</v>
      </c>
      <c r="B409" s="277" t="s">
        <v>3524</v>
      </c>
      <c r="C409" s="278">
        <v>827.35</v>
      </c>
      <c r="D409" s="279">
        <v>828.08333333333337</v>
      </c>
      <c r="E409" s="279">
        <v>820.36666666666679</v>
      </c>
      <c r="F409" s="279">
        <v>813.38333333333344</v>
      </c>
      <c r="G409" s="279">
        <v>805.66666666666686</v>
      </c>
      <c r="H409" s="279">
        <v>835.06666666666672</v>
      </c>
      <c r="I409" s="279">
        <v>842.78333333333319</v>
      </c>
      <c r="J409" s="279">
        <v>849.76666666666665</v>
      </c>
      <c r="K409" s="277">
        <v>835.8</v>
      </c>
      <c r="L409" s="277">
        <v>821.1</v>
      </c>
      <c r="M409" s="277">
        <v>9.2622699999999991</v>
      </c>
    </row>
    <row r="410" spans="1:13">
      <c r="A410" s="268">
        <v>400</v>
      </c>
      <c r="B410" s="277" t="s">
        <v>280</v>
      </c>
      <c r="C410" s="278">
        <v>839.2</v>
      </c>
      <c r="D410" s="279">
        <v>842.61666666666667</v>
      </c>
      <c r="E410" s="279">
        <v>830.23333333333335</v>
      </c>
      <c r="F410" s="279">
        <v>821.26666666666665</v>
      </c>
      <c r="G410" s="279">
        <v>808.88333333333333</v>
      </c>
      <c r="H410" s="279">
        <v>851.58333333333337</v>
      </c>
      <c r="I410" s="279">
        <v>863.96666666666681</v>
      </c>
      <c r="J410" s="279">
        <v>872.93333333333339</v>
      </c>
      <c r="K410" s="277">
        <v>855</v>
      </c>
      <c r="L410" s="277">
        <v>833.65</v>
      </c>
      <c r="M410" s="277">
        <v>21.516970000000001</v>
      </c>
    </row>
    <row r="411" spans="1:13">
      <c r="A411" s="268">
        <v>401</v>
      </c>
      <c r="B411" s="277" t="s">
        <v>172</v>
      </c>
      <c r="C411" s="278">
        <v>209.85</v>
      </c>
      <c r="D411" s="279">
        <v>208.78333333333333</v>
      </c>
      <c r="E411" s="279">
        <v>207.21666666666667</v>
      </c>
      <c r="F411" s="279">
        <v>204.58333333333334</v>
      </c>
      <c r="G411" s="279">
        <v>203.01666666666668</v>
      </c>
      <c r="H411" s="279">
        <v>211.41666666666666</v>
      </c>
      <c r="I411" s="279">
        <v>212.98333333333332</v>
      </c>
      <c r="J411" s="279">
        <v>215.61666666666665</v>
      </c>
      <c r="K411" s="277">
        <v>210.35</v>
      </c>
      <c r="L411" s="277">
        <v>206.15</v>
      </c>
      <c r="M411" s="277">
        <v>667.50982999999997</v>
      </c>
    </row>
    <row r="412" spans="1:13">
      <c r="A412" s="268">
        <v>402</v>
      </c>
      <c r="B412" s="277" t="s">
        <v>514</v>
      </c>
      <c r="C412" s="278">
        <v>3897.5</v>
      </c>
      <c r="D412" s="279">
        <v>3882.5</v>
      </c>
      <c r="E412" s="279">
        <v>3821.05</v>
      </c>
      <c r="F412" s="279">
        <v>3744.6000000000004</v>
      </c>
      <c r="G412" s="279">
        <v>3683.1500000000005</v>
      </c>
      <c r="H412" s="279">
        <v>3958.95</v>
      </c>
      <c r="I412" s="279">
        <v>4020.3999999999996</v>
      </c>
      <c r="J412" s="279">
        <v>4096.8499999999995</v>
      </c>
      <c r="K412" s="277">
        <v>3943.95</v>
      </c>
      <c r="L412" s="277">
        <v>3806.05</v>
      </c>
      <c r="M412" s="277">
        <v>0.29553000000000001</v>
      </c>
    </row>
    <row r="413" spans="1:13">
      <c r="A413" s="268">
        <v>403</v>
      </c>
      <c r="B413" s="277" t="s">
        <v>2403</v>
      </c>
      <c r="C413" s="278">
        <v>83.45</v>
      </c>
      <c r="D413" s="279">
        <v>83.533333333333346</v>
      </c>
      <c r="E413" s="279">
        <v>81.616666666666688</v>
      </c>
      <c r="F413" s="279">
        <v>79.783333333333346</v>
      </c>
      <c r="G413" s="279">
        <v>77.866666666666688</v>
      </c>
      <c r="H413" s="279">
        <v>85.366666666666688</v>
      </c>
      <c r="I413" s="279">
        <v>87.283333333333346</v>
      </c>
      <c r="J413" s="279">
        <v>89.116666666666688</v>
      </c>
      <c r="K413" s="277">
        <v>85.45</v>
      </c>
      <c r="L413" s="277">
        <v>81.7</v>
      </c>
      <c r="M413" s="277">
        <v>2.85887</v>
      </c>
    </row>
    <row r="414" spans="1:13">
      <c r="A414" s="268">
        <v>404</v>
      </c>
      <c r="B414" s="277" t="s">
        <v>2405</v>
      </c>
      <c r="C414" s="278">
        <v>62.9</v>
      </c>
      <c r="D414" s="279">
        <v>63.133333333333333</v>
      </c>
      <c r="E414" s="279">
        <v>62.516666666666666</v>
      </c>
      <c r="F414" s="279">
        <v>62.133333333333333</v>
      </c>
      <c r="G414" s="279">
        <v>61.516666666666666</v>
      </c>
      <c r="H414" s="279">
        <v>63.516666666666666</v>
      </c>
      <c r="I414" s="279">
        <v>64.133333333333326</v>
      </c>
      <c r="J414" s="279">
        <v>64.516666666666666</v>
      </c>
      <c r="K414" s="277">
        <v>63.75</v>
      </c>
      <c r="L414" s="277">
        <v>62.75</v>
      </c>
      <c r="M414" s="277">
        <v>9.2201000000000004</v>
      </c>
    </row>
    <row r="415" spans="1:13">
      <c r="A415" s="268">
        <v>405</v>
      </c>
      <c r="B415" s="277" t="s">
        <v>2413</v>
      </c>
      <c r="C415" s="278">
        <v>134.30000000000001</v>
      </c>
      <c r="D415" s="279">
        <v>134.75</v>
      </c>
      <c r="E415" s="279">
        <v>130.80000000000001</v>
      </c>
      <c r="F415" s="279">
        <v>127.30000000000001</v>
      </c>
      <c r="G415" s="279">
        <v>123.35000000000002</v>
      </c>
      <c r="H415" s="279">
        <v>138.25</v>
      </c>
      <c r="I415" s="279">
        <v>142.19999999999999</v>
      </c>
      <c r="J415" s="279">
        <v>145.69999999999999</v>
      </c>
      <c r="K415" s="277">
        <v>138.69999999999999</v>
      </c>
      <c r="L415" s="277">
        <v>131.25</v>
      </c>
      <c r="M415" s="277">
        <v>33.995800000000003</v>
      </c>
    </row>
    <row r="416" spans="1:13">
      <c r="A416" s="268">
        <v>406</v>
      </c>
      <c r="B416" s="277" t="s">
        <v>516</v>
      </c>
      <c r="C416" s="278">
        <v>1370.05</v>
      </c>
      <c r="D416" s="279">
        <v>1363.4666666666665</v>
      </c>
      <c r="E416" s="279">
        <v>1353.5333333333328</v>
      </c>
      <c r="F416" s="279">
        <v>1337.0166666666664</v>
      </c>
      <c r="G416" s="279">
        <v>1327.0833333333328</v>
      </c>
      <c r="H416" s="279">
        <v>1379.9833333333329</v>
      </c>
      <c r="I416" s="279">
        <v>1389.9166666666667</v>
      </c>
      <c r="J416" s="279">
        <v>1406.4333333333329</v>
      </c>
      <c r="K416" s="277">
        <v>1373.4</v>
      </c>
      <c r="L416" s="277">
        <v>1346.95</v>
      </c>
      <c r="M416" s="277">
        <v>0.13636999999999999</v>
      </c>
    </row>
    <row r="417" spans="1:13">
      <c r="A417" s="268">
        <v>407</v>
      </c>
      <c r="B417" s="277" t="s">
        <v>518</v>
      </c>
      <c r="C417" s="278">
        <v>194.3</v>
      </c>
      <c r="D417" s="279">
        <v>195.18333333333331</v>
      </c>
      <c r="E417" s="279">
        <v>191.36666666666662</v>
      </c>
      <c r="F417" s="279">
        <v>188.43333333333331</v>
      </c>
      <c r="G417" s="279">
        <v>184.61666666666662</v>
      </c>
      <c r="H417" s="279">
        <v>198.11666666666662</v>
      </c>
      <c r="I417" s="279">
        <v>201.93333333333328</v>
      </c>
      <c r="J417" s="279">
        <v>204.86666666666662</v>
      </c>
      <c r="K417" s="277">
        <v>199</v>
      </c>
      <c r="L417" s="277">
        <v>192.25</v>
      </c>
      <c r="M417" s="277">
        <v>6.5440899999999997</v>
      </c>
    </row>
    <row r="418" spans="1:13">
      <c r="A418" s="268">
        <v>408</v>
      </c>
      <c r="B418" s="277" t="s">
        <v>173</v>
      </c>
      <c r="C418" s="278">
        <v>21710.65</v>
      </c>
      <c r="D418" s="279">
        <v>21769.899999999998</v>
      </c>
      <c r="E418" s="279">
        <v>21540.799999999996</v>
      </c>
      <c r="F418" s="279">
        <v>21370.949999999997</v>
      </c>
      <c r="G418" s="279">
        <v>21141.849999999995</v>
      </c>
      <c r="H418" s="279">
        <v>21939.749999999996</v>
      </c>
      <c r="I418" s="279">
        <v>22168.849999999995</v>
      </c>
      <c r="J418" s="279">
        <v>22338.699999999997</v>
      </c>
      <c r="K418" s="277">
        <v>21999</v>
      </c>
      <c r="L418" s="277">
        <v>21600.05</v>
      </c>
      <c r="M418" s="277">
        <v>0.38074000000000002</v>
      </c>
    </row>
    <row r="419" spans="1:13">
      <c r="A419" s="268">
        <v>409</v>
      </c>
      <c r="B419" s="277" t="s">
        <v>520</v>
      </c>
      <c r="C419" s="278">
        <v>948.8</v>
      </c>
      <c r="D419" s="279">
        <v>939.9666666666667</v>
      </c>
      <c r="E419" s="279">
        <v>919.93333333333339</v>
      </c>
      <c r="F419" s="279">
        <v>891.06666666666672</v>
      </c>
      <c r="G419" s="279">
        <v>871.03333333333342</v>
      </c>
      <c r="H419" s="279">
        <v>968.83333333333337</v>
      </c>
      <c r="I419" s="279">
        <v>988.86666666666667</v>
      </c>
      <c r="J419" s="279">
        <v>1017.7333333333333</v>
      </c>
      <c r="K419" s="277">
        <v>960</v>
      </c>
      <c r="L419" s="277">
        <v>911.1</v>
      </c>
      <c r="M419" s="277">
        <v>0.58901000000000003</v>
      </c>
    </row>
    <row r="420" spans="1:13">
      <c r="A420" s="268">
        <v>410</v>
      </c>
      <c r="B420" s="277" t="s">
        <v>174</v>
      </c>
      <c r="C420" s="278">
        <v>1232.45</v>
      </c>
      <c r="D420" s="279">
        <v>1232</v>
      </c>
      <c r="E420" s="279">
        <v>1224.05</v>
      </c>
      <c r="F420" s="279">
        <v>1215.6499999999999</v>
      </c>
      <c r="G420" s="279">
        <v>1207.6999999999998</v>
      </c>
      <c r="H420" s="279">
        <v>1240.4000000000001</v>
      </c>
      <c r="I420" s="279">
        <v>1248.3499999999999</v>
      </c>
      <c r="J420" s="279">
        <v>1256.7500000000002</v>
      </c>
      <c r="K420" s="277">
        <v>1239.95</v>
      </c>
      <c r="L420" s="277">
        <v>1223.5999999999999</v>
      </c>
      <c r="M420" s="277">
        <v>4.2686000000000002</v>
      </c>
    </row>
    <row r="421" spans="1:13">
      <c r="A421" s="268">
        <v>411</v>
      </c>
      <c r="B421" s="277" t="s">
        <v>515</v>
      </c>
      <c r="C421" s="278">
        <v>386.4</v>
      </c>
      <c r="D421" s="279">
        <v>388.04999999999995</v>
      </c>
      <c r="E421" s="279">
        <v>383.39999999999992</v>
      </c>
      <c r="F421" s="279">
        <v>380.4</v>
      </c>
      <c r="G421" s="279">
        <v>375.74999999999994</v>
      </c>
      <c r="H421" s="279">
        <v>391.0499999999999</v>
      </c>
      <c r="I421" s="279">
        <v>395.7</v>
      </c>
      <c r="J421" s="279">
        <v>398.69999999999987</v>
      </c>
      <c r="K421" s="277">
        <v>392.7</v>
      </c>
      <c r="L421" s="277">
        <v>385.05</v>
      </c>
      <c r="M421" s="277">
        <v>0.49962000000000001</v>
      </c>
    </row>
    <row r="422" spans="1:13">
      <c r="A422" s="268">
        <v>412</v>
      </c>
      <c r="B422" s="277" t="s">
        <v>510</v>
      </c>
      <c r="C422" s="278">
        <v>24.5</v>
      </c>
      <c r="D422" s="279">
        <v>24.400000000000002</v>
      </c>
      <c r="E422" s="279">
        <v>24.200000000000003</v>
      </c>
      <c r="F422" s="279">
        <v>23.900000000000002</v>
      </c>
      <c r="G422" s="279">
        <v>23.700000000000003</v>
      </c>
      <c r="H422" s="279">
        <v>24.700000000000003</v>
      </c>
      <c r="I422" s="279">
        <v>24.9</v>
      </c>
      <c r="J422" s="279">
        <v>25.200000000000003</v>
      </c>
      <c r="K422" s="277">
        <v>24.6</v>
      </c>
      <c r="L422" s="277">
        <v>24.1</v>
      </c>
      <c r="M422" s="277">
        <v>10.17667</v>
      </c>
    </row>
    <row r="423" spans="1:13">
      <c r="A423" s="268">
        <v>413</v>
      </c>
      <c r="B423" s="277" t="s">
        <v>511</v>
      </c>
      <c r="C423" s="278">
        <v>1661.85</v>
      </c>
      <c r="D423" s="279">
        <v>1649.7666666666667</v>
      </c>
      <c r="E423" s="279">
        <v>1633.5333333333333</v>
      </c>
      <c r="F423" s="279">
        <v>1605.2166666666667</v>
      </c>
      <c r="G423" s="279">
        <v>1588.9833333333333</v>
      </c>
      <c r="H423" s="279">
        <v>1678.0833333333333</v>
      </c>
      <c r="I423" s="279">
        <v>1694.3166666666664</v>
      </c>
      <c r="J423" s="279">
        <v>1722.6333333333332</v>
      </c>
      <c r="K423" s="277">
        <v>1666</v>
      </c>
      <c r="L423" s="277">
        <v>1621.45</v>
      </c>
      <c r="M423" s="277">
        <v>2.6972200000000002</v>
      </c>
    </row>
    <row r="424" spans="1:13">
      <c r="A424" s="268">
        <v>414</v>
      </c>
      <c r="B424" s="277" t="s">
        <v>521</v>
      </c>
      <c r="C424" s="278">
        <v>255.3</v>
      </c>
      <c r="D424" s="279">
        <v>257.18333333333334</v>
      </c>
      <c r="E424" s="279">
        <v>248.36666666666667</v>
      </c>
      <c r="F424" s="279">
        <v>241.43333333333334</v>
      </c>
      <c r="G424" s="279">
        <v>232.61666666666667</v>
      </c>
      <c r="H424" s="279">
        <v>264.11666666666667</v>
      </c>
      <c r="I424" s="279">
        <v>272.93333333333339</v>
      </c>
      <c r="J424" s="279">
        <v>279.86666666666667</v>
      </c>
      <c r="K424" s="277">
        <v>266</v>
      </c>
      <c r="L424" s="277">
        <v>250.25</v>
      </c>
      <c r="M424" s="277">
        <v>6.4395100000000003</v>
      </c>
    </row>
    <row r="425" spans="1:13">
      <c r="A425" s="268">
        <v>415</v>
      </c>
      <c r="B425" s="277" t="s">
        <v>522</v>
      </c>
      <c r="C425" s="278">
        <v>1139.25</v>
      </c>
      <c r="D425" s="279">
        <v>1142.75</v>
      </c>
      <c r="E425" s="279">
        <v>1126.5</v>
      </c>
      <c r="F425" s="279">
        <v>1113.75</v>
      </c>
      <c r="G425" s="279">
        <v>1097.5</v>
      </c>
      <c r="H425" s="279">
        <v>1155.5</v>
      </c>
      <c r="I425" s="279">
        <v>1171.75</v>
      </c>
      <c r="J425" s="279">
        <v>1184.5</v>
      </c>
      <c r="K425" s="277">
        <v>1159</v>
      </c>
      <c r="L425" s="277">
        <v>1130</v>
      </c>
      <c r="M425" s="277">
        <v>0.13109000000000001</v>
      </c>
    </row>
    <row r="426" spans="1:13">
      <c r="A426" s="268">
        <v>416</v>
      </c>
      <c r="B426" s="277" t="s">
        <v>523</v>
      </c>
      <c r="C426" s="278">
        <v>321.3</v>
      </c>
      <c r="D426" s="279">
        <v>321.98333333333329</v>
      </c>
      <c r="E426" s="279">
        <v>317.46666666666658</v>
      </c>
      <c r="F426" s="279">
        <v>313.63333333333327</v>
      </c>
      <c r="G426" s="279">
        <v>309.11666666666656</v>
      </c>
      <c r="H426" s="279">
        <v>325.81666666666661</v>
      </c>
      <c r="I426" s="279">
        <v>330.33333333333337</v>
      </c>
      <c r="J426" s="279">
        <v>334.16666666666663</v>
      </c>
      <c r="K426" s="277">
        <v>326.5</v>
      </c>
      <c r="L426" s="277">
        <v>318.14999999999998</v>
      </c>
      <c r="M426" s="277">
        <v>2.8466100000000001</v>
      </c>
    </row>
    <row r="427" spans="1:13">
      <c r="A427" s="268">
        <v>417</v>
      </c>
      <c r="B427" s="277" t="s">
        <v>524</v>
      </c>
      <c r="C427" s="278">
        <v>7.4</v>
      </c>
      <c r="D427" s="279">
        <v>7.416666666666667</v>
      </c>
      <c r="E427" s="279">
        <v>7.3333333333333339</v>
      </c>
      <c r="F427" s="279">
        <v>7.2666666666666666</v>
      </c>
      <c r="G427" s="279">
        <v>7.1833333333333336</v>
      </c>
      <c r="H427" s="279">
        <v>7.4833333333333343</v>
      </c>
      <c r="I427" s="279">
        <v>7.5666666666666682</v>
      </c>
      <c r="J427" s="279">
        <v>7.6333333333333346</v>
      </c>
      <c r="K427" s="277">
        <v>7.5</v>
      </c>
      <c r="L427" s="277">
        <v>7.35</v>
      </c>
      <c r="M427" s="277">
        <v>144.95839000000001</v>
      </c>
    </row>
    <row r="428" spans="1:13">
      <c r="A428" s="268">
        <v>418</v>
      </c>
      <c r="B428" s="277" t="s">
        <v>2517</v>
      </c>
      <c r="C428" s="278">
        <v>618.70000000000005</v>
      </c>
      <c r="D428" s="279">
        <v>617.55000000000007</v>
      </c>
      <c r="E428" s="279">
        <v>606.60000000000014</v>
      </c>
      <c r="F428" s="279">
        <v>594.50000000000011</v>
      </c>
      <c r="G428" s="279">
        <v>583.55000000000018</v>
      </c>
      <c r="H428" s="279">
        <v>629.65000000000009</v>
      </c>
      <c r="I428" s="279">
        <v>640.60000000000014</v>
      </c>
      <c r="J428" s="279">
        <v>652.70000000000005</v>
      </c>
      <c r="K428" s="277">
        <v>628.5</v>
      </c>
      <c r="L428" s="277">
        <v>605.45000000000005</v>
      </c>
      <c r="M428" s="277">
        <v>0.57386000000000004</v>
      </c>
    </row>
    <row r="429" spans="1:13">
      <c r="A429" s="268">
        <v>419</v>
      </c>
      <c r="B429" s="277" t="s">
        <v>527</v>
      </c>
      <c r="C429" s="278">
        <v>180.85</v>
      </c>
      <c r="D429" s="279">
        <v>182.98333333333335</v>
      </c>
      <c r="E429" s="279">
        <v>177.9666666666667</v>
      </c>
      <c r="F429" s="279">
        <v>175.08333333333334</v>
      </c>
      <c r="G429" s="279">
        <v>170.06666666666669</v>
      </c>
      <c r="H429" s="279">
        <v>185.8666666666667</v>
      </c>
      <c r="I429" s="279">
        <v>190.88333333333335</v>
      </c>
      <c r="J429" s="279">
        <v>193.76666666666671</v>
      </c>
      <c r="K429" s="277">
        <v>188</v>
      </c>
      <c r="L429" s="277">
        <v>180.1</v>
      </c>
      <c r="M429" s="277">
        <v>11.62114</v>
      </c>
    </row>
    <row r="430" spans="1:13">
      <c r="A430" s="268">
        <v>420</v>
      </c>
      <c r="B430" s="277" t="s">
        <v>2526</v>
      </c>
      <c r="C430" s="278">
        <v>52.3</v>
      </c>
      <c r="D430" s="279">
        <v>52.483333333333327</v>
      </c>
      <c r="E430" s="279">
        <v>51.816666666666656</v>
      </c>
      <c r="F430" s="279">
        <v>51.333333333333329</v>
      </c>
      <c r="G430" s="279">
        <v>50.666666666666657</v>
      </c>
      <c r="H430" s="279">
        <v>52.966666666666654</v>
      </c>
      <c r="I430" s="279">
        <v>53.633333333333326</v>
      </c>
      <c r="J430" s="279">
        <v>54.116666666666653</v>
      </c>
      <c r="K430" s="277">
        <v>53.15</v>
      </c>
      <c r="L430" s="277">
        <v>52</v>
      </c>
      <c r="M430" s="277">
        <v>40.170580000000001</v>
      </c>
    </row>
    <row r="431" spans="1:13">
      <c r="A431" s="268">
        <v>421</v>
      </c>
      <c r="B431" s="277" t="s">
        <v>175</v>
      </c>
      <c r="C431" s="278">
        <v>4256.6499999999996</v>
      </c>
      <c r="D431" s="279">
        <v>4265.3499999999995</v>
      </c>
      <c r="E431" s="279">
        <v>4201.6999999999989</v>
      </c>
      <c r="F431" s="279">
        <v>4146.7499999999991</v>
      </c>
      <c r="G431" s="279">
        <v>4083.0999999999985</v>
      </c>
      <c r="H431" s="279">
        <v>4320.2999999999993</v>
      </c>
      <c r="I431" s="279">
        <v>4383.9499999999989</v>
      </c>
      <c r="J431" s="279">
        <v>4438.8999999999996</v>
      </c>
      <c r="K431" s="277">
        <v>4329</v>
      </c>
      <c r="L431" s="277">
        <v>4210.3999999999996</v>
      </c>
      <c r="M431" s="277">
        <v>1.8597699999999999</v>
      </c>
    </row>
    <row r="432" spans="1:13">
      <c r="A432" s="268">
        <v>422</v>
      </c>
      <c r="B432" s="277" t="s">
        <v>176</v>
      </c>
      <c r="C432" s="286">
        <v>726.35</v>
      </c>
      <c r="D432" s="287">
        <v>716.83333333333337</v>
      </c>
      <c r="E432" s="287">
        <v>702.66666666666674</v>
      </c>
      <c r="F432" s="287">
        <v>678.98333333333335</v>
      </c>
      <c r="G432" s="287">
        <v>664.81666666666672</v>
      </c>
      <c r="H432" s="287">
        <v>740.51666666666677</v>
      </c>
      <c r="I432" s="287">
        <v>754.68333333333351</v>
      </c>
      <c r="J432" s="287">
        <v>778.36666666666679</v>
      </c>
      <c r="K432" s="288">
        <v>731</v>
      </c>
      <c r="L432" s="288">
        <v>693.15</v>
      </c>
      <c r="M432" s="288">
        <v>84.296310000000005</v>
      </c>
    </row>
    <row r="433" spans="1:13">
      <c r="A433" s="268">
        <v>423</v>
      </c>
      <c r="B433" s="277" t="s">
        <v>177</v>
      </c>
      <c r="C433" s="277">
        <v>610.95000000000005</v>
      </c>
      <c r="D433" s="279">
        <v>608.01666666666677</v>
      </c>
      <c r="E433" s="279">
        <v>599.03333333333353</v>
      </c>
      <c r="F433" s="279">
        <v>587.11666666666679</v>
      </c>
      <c r="G433" s="279">
        <v>578.13333333333355</v>
      </c>
      <c r="H433" s="279">
        <v>619.93333333333351</v>
      </c>
      <c r="I433" s="279">
        <v>628.91666666666686</v>
      </c>
      <c r="J433" s="279">
        <v>640.83333333333348</v>
      </c>
      <c r="K433" s="277">
        <v>617</v>
      </c>
      <c r="L433" s="277">
        <v>596.1</v>
      </c>
      <c r="M433" s="277">
        <v>12.41563</v>
      </c>
    </row>
    <row r="434" spans="1:13">
      <c r="A434" s="268">
        <v>424</v>
      </c>
      <c r="B434" s="277" t="s">
        <v>525</v>
      </c>
      <c r="C434" s="277">
        <v>90.8</v>
      </c>
      <c r="D434" s="279">
        <v>90.850000000000009</v>
      </c>
      <c r="E434" s="279">
        <v>89.750000000000014</v>
      </c>
      <c r="F434" s="279">
        <v>88.7</v>
      </c>
      <c r="G434" s="279">
        <v>87.600000000000009</v>
      </c>
      <c r="H434" s="279">
        <v>91.90000000000002</v>
      </c>
      <c r="I434" s="279">
        <v>93.000000000000014</v>
      </c>
      <c r="J434" s="279">
        <v>94.050000000000026</v>
      </c>
      <c r="K434" s="277">
        <v>91.95</v>
      </c>
      <c r="L434" s="277">
        <v>89.8</v>
      </c>
      <c r="M434" s="277">
        <v>0.84516000000000002</v>
      </c>
    </row>
    <row r="435" spans="1:13">
      <c r="A435" s="268">
        <v>425</v>
      </c>
      <c r="B435" s="277" t="s">
        <v>281</v>
      </c>
      <c r="C435" s="277">
        <v>172.25</v>
      </c>
      <c r="D435" s="279">
        <v>170.4</v>
      </c>
      <c r="E435" s="279">
        <v>166.10000000000002</v>
      </c>
      <c r="F435" s="279">
        <v>159.95000000000002</v>
      </c>
      <c r="G435" s="279">
        <v>155.65000000000003</v>
      </c>
      <c r="H435" s="279">
        <v>176.55</v>
      </c>
      <c r="I435" s="279">
        <v>180.85000000000002</v>
      </c>
      <c r="J435" s="279">
        <v>187</v>
      </c>
      <c r="K435" s="277">
        <v>174.7</v>
      </c>
      <c r="L435" s="277">
        <v>164.25</v>
      </c>
      <c r="M435" s="277">
        <v>34.086759999999998</v>
      </c>
    </row>
    <row r="436" spans="1:13">
      <c r="A436" s="268">
        <v>426</v>
      </c>
      <c r="B436" s="277" t="s">
        <v>526</v>
      </c>
      <c r="C436" s="277">
        <v>472.45</v>
      </c>
      <c r="D436" s="279">
        <v>471.18333333333339</v>
      </c>
      <c r="E436" s="279">
        <v>462.36666666666679</v>
      </c>
      <c r="F436" s="279">
        <v>452.28333333333342</v>
      </c>
      <c r="G436" s="279">
        <v>443.46666666666681</v>
      </c>
      <c r="H436" s="279">
        <v>481.26666666666677</v>
      </c>
      <c r="I436" s="279">
        <v>490.08333333333337</v>
      </c>
      <c r="J436" s="279">
        <v>500.16666666666674</v>
      </c>
      <c r="K436" s="277">
        <v>480</v>
      </c>
      <c r="L436" s="277">
        <v>461.1</v>
      </c>
      <c r="M436" s="277">
        <v>3.2574900000000002</v>
      </c>
    </row>
    <row r="437" spans="1:13">
      <c r="A437" s="268">
        <v>427</v>
      </c>
      <c r="B437" s="277" t="s">
        <v>3388</v>
      </c>
      <c r="C437" s="277">
        <v>287.60000000000002</v>
      </c>
      <c r="D437" s="279">
        <v>287.06666666666666</v>
      </c>
      <c r="E437" s="279">
        <v>282.63333333333333</v>
      </c>
      <c r="F437" s="279">
        <v>277.66666666666669</v>
      </c>
      <c r="G437" s="279">
        <v>273.23333333333335</v>
      </c>
      <c r="H437" s="279">
        <v>292.0333333333333</v>
      </c>
      <c r="I437" s="279">
        <v>296.46666666666658</v>
      </c>
      <c r="J437" s="279">
        <v>301.43333333333328</v>
      </c>
      <c r="K437" s="277">
        <v>291.5</v>
      </c>
      <c r="L437" s="277">
        <v>282.10000000000002</v>
      </c>
      <c r="M437" s="277">
        <v>3.4815</v>
      </c>
    </row>
    <row r="438" spans="1:13">
      <c r="A438" s="268">
        <v>428</v>
      </c>
      <c r="B438" s="277" t="s">
        <v>529</v>
      </c>
      <c r="C438" s="277">
        <v>1470.35</v>
      </c>
      <c r="D438" s="279">
        <v>1461.3</v>
      </c>
      <c r="E438" s="279">
        <v>1444.8999999999999</v>
      </c>
      <c r="F438" s="279">
        <v>1419.4499999999998</v>
      </c>
      <c r="G438" s="279">
        <v>1403.0499999999997</v>
      </c>
      <c r="H438" s="279">
        <v>1486.75</v>
      </c>
      <c r="I438" s="279">
        <v>1503.15</v>
      </c>
      <c r="J438" s="279">
        <v>1528.6000000000001</v>
      </c>
      <c r="K438" s="277">
        <v>1477.7</v>
      </c>
      <c r="L438" s="277">
        <v>1435.85</v>
      </c>
      <c r="M438" s="277">
        <v>0.14591000000000001</v>
      </c>
    </row>
    <row r="439" spans="1:13">
      <c r="A439" s="268">
        <v>429</v>
      </c>
      <c r="B439" s="277" t="s">
        <v>530</v>
      </c>
      <c r="C439" s="277">
        <v>467.85</v>
      </c>
      <c r="D439" s="279">
        <v>468.7</v>
      </c>
      <c r="E439" s="279">
        <v>462.4</v>
      </c>
      <c r="F439" s="279">
        <v>456.95</v>
      </c>
      <c r="G439" s="279">
        <v>450.65</v>
      </c>
      <c r="H439" s="279">
        <v>474.15</v>
      </c>
      <c r="I439" s="279">
        <v>480.45000000000005</v>
      </c>
      <c r="J439" s="279">
        <v>485.9</v>
      </c>
      <c r="K439" s="277">
        <v>475</v>
      </c>
      <c r="L439" s="277">
        <v>463.25</v>
      </c>
      <c r="M439" s="277">
        <v>0.69960999999999995</v>
      </c>
    </row>
    <row r="440" spans="1:13">
      <c r="A440" s="268">
        <v>430</v>
      </c>
      <c r="B440" s="277" t="s">
        <v>178</v>
      </c>
      <c r="C440" s="277">
        <v>525.15</v>
      </c>
      <c r="D440" s="279">
        <v>525.80000000000007</v>
      </c>
      <c r="E440" s="279">
        <v>521.60000000000014</v>
      </c>
      <c r="F440" s="279">
        <v>518.05000000000007</v>
      </c>
      <c r="G440" s="279">
        <v>513.85000000000014</v>
      </c>
      <c r="H440" s="279">
        <v>529.35000000000014</v>
      </c>
      <c r="I440" s="279">
        <v>533.55000000000018</v>
      </c>
      <c r="J440" s="279">
        <v>537.10000000000014</v>
      </c>
      <c r="K440" s="277">
        <v>530</v>
      </c>
      <c r="L440" s="277">
        <v>522.25</v>
      </c>
      <c r="M440" s="277">
        <v>52.062460000000002</v>
      </c>
    </row>
    <row r="441" spans="1:13">
      <c r="A441" s="268">
        <v>431</v>
      </c>
      <c r="B441" s="277" t="s">
        <v>531</v>
      </c>
      <c r="C441" s="277">
        <v>257.5</v>
      </c>
      <c r="D441" s="279">
        <v>256.28333333333336</v>
      </c>
      <c r="E441" s="279">
        <v>252.06666666666672</v>
      </c>
      <c r="F441" s="279">
        <v>246.63333333333335</v>
      </c>
      <c r="G441" s="279">
        <v>242.41666666666671</v>
      </c>
      <c r="H441" s="279">
        <v>261.7166666666667</v>
      </c>
      <c r="I441" s="279">
        <v>265.93333333333328</v>
      </c>
      <c r="J441" s="279">
        <v>271.36666666666673</v>
      </c>
      <c r="K441" s="277">
        <v>260.5</v>
      </c>
      <c r="L441" s="277">
        <v>250.85</v>
      </c>
      <c r="M441" s="277">
        <v>4.2085999999999997</v>
      </c>
    </row>
    <row r="442" spans="1:13">
      <c r="A442" s="268">
        <v>432</v>
      </c>
      <c r="B442" s="277" t="s">
        <v>179</v>
      </c>
      <c r="C442" s="277">
        <v>485.1</v>
      </c>
      <c r="D442" s="279">
        <v>483.2</v>
      </c>
      <c r="E442" s="279">
        <v>477.9</v>
      </c>
      <c r="F442" s="279">
        <v>470.7</v>
      </c>
      <c r="G442" s="279">
        <v>465.4</v>
      </c>
      <c r="H442" s="279">
        <v>490.4</v>
      </c>
      <c r="I442" s="279">
        <v>495.70000000000005</v>
      </c>
      <c r="J442" s="279">
        <v>502.9</v>
      </c>
      <c r="K442" s="277">
        <v>488.5</v>
      </c>
      <c r="L442" s="277">
        <v>476</v>
      </c>
      <c r="M442" s="277">
        <v>26.456890000000001</v>
      </c>
    </row>
    <row r="443" spans="1:13">
      <c r="A443" s="268">
        <v>433</v>
      </c>
      <c r="B443" s="277" t="s">
        <v>532</v>
      </c>
      <c r="C443" s="277">
        <v>192.7</v>
      </c>
      <c r="D443" s="279">
        <v>193.5</v>
      </c>
      <c r="E443" s="279">
        <v>189.25</v>
      </c>
      <c r="F443" s="279">
        <v>185.8</v>
      </c>
      <c r="G443" s="279">
        <v>181.55</v>
      </c>
      <c r="H443" s="279">
        <v>196.95</v>
      </c>
      <c r="I443" s="279">
        <v>201.2</v>
      </c>
      <c r="J443" s="279">
        <v>204.64999999999998</v>
      </c>
      <c r="K443" s="277">
        <v>197.75</v>
      </c>
      <c r="L443" s="277">
        <v>190.05</v>
      </c>
      <c r="M443" s="277">
        <v>6.4002400000000002</v>
      </c>
    </row>
    <row r="444" spans="1:13">
      <c r="A444" s="268">
        <v>434</v>
      </c>
      <c r="B444" s="277" t="s">
        <v>533</v>
      </c>
      <c r="C444" s="277">
        <v>1330.85</v>
      </c>
      <c r="D444" s="279">
        <v>1341.2333333333333</v>
      </c>
      <c r="E444" s="279">
        <v>1314.6166666666668</v>
      </c>
      <c r="F444" s="279">
        <v>1298.3833333333334</v>
      </c>
      <c r="G444" s="279">
        <v>1271.7666666666669</v>
      </c>
      <c r="H444" s="279">
        <v>1357.4666666666667</v>
      </c>
      <c r="I444" s="279">
        <v>1384.083333333333</v>
      </c>
      <c r="J444" s="279">
        <v>1400.3166666666666</v>
      </c>
      <c r="K444" s="277">
        <v>1367.85</v>
      </c>
      <c r="L444" s="277">
        <v>1325</v>
      </c>
      <c r="M444" s="277">
        <v>0.71355000000000002</v>
      </c>
    </row>
    <row r="445" spans="1:13">
      <c r="A445" s="268">
        <v>435</v>
      </c>
      <c r="B445" s="277" t="s">
        <v>534</v>
      </c>
      <c r="C445" s="277">
        <v>3.85</v>
      </c>
      <c r="D445" s="279">
        <v>3.8833333333333333</v>
      </c>
      <c r="E445" s="279">
        <v>3.8166666666666664</v>
      </c>
      <c r="F445" s="279">
        <v>3.7833333333333332</v>
      </c>
      <c r="G445" s="279">
        <v>3.7166666666666663</v>
      </c>
      <c r="H445" s="279">
        <v>3.9166666666666665</v>
      </c>
      <c r="I445" s="279">
        <v>3.9833333333333338</v>
      </c>
      <c r="J445" s="279">
        <v>4.0166666666666666</v>
      </c>
      <c r="K445" s="277">
        <v>3.95</v>
      </c>
      <c r="L445" s="277">
        <v>3.85</v>
      </c>
      <c r="M445" s="277">
        <v>140.4597</v>
      </c>
    </row>
    <row r="446" spans="1:13">
      <c r="A446" s="268">
        <v>436</v>
      </c>
      <c r="B446" s="277" t="s">
        <v>535</v>
      </c>
      <c r="C446" s="277">
        <v>133</v>
      </c>
      <c r="D446" s="279">
        <v>133.66666666666666</v>
      </c>
      <c r="E446" s="279">
        <v>131.33333333333331</v>
      </c>
      <c r="F446" s="279">
        <v>129.66666666666666</v>
      </c>
      <c r="G446" s="279">
        <v>127.33333333333331</v>
      </c>
      <c r="H446" s="279">
        <v>135.33333333333331</v>
      </c>
      <c r="I446" s="279">
        <v>137.66666666666663</v>
      </c>
      <c r="J446" s="279">
        <v>139.33333333333331</v>
      </c>
      <c r="K446" s="277">
        <v>136</v>
      </c>
      <c r="L446" s="277">
        <v>132</v>
      </c>
      <c r="M446" s="277">
        <v>1.8051200000000001</v>
      </c>
    </row>
    <row r="447" spans="1:13">
      <c r="A447" s="268">
        <v>437</v>
      </c>
      <c r="B447" s="277" t="s">
        <v>2594</v>
      </c>
      <c r="C447" s="277">
        <v>277.39999999999998</v>
      </c>
      <c r="D447" s="279">
        <v>272.53333333333336</v>
      </c>
      <c r="E447" s="279">
        <v>265.4666666666667</v>
      </c>
      <c r="F447" s="279">
        <v>253.53333333333336</v>
      </c>
      <c r="G447" s="279">
        <v>246.4666666666667</v>
      </c>
      <c r="H447" s="279">
        <v>284.4666666666667</v>
      </c>
      <c r="I447" s="279">
        <v>291.53333333333342</v>
      </c>
      <c r="J447" s="279">
        <v>303.4666666666667</v>
      </c>
      <c r="K447" s="277">
        <v>279.60000000000002</v>
      </c>
      <c r="L447" s="277">
        <v>260.60000000000002</v>
      </c>
      <c r="M447" s="277">
        <v>4.0355100000000004</v>
      </c>
    </row>
    <row r="448" spans="1:13">
      <c r="A448" s="268">
        <v>438</v>
      </c>
      <c r="B448" s="277" t="s">
        <v>536</v>
      </c>
      <c r="C448" s="277">
        <v>930.05</v>
      </c>
      <c r="D448" s="279">
        <v>918.73333333333323</v>
      </c>
      <c r="E448" s="279">
        <v>901.46666666666647</v>
      </c>
      <c r="F448" s="279">
        <v>872.88333333333321</v>
      </c>
      <c r="G448" s="279">
        <v>855.61666666666645</v>
      </c>
      <c r="H448" s="279">
        <v>947.31666666666649</v>
      </c>
      <c r="I448" s="279">
        <v>964.58333333333314</v>
      </c>
      <c r="J448" s="279">
        <v>993.16666666666652</v>
      </c>
      <c r="K448" s="277">
        <v>936</v>
      </c>
      <c r="L448" s="277">
        <v>890.15</v>
      </c>
      <c r="M448" s="277">
        <v>1.94652</v>
      </c>
    </row>
    <row r="449" spans="1:13">
      <c r="A449" s="268">
        <v>439</v>
      </c>
      <c r="B449" s="277" t="s">
        <v>282</v>
      </c>
      <c r="C449" s="277">
        <v>491.75</v>
      </c>
      <c r="D449" s="279">
        <v>497.51666666666671</v>
      </c>
      <c r="E449" s="279">
        <v>482.08333333333337</v>
      </c>
      <c r="F449" s="279">
        <v>472.41666666666669</v>
      </c>
      <c r="G449" s="279">
        <v>456.98333333333335</v>
      </c>
      <c r="H449" s="279">
        <v>507.18333333333339</v>
      </c>
      <c r="I449" s="279">
        <v>522.61666666666667</v>
      </c>
      <c r="J449" s="279">
        <v>532.28333333333342</v>
      </c>
      <c r="K449" s="277">
        <v>512.95000000000005</v>
      </c>
      <c r="L449" s="277">
        <v>487.85</v>
      </c>
      <c r="M449" s="277">
        <v>7.0650700000000004</v>
      </c>
    </row>
    <row r="450" spans="1:13">
      <c r="A450" s="268">
        <v>440</v>
      </c>
      <c r="B450" s="277" t="s">
        <v>542</v>
      </c>
      <c r="C450" s="277">
        <v>57.2</v>
      </c>
      <c r="D450" s="279">
        <v>57.800000000000004</v>
      </c>
      <c r="E450" s="279">
        <v>55.900000000000006</v>
      </c>
      <c r="F450" s="279">
        <v>54.6</v>
      </c>
      <c r="G450" s="279">
        <v>52.7</v>
      </c>
      <c r="H450" s="279">
        <v>59.100000000000009</v>
      </c>
      <c r="I450" s="279">
        <v>61</v>
      </c>
      <c r="J450" s="279">
        <v>62.300000000000011</v>
      </c>
      <c r="K450" s="277">
        <v>59.7</v>
      </c>
      <c r="L450" s="277">
        <v>56.5</v>
      </c>
      <c r="M450" s="277">
        <v>14.56967</v>
      </c>
    </row>
    <row r="451" spans="1:13">
      <c r="A451" s="268">
        <v>441</v>
      </c>
      <c r="B451" s="277" t="s">
        <v>2609</v>
      </c>
      <c r="C451" s="277">
        <v>12963</v>
      </c>
      <c r="D451" s="279">
        <v>12990.333333333334</v>
      </c>
      <c r="E451" s="279">
        <v>12682.666666666668</v>
      </c>
      <c r="F451" s="279">
        <v>12402.333333333334</v>
      </c>
      <c r="G451" s="279">
        <v>12094.666666666668</v>
      </c>
      <c r="H451" s="279">
        <v>13270.666666666668</v>
      </c>
      <c r="I451" s="279">
        <v>13578.333333333336</v>
      </c>
      <c r="J451" s="279">
        <v>13858.666666666668</v>
      </c>
      <c r="K451" s="277">
        <v>13298</v>
      </c>
      <c r="L451" s="277">
        <v>12710</v>
      </c>
      <c r="M451" s="277">
        <v>2.3140000000000001E-2</v>
      </c>
    </row>
    <row r="452" spans="1:13">
      <c r="A452" s="268">
        <v>442</v>
      </c>
      <c r="B452" s="277" t="s">
        <v>2614</v>
      </c>
      <c r="C452" s="277">
        <v>871.8</v>
      </c>
      <c r="D452" s="279">
        <v>875.6</v>
      </c>
      <c r="E452" s="279">
        <v>864.2</v>
      </c>
      <c r="F452" s="279">
        <v>856.6</v>
      </c>
      <c r="G452" s="279">
        <v>845.2</v>
      </c>
      <c r="H452" s="279">
        <v>883.2</v>
      </c>
      <c r="I452" s="279">
        <v>894.59999999999991</v>
      </c>
      <c r="J452" s="279">
        <v>902.2</v>
      </c>
      <c r="K452" s="277">
        <v>887</v>
      </c>
      <c r="L452" s="277">
        <v>868</v>
      </c>
      <c r="M452" s="277">
        <v>1.12385</v>
      </c>
    </row>
    <row r="453" spans="1:13">
      <c r="A453" s="268">
        <v>443</v>
      </c>
      <c r="B453" s="277" t="s">
        <v>3465</v>
      </c>
      <c r="C453" s="277">
        <v>549.15</v>
      </c>
      <c r="D453" s="279">
        <v>551.75</v>
      </c>
      <c r="E453" s="279">
        <v>542.1</v>
      </c>
      <c r="F453" s="279">
        <v>535.05000000000007</v>
      </c>
      <c r="G453" s="279">
        <v>525.40000000000009</v>
      </c>
      <c r="H453" s="279">
        <v>558.79999999999995</v>
      </c>
      <c r="I453" s="279">
        <v>568.45000000000005</v>
      </c>
      <c r="J453" s="279">
        <v>575.49999999999989</v>
      </c>
      <c r="K453" s="277">
        <v>561.4</v>
      </c>
      <c r="L453" s="277">
        <v>544.70000000000005</v>
      </c>
      <c r="M453" s="277">
        <v>57.780389999999997</v>
      </c>
    </row>
    <row r="454" spans="1:13">
      <c r="A454" s="268">
        <v>444</v>
      </c>
      <c r="B454" s="277" t="s">
        <v>182</v>
      </c>
      <c r="C454" s="277">
        <v>1100.3499999999999</v>
      </c>
      <c r="D454" s="279">
        <v>1102.2833333333331</v>
      </c>
      <c r="E454" s="279">
        <v>1086.5166666666662</v>
      </c>
      <c r="F454" s="279">
        <v>1072.6833333333332</v>
      </c>
      <c r="G454" s="279">
        <v>1056.9166666666663</v>
      </c>
      <c r="H454" s="279">
        <v>1116.1166666666661</v>
      </c>
      <c r="I454" s="279">
        <v>1131.883333333333</v>
      </c>
      <c r="J454" s="279">
        <v>1145.716666666666</v>
      </c>
      <c r="K454" s="277">
        <v>1118.05</v>
      </c>
      <c r="L454" s="277">
        <v>1088.45</v>
      </c>
      <c r="M454" s="277">
        <v>3.2014399999999998</v>
      </c>
    </row>
    <row r="455" spans="1:13">
      <c r="A455" s="268">
        <v>445</v>
      </c>
      <c r="B455" s="277" t="s">
        <v>543</v>
      </c>
      <c r="C455" s="277">
        <v>839.7</v>
      </c>
      <c r="D455" s="279">
        <v>846</v>
      </c>
      <c r="E455" s="279">
        <v>830.95</v>
      </c>
      <c r="F455" s="279">
        <v>822.2</v>
      </c>
      <c r="G455" s="279">
        <v>807.15000000000009</v>
      </c>
      <c r="H455" s="279">
        <v>854.75</v>
      </c>
      <c r="I455" s="279">
        <v>869.8</v>
      </c>
      <c r="J455" s="279">
        <v>878.55</v>
      </c>
      <c r="K455" s="277">
        <v>861.05</v>
      </c>
      <c r="L455" s="277">
        <v>837.25</v>
      </c>
      <c r="M455" s="277">
        <v>0.57567999999999997</v>
      </c>
    </row>
    <row r="456" spans="1:13">
      <c r="A456" s="268">
        <v>446</v>
      </c>
      <c r="B456" s="277" t="s">
        <v>183</v>
      </c>
      <c r="C456" s="277">
        <v>137.9</v>
      </c>
      <c r="D456" s="279">
        <v>135.08333333333334</v>
      </c>
      <c r="E456" s="279">
        <v>131.16666666666669</v>
      </c>
      <c r="F456" s="279">
        <v>124.43333333333334</v>
      </c>
      <c r="G456" s="279">
        <v>120.51666666666668</v>
      </c>
      <c r="H456" s="279">
        <v>141.81666666666669</v>
      </c>
      <c r="I456" s="279">
        <v>145.73333333333338</v>
      </c>
      <c r="J456" s="279">
        <v>152.4666666666667</v>
      </c>
      <c r="K456" s="277">
        <v>139</v>
      </c>
      <c r="L456" s="277">
        <v>128.35</v>
      </c>
      <c r="M456" s="277">
        <v>1975.16356</v>
      </c>
    </row>
    <row r="457" spans="1:13">
      <c r="A457" s="268">
        <v>447</v>
      </c>
      <c r="B457" s="277" t="s">
        <v>184</v>
      </c>
      <c r="C457" s="277">
        <v>53.35</v>
      </c>
      <c r="D457" s="279">
        <v>51.933333333333337</v>
      </c>
      <c r="E457" s="279">
        <v>49.666666666666671</v>
      </c>
      <c r="F457" s="279">
        <v>45.983333333333334</v>
      </c>
      <c r="G457" s="279">
        <v>43.716666666666669</v>
      </c>
      <c r="H457" s="279">
        <v>55.616666666666674</v>
      </c>
      <c r="I457" s="279">
        <v>57.88333333333334</v>
      </c>
      <c r="J457" s="279">
        <v>61.566666666666677</v>
      </c>
      <c r="K457" s="277">
        <v>54.2</v>
      </c>
      <c r="L457" s="277">
        <v>48.25</v>
      </c>
      <c r="M457" s="277">
        <v>355.70881000000003</v>
      </c>
    </row>
    <row r="458" spans="1:13">
      <c r="A458" s="268">
        <v>448</v>
      </c>
      <c r="B458" s="277" t="s">
        <v>185</v>
      </c>
      <c r="C458" s="277">
        <v>62.65</v>
      </c>
      <c r="D458" s="279">
        <v>61.966666666666669</v>
      </c>
      <c r="E458" s="279">
        <v>60.683333333333337</v>
      </c>
      <c r="F458" s="279">
        <v>58.716666666666669</v>
      </c>
      <c r="G458" s="279">
        <v>57.433333333333337</v>
      </c>
      <c r="H458" s="279">
        <v>63.933333333333337</v>
      </c>
      <c r="I458" s="279">
        <v>65.216666666666669</v>
      </c>
      <c r="J458" s="279">
        <v>67.183333333333337</v>
      </c>
      <c r="K458" s="277">
        <v>63.25</v>
      </c>
      <c r="L458" s="277">
        <v>60</v>
      </c>
      <c r="M458" s="277">
        <v>737.44794000000002</v>
      </c>
    </row>
    <row r="459" spans="1:13">
      <c r="A459" s="268">
        <v>449</v>
      </c>
      <c r="B459" s="277" t="s">
        <v>186</v>
      </c>
      <c r="C459" s="277">
        <v>425</v>
      </c>
      <c r="D459" s="279">
        <v>424.98333333333335</v>
      </c>
      <c r="E459" s="279">
        <v>422.2166666666667</v>
      </c>
      <c r="F459" s="279">
        <v>419.43333333333334</v>
      </c>
      <c r="G459" s="279">
        <v>416.66666666666669</v>
      </c>
      <c r="H459" s="279">
        <v>427.76666666666671</v>
      </c>
      <c r="I459" s="279">
        <v>430.53333333333336</v>
      </c>
      <c r="J459" s="279">
        <v>433.31666666666672</v>
      </c>
      <c r="K459" s="277">
        <v>427.75</v>
      </c>
      <c r="L459" s="277">
        <v>422.2</v>
      </c>
      <c r="M459" s="277">
        <v>79.571640000000002</v>
      </c>
    </row>
    <row r="460" spans="1:13">
      <c r="A460" s="268">
        <v>450</v>
      </c>
      <c r="B460" s="277" t="s">
        <v>2625</v>
      </c>
      <c r="C460" s="277">
        <v>25.35</v>
      </c>
      <c r="D460" s="279">
        <v>25.25</v>
      </c>
      <c r="E460" s="279">
        <v>25.1</v>
      </c>
      <c r="F460" s="279">
        <v>24.85</v>
      </c>
      <c r="G460" s="279">
        <v>24.700000000000003</v>
      </c>
      <c r="H460" s="279">
        <v>25.5</v>
      </c>
      <c r="I460" s="279">
        <v>25.65</v>
      </c>
      <c r="J460" s="279">
        <v>25.9</v>
      </c>
      <c r="K460" s="277">
        <v>25.4</v>
      </c>
      <c r="L460" s="277">
        <v>25</v>
      </c>
      <c r="M460" s="277">
        <v>8.2632999999999992</v>
      </c>
    </row>
    <row r="461" spans="1:13">
      <c r="A461" s="268">
        <v>451</v>
      </c>
      <c r="B461" s="277" t="s">
        <v>537</v>
      </c>
      <c r="C461" s="277">
        <v>844.65</v>
      </c>
      <c r="D461" s="279">
        <v>852.44999999999993</v>
      </c>
      <c r="E461" s="279">
        <v>827.24999999999989</v>
      </c>
      <c r="F461" s="279">
        <v>809.84999999999991</v>
      </c>
      <c r="G461" s="279">
        <v>784.64999999999986</v>
      </c>
      <c r="H461" s="279">
        <v>869.84999999999991</v>
      </c>
      <c r="I461" s="279">
        <v>895.05</v>
      </c>
      <c r="J461" s="279">
        <v>912.44999999999993</v>
      </c>
      <c r="K461" s="277">
        <v>877.65</v>
      </c>
      <c r="L461" s="277">
        <v>835.05</v>
      </c>
      <c r="M461" s="277">
        <v>1.06304</v>
      </c>
    </row>
    <row r="462" spans="1:13">
      <c r="A462" s="268">
        <v>452</v>
      </c>
      <c r="B462" s="277" t="s">
        <v>538</v>
      </c>
      <c r="C462" s="277">
        <v>410</v>
      </c>
      <c r="D462" s="279">
        <v>399.25</v>
      </c>
      <c r="E462" s="279">
        <v>383.75</v>
      </c>
      <c r="F462" s="279">
        <v>357.5</v>
      </c>
      <c r="G462" s="279">
        <v>342</v>
      </c>
      <c r="H462" s="279">
        <v>425.5</v>
      </c>
      <c r="I462" s="279">
        <v>441</v>
      </c>
      <c r="J462" s="279">
        <v>467.25</v>
      </c>
      <c r="K462" s="277">
        <v>414.75</v>
      </c>
      <c r="L462" s="277">
        <v>373</v>
      </c>
      <c r="M462" s="277">
        <v>1.0588599999999999</v>
      </c>
    </row>
    <row r="463" spans="1:13">
      <c r="A463" s="268">
        <v>453</v>
      </c>
      <c r="B463" s="277" t="s">
        <v>187</v>
      </c>
      <c r="C463" s="277">
        <v>2253.5</v>
      </c>
      <c r="D463" s="279">
        <v>2243.2833333333333</v>
      </c>
      <c r="E463" s="279">
        <v>2226.6666666666665</v>
      </c>
      <c r="F463" s="279">
        <v>2199.833333333333</v>
      </c>
      <c r="G463" s="279">
        <v>2183.2166666666662</v>
      </c>
      <c r="H463" s="279">
        <v>2270.1166666666668</v>
      </c>
      <c r="I463" s="279">
        <v>2286.7333333333336</v>
      </c>
      <c r="J463" s="279">
        <v>2313.5666666666671</v>
      </c>
      <c r="K463" s="277">
        <v>2259.9</v>
      </c>
      <c r="L463" s="277">
        <v>2216.4499999999998</v>
      </c>
      <c r="M463" s="277">
        <v>26.18159</v>
      </c>
    </row>
    <row r="464" spans="1:13">
      <c r="A464" s="268">
        <v>454</v>
      </c>
      <c r="B464" s="277" t="s">
        <v>544</v>
      </c>
      <c r="C464" s="277">
        <v>2326.65</v>
      </c>
      <c r="D464" s="279">
        <v>2336.1</v>
      </c>
      <c r="E464" s="279">
        <v>2292.1999999999998</v>
      </c>
      <c r="F464" s="279">
        <v>2257.75</v>
      </c>
      <c r="G464" s="279">
        <v>2213.85</v>
      </c>
      <c r="H464" s="279">
        <v>2370.5499999999997</v>
      </c>
      <c r="I464" s="279">
        <v>2414.4500000000003</v>
      </c>
      <c r="J464" s="279">
        <v>2448.8999999999996</v>
      </c>
      <c r="K464" s="277">
        <v>2380</v>
      </c>
      <c r="L464" s="277">
        <v>2301.65</v>
      </c>
      <c r="M464" s="277">
        <v>0.85362000000000005</v>
      </c>
    </row>
    <row r="465" spans="1:13">
      <c r="A465" s="268">
        <v>455</v>
      </c>
      <c r="B465" s="277" t="s">
        <v>188</v>
      </c>
      <c r="C465" s="277">
        <v>732.85</v>
      </c>
      <c r="D465" s="279">
        <v>733.61666666666667</v>
      </c>
      <c r="E465" s="279">
        <v>726.23333333333335</v>
      </c>
      <c r="F465" s="279">
        <v>719.61666666666667</v>
      </c>
      <c r="G465" s="279">
        <v>712.23333333333335</v>
      </c>
      <c r="H465" s="279">
        <v>740.23333333333335</v>
      </c>
      <c r="I465" s="279">
        <v>747.61666666666679</v>
      </c>
      <c r="J465" s="279">
        <v>754.23333333333335</v>
      </c>
      <c r="K465" s="277">
        <v>741</v>
      </c>
      <c r="L465" s="277">
        <v>727</v>
      </c>
      <c r="M465" s="277">
        <v>31.57124</v>
      </c>
    </row>
    <row r="466" spans="1:13">
      <c r="A466" s="268">
        <v>456</v>
      </c>
      <c r="B466" s="277" t="s">
        <v>546</v>
      </c>
      <c r="C466" s="277">
        <v>798.25</v>
      </c>
      <c r="D466" s="279">
        <v>801.58333333333337</v>
      </c>
      <c r="E466" s="279">
        <v>792.66666666666674</v>
      </c>
      <c r="F466" s="279">
        <v>787.08333333333337</v>
      </c>
      <c r="G466" s="279">
        <v>778.16666666666674</v>
      </c>
      <c r="H466" s="279">
        <v>807.16666666666674</v>
      </c>
      <c r="I466" s="279">
        <v>816.08333333333348</v>
      </c>
      <c r="J466" s="279">
        <v>821.66666666666674</v>
      </c>
      <c r="K466" s="277">
        <v>810.5</v>
      </c>
      <c r="L466" s="277">
        <v>796</v>
      </c>
      <c r="M466" s="277">
        <v>0.24822</v>
      </c>
    </row>
    <row r="467" spans="1:13">
      <c r="A467" s="268">
        <v>457</v>
      </c>
      <c r="B467" s="277" t="s">
        <v>547</v>
      </c>
      <c r="C467" s="277">
        <v>759.5</v>
      </c>
      <c r="D467" s="279">
        <v>762.88333333333333</v>
      </c>
      <c r="E467" s="279">
        <v>742.7166666666667</v>
      </c>
      <c r="F467" s="279">
        <v>725.93333333333339</v>
      </c>
      <c r="G467" s="279">
        <v>705.76666666666677</v>
      </c>
      <c r="H467" s="279">
        <v>779.66666666666663</v>
      </c>
      <c r="I467" s="279">
        <v>799.83333333333337</v>
      </c>
      <c r="J467" s="279">
        <v>816.61666666666656</v>
      </c>
      <c r="K467" s="277">
        <v>783.05</v>
      </c>
      <c r="L467" s="277">
        <v>746.1</v>
      </c>
      <c r="M467" s="277">
        <v>2.1132300000000002</v>
      </c>
    </row>
    <row r="468" spans="1:13">
      <c r="A468" s="268">
        <v>458</v>
      </c>
      <c r="B468" s="277" t="s">
        <v>552</v>
      </c>
      <c r="C468" s="277">
        <v>625.85</v>
      </c>
      <c r="D468" s="279">
        <v>629.41666666666663</v>
      </c>
      <c r="E468" s="279">
        <v>618.93333333333328</v>
      </c>
      <c r="F468" s="279">
        <v>612.01666666666665</v>
      </c>
      <c r="G468" s="279">
        <v>601.5333333333333</v>
      </c>
      <c r="H468" s="279">
        <v>636.33333333333326</v>
      </c>
      <c r="I468" s="279">
        <v>646.81666666666661</v>
      </c>
      <c r="J468" s="279">
        <v>653.73333333333323</v>
      </c>
      <c r="K468" s="277">
        <v>639.9</v>
      </c>
      <c r="L468" s="277">
        <v>622.5</v>
      </c>
      <c r="M468" s="277">
        <v>4.7637</v>
      </c>
    </row>
    <row r="469" spans="1:13">
      <c r="A469" s="268">
        <v>459</v>
      </c>
      <c r="B469" s="277" t="s">
        <v>548</v>
      </c>
      <c r="C469" s="277">
        <v>46.2</v>
      </c>
      <c r="D469" s="279">
        <v>46.583333333333336</v>
      </c>
      <c r="E469" s="279">
        <v>45.166666666666671</v>
      </c>
      <c r="F469" s="279">
        <v>44.133333333333333</v>
      </c>
      <c r="G469" s="279">
        <v>42.716666666666669</v>
      </c>
      <c r="H469" s="279">
        <v>47.616666666666674</v>
      </c>
      <c r="I469" s="279">
        <v>49.033333333333346</v>
      </c>
      <c r="J469" s="279">
        <v>50.066666666666677</v>
      </c>
      <c r="K469" s="277">
        <v>48</v>
      </c>
      <c r="L469" s="277">
        <v>45.55</v>
      </c>
      <c r="M469" s="277">
        <v>9.03721</v>
      </c>
    </row>
    <row r="470" spans="1:13">
      <c r="A470" s="268">
        <v>460</v>
      </c>
      <c r="B470" s="277" t="s">
        <v>549</v>
      </c>
      <c r="C470" s="277">
        <v>1138.75</v>
      </c>
      <c r="D470" s="279">
        <v>1138</v>
      </c>
      <c r="E470" s="279">
        <v>1116</v>
      </c>
      <c r="F470" s="279">
        <v>1093.25</v>
      </c>
      <c r="G470" s="279">
        <v>1071.25</v>
      </c>
      <c r="H470" s="279">
        <v>1160.75</v>
      </c>
      <c r="I470" s="279">
        <v>1182.75</v>
      </c>
      <c r="J470" s="279">
        <v>1205.5</v>
      </c>
      <c r="K470" s="277">
        <v>1160</v>
      </c>
      <c r="L470" s="277">
        <v>1115.25</v>
      </c>
      <c r="M470" s="277">
        <v>0.95431999999999995</v>
      </c>
    </row>
    <row r="471" spans="1:13">
      <c r="A471" s="268">
        <v>461</v>
      </c>
      <c r="B471" s="277" t="s">
        <v>189</v>
      </c>
      <c r="C471" s="277">
        <v>1134.2</v>
      </c>
      <c r="D471" s="279">
        <v>1137.1166666666666</v>
      </c>
      <c r="E471" s="279">
        <v>1124.2333333333331</v>
      </c>
      <c r="F471" s="279">
        <v>1114.2666666666667</v>
      </c>
      <c r="G471" s="279">
        <v>1101.3833333333332</v>
      </c>
      <c r="H471" s="279">
        <v>1147.083333333333</v>
      </c>
      <c r="I471" s="279">
        <v>1159.9666666666667</v>
      </c>
      <c r="J471" s="279">
        <v>1169.9333333333329</v>
      </c>
      <c r="K471" s="277">
        <v>1150</v>
      </c>
      <c r="L471" s="277">
        <v>1127.1500000000001</v>
      </c>
      <c r="M471" s="277">
        <v>20.09966</v>
      </c>
    </row>
    <row r="472" spans="1:13">
      <c r="A472" s="268">
        <v>462</v>
      </c>
      <c r="B472" s="277" t="s">
        <v>190</v>
      </c>
      <c r="C472" s="277">
        <v>2755.2</v>
      </c>
      <c r="D472" s="279">
        <v>2773.6833333333329</v>
      </c>
      <c r="E472" s="279">
        <v>2729.2166666666658</v>
      </c>
      <c r="F472" s="279">
        <v>2703.2333333333327</v>
      </c>
      <c r="G472" s="279">
        <v>2658.7666666666655</v>
      </c>
      <c r="H472" s="279">
        <v>2799.6666666666661</v>
      </c>
      <c r="I472" s="279">
        <v>2844.1333333333332</v>
      </c>
      <c r="J472" s="279">
        <v>2870.1166666666663</v>
      </c>
      <c r="K472" s="277">
        <v>2818.15</v>
      </c>
      <c r="L472" s="277">
        <v>2747.7</v>
      </c>
      <c r="M472" s="277">
        <v>4.5473100000000004</v>
      </c>
    </row>
    <row r="473" spans="1:13">
      <c r="A473" s="268">
        <v>463</v>
      </c>
      <c r="B473" s="277" t="s">
        <v>191</v>
      </c>
      <c r="C473" s="277">
        <v>350.25</v>
      </c>
      <c r="D473" s="279">
        <v>352.2166666666667</v>
      </c>
      <c r="E473" s="279">
        <v>346.43333333333339</v>
      </c>
      <c r="F473" s="279">
        <v>342.61666666666667</v>
      </c>
      <c r="G473" s="279">
        <v>336.83333333333337</v>
      </c>
      <c r="H473" s="279">
        <v>356.03333333333342</v>
      </c>
      <c r="I473" s="279">
        <v>361.81666666666672</v>
      </c>
      <c r="J473" s="279">
        <v>365.63333333333344</v>
      </c>
      <c r="K473" s="277">
        <v>358</v>
      </c>
      <c r="L473" s="277">
        <v>348.4</v>
      </c>
      <c r="M473" s="277">
        <v>7.7784800000000001</v>
      </c>
    </row>
    <row r="474" spans="1:13">
      <c r="A474" s="268">
        <v>464</v>
      </c>
      <c r="B474" s="277" t="s">
        <v>550</v>
      </c>
      <c r="C474" s="277">
        <v>649.9</v>
      </c>
      <c r="D474" s="279">
        <v>660.23333333333335</v>
      </c>
      <c r="E474" s="279">
        <v>636.4666666666667</v>
      </c>
      <c r="F474" s="279">
        <v>623.0333333333333</v>
      </c>
      <c r="G474" s="279">
        <v>599.26666666666665</v>
      </c>
      <c r="H474" s="279">
        <v>673.66666666666674</v>
      </c>
      <c r="I474" s="279">
        <v>697.43333333333339</v>
      </c>
      <c r="J474" s="279">
        <v>710.86666666666679</v>
      </c>
      <c r="K474" s="277">
        <v>684</v>
      </c>
      <c r="L474" s="277">
        <v>646.79999999999995</v>
      </c>
      <c r="M474" s="277">
        <v>16.08981</v>
      </c>
    </row>
    <row r="475" spans="1:13">
      <c r="A475" s="268">
        <v>465</v>
      </c>
      <c r="B475" s="277" t="s">
        <v>551</v>
      </c>
      <c r="C475" s="277">
        <v>6.7</v>
      </c>
      <c r="D475" s="279">
        <v>6.7333333333333334</v>
      </c>
      <c r="E475" s="279">
        <v>6.666666666666667</v>
      </c>
      <c r="F475" s="279">
        <v>6.6333333333333337</v>
      </c>
      <c r="G475" s="279">
        <v>6.5666666666666673</v>
      </c>
      <c r="H475" s="279">
        <v>6.7666666666666666</v>
      </c>
      <c r="I475" s="279">
        <v>6.833333333333333</v>
      </c>
      <c r="J475" s="279">
        <v>6.8666666666666663</v>
      </c>
      <c r="K475" s="277">
        <v>6.8</v>
      </c>
      <c r="L475" s="277">
        <v>6.7</v>
      </c>
      <c r="M475" s="277">
        <v>59.29871</v>
      </c>
    </row>
    <row r="476" spans="1:13">
      <c r="A476" s="268">
        <v>466</v>
      </c>
      <c r="B476" s="245" t="s">
        <v>539</v>
      </c>
      <c r="C476" s="277">
        <v>5842.75</v>
      </c>
      <c r="D476" s="279">
        <v>5874.416666666667</v>
      </c>
      <c r="E476" s="279">
        <v>5788.3333333333339</v>
      </c>
      <c r="F476" s="279">
        <v>5733.916666666667</v>
      </c>
      <c r="G476" s="279">
        <v>5647.8333333333339</v>
      </c>
      <c r="H476" s="279">
        <v>5928.8333333333339</v>
      </c>
      <c r="I476" s="279">
        <v>6014.9166666666679</v>
      </c>
      <c r="J476" s="279">
        <v>6069.3333333333339</v>
      </c>
      <c r="K476" s="277">
        <v>5960.5</v>
      </c>
      <c r="L476" s="277">
        <v>5820</v>
      </c>
      <c r="M476" s="277">
        <v>2.444E-2</v>
      </c>
    </row>
    <row r="477" spans="1:13">
      <c r="A477" s="268">
        <v>467</v>
      </c>
      <c r="B477" s="245" t="s">
        <v>541</v>
      </c>
      <c r="C477" s="277">
        <v>34.15</v>
      </c>
      <c r="D477" s="279">
        <v>34.383333333333333</v>
      </c>
      <c r="E477" s="279">
        <v>33.516666666666666</v>
      </c>
      <c r="F477" s="279">
        <v>32.883333333333333</v>
      </c>
      <c r="G477" s="279">
        <v>32.016666666666666</v>
      </c>
      <c r="H477" s="279">
        <v>35.016666666666666</v>
      </c>
      <c r="I477" s="279">
        <v>35.883333333333326</v>
      </c>
      <c r="J477" s="279">
        <v>36.516666666666666</v>
      </c>
      <c r="K477" s="277">
        <v>35.25</v>
      </c>
      <c r="L477" s="277">
        <v>33.75</v>
      </c>
      <c r="M477" s="277">
        <v>40.844740000000002</v>
      </c>
    </row>
    <row r="478" spans="1:13">
      <c r="A478" s="268">
        <v>468</v>
      </c>
      <c r="B478" s="245" t="s">
        <v>192</v>
      </c>
      <c r="C478" s="277">
        <v>467.5</v>
      </c>
      <c r="D478" s="279">
        <v>467.56666666666666</v>
      </c>
      <c r="E478" s="279">
        <v>458.13333333333333</v>
      </c>
      <c r="F478" s="279">
        <v>448.76666666666665</v>
      </c>
      <c r="G478" s="279">
        <v>439.33333333333331</v>
      </c>
      <c r="H478" s="279">
        <v>476.93333333333334</v>
      </c>
      <c r="I478" s="279">
        <v>486.36666666666662</v>
      </c>
      <c r="J478" s="279">
        <v>495.73333333333335</v>
      </c>
      <c r="K478" s="277">
        <v>477</v>
      </c>
      <c r="L478" s="277">
        <v>458.2</v>
      </c>
      <c r="M478" s="277">
        <v>150.8227</v>
      </c>
    </row>
    <row r="479" spans="1:13">
      <c r="A479" s="268">
        <v>469</v>
      </c>
      <c r="B479" s="245" t="s">
        <v>540</v>
      </c>
      <c r="C479" s="277">
        <v>228.95</v>
      </c>
      <c r="D479" s="279">
        <v>228.25</v>
      </c>
      <c r="E479" s="279">
        <v>226.7</v>
      </c>
      <c r="F479" s="279">
        <v>224.45</v>
      </c>
      <c r="G479" s="279">
        <v>222.89999999999998</v>
      </c>
      <c r="H479" s="279">
        <v>230.5</v>
      </c>
      <c r="I479" s="279">
        <v>232.05</v>
      </c>
      <c r="J479" s="279">
        <v>234.3</v>
      </c>
      <c r="K479" s="277">
        <v>229.8</v>
      </c>
      <c r="L479" s="277">
        <v>226</v>
      </c>
      <c r="M479" s="277">
        <v>0.58511999999999997</v>
      </c>
    </row>
    <row r="480" spans="1:13">
      <c r="A480" s="268">
        <v>470</v>
      </c>
      <c r="B480" s="245" t="s">
        <v>193</v>
      </c>
      <c r="C480" s="277">
        <v>1055.4000000000001</v>
      </c>
      <c r="D480" s="279">
        <v>1055.1833333333334</v>
      </c>
      <c r="E480" s="279">
        <v>1041.3666666666668</v>
      </c>
      <c r="F480" s="279">
        <v>1027.3333333333335</v>
      </c>
      <c r="G480" s="279">
        <v>1013.5166666666669</v>
      </c>
      <c r="H480" s="279">
        <v>1069.2166666666667</v>
      </c>
      <c r="I480" s="279">
        <v>1083.0333333333333</v>
      </c>
      <c r="J480" s="279">
        <v>1097.0666666666666</v>
      </c>
      <c r="K480" s="277">
        <v>1069</v>
      </c>
      <c r="L480" s="277">
        <v>1041.1500000000001</v>
      </c>
      <c r="M480" s="277">
        <v>4.4395100000000003</v>
      </c>
    </row>
    <row r="481" spans="1:13">
      <c r="A481" s="268">
        <v>471</v>
      </c>
      <c r="B481" s="245" t="s">
        <v>553</v>
      </c>
      <c r="C481" s="277">
        <v>13.95</v>
      </c>
      <c r="D481" s="279">
        <v>13.983333333333334</v>
      </c>
      <c r="E481" s="279">
        <v>13.816666666666668</v>
      </c>
      <c r="F481" s="279">
        <v>13.683333333333334</v>
      </c>
      <c r="G481" s="279">
        <v>13.516666666666667</v>
      </c>
      <c r="H481" s="279">
        <v>14.116666666666669</v>
      </c>
      <c r="I481" s="279">
        <v>14.283333333333333</v>
      </c>
      <c r="J481" s="279">
        <v>14.41666666666667</v>
      </c>
      <c r="K481" s="277">
        <v>14.15</v>
      </c>
      <c r="L481" s="277">
        <v>13.85</v>
      </c>
      <c r="M481" s="277">
        <v>21.97071</v>
      </c>
    </row>
    <row r="482" spans="1:13">
      <c r="A482" s="268">
        <v>472</v>
      </c>
      <c r="B482" s="245" t="s">
        <v>554</v>
      </c>
      <c r="C482" s="277">
        <v>345.6</v>
      </c>
      <c r="D482" s="279">
        <v>348.48333333333329</v>
      </c>
      <c r="E482" s="279">
        <v>341.76666666666659</v>
      </c>
      <c r="F482" s="277">
        <v>337.93333333333328</v>
      </c>
      <c r="G482" s="279">
        <v>331.21666666666658</v>
      </c>
      <c r="H482" s="279">
        <v>352.31666666666661</v>
      </c>
      <c r="I482" s="277">
        <v>359.0333333333333</v>
      </c>
      <c r="J482" s="279">
        <v>362.86666666666662</v>
      </c>
      <c r="K482" s="279">
        <v>355.2</v>
      </c>
      <c r="L482" s="277">
        <v>344.65</v>
      </c>
      <c r="M482" s="279">
        <v>2.2326000000000001</v>
      </c>
    </row>
    <row r="483" spans="1:13">
      <c r="A483" s="268">
        <v>473</v>
      </c>
      <c r="B483" s="245" t="s">
        <v>194</v>
      </c>
      <c r="C483" s="277">
        <v>255.25</v>
      </c>
      <c r="D483" s="279">
        <v>255.38333333333333</v>
      </c>
      <c r="E483" s="279">
        <v>252.36666666666667</v>
      </c>
      <c r="F483" s="277">
        <v>249.48333333333335</v>
      </c>
      <c r="G483" s="279">
        <v>246.4666666666667</v>
      </c>
      <c r="H483" s="279">
        <v>258.26666666666665</v>
      </c>
      <c r="I483" s="277">
        <v>261.2833333333333</v>
      </c>
      <c r="J483" s="279">
        <v>264.16666666666663</v>
      </c>
      <c r="K483" s="279">
        <v>258.39999999999998</v>
      </c>
      <c r="L483" s="277">
        <v>252.5</v>
      </c>
      <c r="M483" s="279">
        <v>28.51896</v>
      </c>
    </row>
    <row r="484" spans="1:13">
      <c r="A484" s="268">
        <v>474</v>
      </c>
      <c r="B484" s="245" t="s">
        <v>3099</v>
      </c>
      <c r="C484" s="245">
        <v>37</v>
      </c>
      <c r="D484" s="289">
        <v>36.533333333333331</v>
      </c>
      <c r="E484" s="289">
        <v>35.466666666666661</v>
      </c>
      <c r="F484" s="289">
        <v>33.93333333333333</v>
      </c>
      <c r="G484" s="289">
        <v>32.86666666666666</v>
      </c>
      <c r="H484" s="289">
        <v>38.066666666666663</v>
      </c>
      <c r="I484" s="289">
        <v>39.133333333333326</v>
      </c>
      <c r="J484" s="289">
        <v>40.666666666666664</v>
      </c>
      <c r="K484" s="289">
        <v>37.6</v>
      </c>
      <c r="L484" s="289">
        <v>35</v>
      </c>
      <c r="M484" s="289">
        <v>39.305759999999999</v>
      </c>
    </row>
    <row r="485" spans="1:13">
      <c r="A485" s="268">
        <v>475</v>
      </c>
      <c r="B485" s="245" t="s">
        <v>195</v>
      </c>
      <c r="C485" s="245">
        <v>4079.65</v>
      </c>
      <c r="D485" s="289">
        <v>4110.4833333333336</v>
      </c>
      <c r="E485" s="289">
        <v>4039.166666666667</v>
      </c>
      <c r="F485" s="289">
        <v>3998.6833333333334</v>
      </c>
      <c r="G485" s="289">
        <v>3927.3666666666668</v>
      </c>
      <c r="H485" s="289">
        <v>4150.9666666666672</v>
      </c>
      <c r="I485" s="289">
        <v>4222.2833333333328</v>
      </c>
      <c r="J485" s="289">
        <v>4262.7666666666673</v>
      </c>
      <c r="K485" s="289">
        <v>4181.8</v>
      </c>
      <c r="L485" s="289">
        <v>4070</v>
      </c>
      <c r="M485" s="289">
        <v>5.7477400000000003</v>
      </c>
    </row>
    <row r="486" spans="1:13">
      <c r="A486" s="268">
        <v>476</v>
      </c>
      <c r="B486" s="245" t="s">
        <v>196</v>
      </c>
      <c r="C486" s="289">
        <v>30.5</v>
      </c>
      <c r="D486" s="289">
        <v>30.516666666666669</v>
      </c>
      <c r="E486" s="289">
        <v>30.333333333333339</v>
      </c>
      <c r="F486" s="289">
        <v>30.166666666666671</v>
      </c>
      <c r="G486" s="289">
        <v>29.983333333333341</v>
      </c>
      <c r="H486" s="289">
        <v>30.683333333333337</v>
      </c>
      <c r="I486" s="289">
        <v>30.866666666666667</v>
      </c>
      <c r="J486" s="289">
        <v>31.033333333333335</v>
      </c>
      <c r="K486" s="289">
        <v>30.7</v>
      </c>
      <c r="L486" s="289">
        <v>30.35</v>
      </c>
      <c r="M486" s="289">
        <v>30.009889999999999</v>
      </c>
    </row>
    <row r="487" spans="1:13">
      <c r="A487" s="268">
        <v>477</v>
      </c>
      <c r="B487" s="245" t="s">
        <v>197</v>
      </c>
      <c r="C487" s="289">
        <v>493.55</v>
      </c>
      <c r="D487" s="289">
        <v>492.83333333333331</v>
      </c>
      <c r="E487" s="289">
        <v>489.06666666666661</v>
      </c>
      <c r="F487" s="289">
        <v>484.58333333333331</v>
      </c>
      <c r="G487" s="289">
        <v>480.81666666666661</v>
      </c>
      <c r="H487" s="289">
        <v>497.31666666666661</v>
      </c>
      <c r="I487" s="289">
        <v>501.08333333333337</v>
      </c>
      <c r="J487" s="289">
        <v>505.56666666666661</v>
      </c>
      <c r="K487" s="289">
        <v>496.6</v>
      </c>
      <c r="L487" s="289">
        <v>488.35</v>
      </c>
      <c r="M487" s="289">
        <v>28.396260000000002</v>
      </c>
    </row>
    <row r="488" spans="1:13">
      <c r="A488" s="268">
        <v>478</v>
      </c>
      <c r="B488" s="245" t="s">
        <v>560</v>
      </c>
      <c r="C488" s="289">
        <v>1799.4</v>
      </c>
      <c r="D488" s="289">
        <v>1799.8</v>
      </c>
      <c r="E488" s="289">
        <v>1769.6</v>
      </c>
      <c r="F488" s="289">
        <v>1739.8</v>
      </c>
      <c r="G488" s="289">
        <v>1709.6</v>
      </c>
      <c r="H488" s="289">
        <v>1829.6</v>
      </c>
      <c r="I488" s="289">
        <v>1859.8000000000002</v>
      </c>
      <c r="J488" s="289">
        <v>1889.6</v>
      </c>
      <c r="K488" s="289">
        <v>1830</v>
      </c>
      <c r="L488" s="289">
        <v>1770</v>
      </c>
      <c r="M488" s="289">
        <v>0.20863999999999999</v>
      </c>
    </row>
    <row r="489" spans="1:13">
      <c r="A489" s="268">
        <v>479</v>
      </c>
      <c r="B489" s="245" t="s">
        <v>561</v>
      </c>
      <c r="C489" s="289">
        <v>29.9</v>
      </c>
      <c r="D489" s="289">
        <v>29.95</v>
      </c>
      <c r="E489" s="289">
        <v>29.4</v>
      </c>
      <c r="F489" s="289">
        <v>28.9</v>
      </c>
      <c r="G489" s="289">
        <v>28.349999999999998</v>
      </c>
      <c r="H489" s="289">
        <v>30.45</v>
      </c>
      <c r="I489" s="289">
        <v>31.000000000000004</v>
      </c>
      <c r="J489" s="289">
        <v>31.5</v>
      </c>
      <c r="K489" s="289">
        <v>30.5</v>
      </c>
      <c r="L489" s="289">
        <v>29.45</v>
      </c>
      <c r="M489" s="289">
        <v>22.11309</v>
      </c>
    </row>
    <row r="490" spans="1:13">
      <c r="A490" s="268">
        <v>480</v>
      </c>
      <c r="B490" s="245" t="s">
        <v>285</v>
      </c>
      <c r="C490" s="289">
        <v>336.1</v>
      </c>
      <c r="D490" s="289">
        <v>338.2166666666667</v>
      </c>
      <c r="E490" s="289">
        <v>330.88333333333338</v>
      </c>
      <c r="F490" s="289">
        <v>325.66666666666669</v>
      </c>
      <c r="G490" s="289">
        <v>318.33333333333337</v>
      </c>
      <c r="H490" s="289">
        <v>343.43333333333339</v>
      </c>
      <c r="I490" s="289">
        <v>350.76666666666665</v>
      </c>
      <c r="J490" s="289">
        <v>355.98333333333341</v>
      </c>
      <c r="K490" s="289">
        <v>345.55</v>
      </c>
      <c r="L490" s="289">
        <v>333</v>
      </c>
      <c r="M490" s="289">
        <v>5.1858199999999997</v>
      </c>
    </row>
    <row r="491" spans="1:13">
      <c r="A491" s="268">
        <v>481</v>
      </c>
      <c r="B491" s="245" t="s">
        <v>563</v>
      </c>
      <c r="C491" s="289">
        <v>767.05</v>
      </c>
      <c r="D491" s="289">
        <v>771.51666666666677</v>
      </c>
      <c r="E491" s="289">
        <v>754.53333333333353</v>
      </c>
      <c r="F491" s="289">
        <v>742.01666666666677</v>
      </c>
      <c r="G491" s="289">
        <v>725.03333333333353</v>
      </c>
      <c r="H491" s="289">
        <v>784.03333333333353</v>
      </c>
      <c r="I491" s="289">
        <v>801.01666666666688</v>
      </c>
      <c r="J491" s="289">
        <v>813.53333333333353</v>
      </c>
      <c r="K491" s="289">
        <v>788.5</v>
      </c>
      <c r="L491" s="289">
        <v>759</v>
      </c>
      <c r="M491" s="289">
        <v>3.1693699999999998</v>
      </c>
    </row>
    <row r="492" spans="1:13">
      <c r="A492" s="268">
        <v>482</v>
      </c>
      <c r="B492" s="245" t="s">
        <v>564</v>
      </c>
      <c r="C492" s="289">
        <v>1470.05</v>
      </c>
      <c r="D492" s="289">
        <v>1453.75</v>
      </c>
      <c r="E492" s="289">
        <v>1367.6</v>
      </c>
      <c r="F492" s="289">
        <v>1265.1499999999999</v>
      </c>
      <c r="G492" s="289">
        <v>1178.9999999999998</v>
      </c>
      <c r="H492" s="289">
        <v>1556.2</v>
      </c>
      <c r="I492" s="289">
        <v>1642.3500000000001</v>
      </c>
      <c r="J492" s="289">
        <v>1744.8000000000002</v>
      </c>
      <c r="K492" s="289">
        <v>1539.9</v>
      </c>
      <c r="L492" s="289">
        <v>1351.3</v>
      </c>
      <c r="M492" s="289">
        <v>10.74952</v>
      </c>
    </row>
    <row r="493" spans="1:13">
      <c r="A493" s="268">
        <v>483</v>
      </c>
      <c r="B493" s="245" t="s">
        <v>2781</v>
      </c>
      <c r="C493" s="289">
        <v>999.8</v>
      </c>
      <c r="D493" s="289">
        <v>1010.8666666666667</v>
      </c>
      <c r="E493" s="289">
        <v>982.93333333333339</v>
      </c>
      <c r="F493" s="289">
        <v>966.06666666666672</v>
      </c>
      <c r="G493" s="289">
        <v>938.13333333333344</v>
      </c>
      <c r="H493" s="289">
        <v>1027.7333333333333</v>
      </c>
      <c r="I493" s="289">
        <v>1055.6666666666665</v>
      </c>
      <c r="J493" s="289">
        <v>1072.5333333333333</v>
      </c>
      <c r="K493" s="289">
        <v>1038.8</v>
      </c>
      <c r="L493" s="289">
        <v>994</v>
      </c>
      <c r="M493" s="289">
        <v>2.0760000000000001E-2</v>
      </c>
    </row>
    <row r="494" spans="1:13">
      <c r="A494" s="268">
        <v>484</v>
      </c>
      <c r="B494" s="245" t="s">
        <v>284</v>
      </c>
      <c r="C494" s="289">
        <v>175.95</v>
      </c>
      <c r="D494" s="289">
        <v>175.54999999999998</v>
      </c>
      <c r="E494" s="289">
        <v>171.59999999999997</v>
      </c>
      <c r="F494" s="289">
        <v>167.24999999999997</v>
      </c>
      <c r="G494" s="289">
        <v>163.29999999999995</v>
      </c>
      <c r="H494" s="289">
        <v>179.89999999999998</v>
      </c>
      <c r="I494" s="289">
        <v>183.84999999999997</v>
      </c>
      <c r="J494" s="289">
        <v>188.2</v>
      </c>
      <c r="K494" s="289">
        <v>179.5</v>
      </c>
      <c r="L494" s="289">
        <v>171.2</v>
      </c>
      <c r="M494" s="289">
        <v>21.446850000000001</v>
      </c>
    </row>
    <row r="495" spans="1:13">
      <c r="A495" s="268">
        <v>485</v>
      </c>
      <c r="B495" s="245" t="s">
        <v>565</v>
      </c>
      <c r="C495" s="289">
        <v>1095.45</v>
      </c>
      <c r="D495" s="289">
        <v>1108.0666666666666</v>
      </c>
      <c r="E495" s="289">
        <v>1077.3833333333332</v>
      </c>
      <c r="F495" s="289">
        <v>1059.3166666666666</v>
      </c>
      <c r="G495" s="289">
        <v>1028.6333333333332</v>
      </c>
      <c r="H495" s="289">
        <v>1126.1333333333332</v>
      </c>
      <c r="I495" s="289">
        <v>1156.8166666666666</v>
      </c>
      <c r="J495" s="289">
        <v>1174.8833333333332</v>
      </c>
      <c r="K495" s="289">
        <v>1138.75</v>
      </c>
      <c r="L495" s="289">
        <v>1090</v>
      </c>
      <c r="M495" s="289">
        <v>1.7582</v>
      </c>
    </row>
    <row r="496" spans="1:13">
      <c r="A496" s="268">
        <v>486</v>
      </c>
      <c r="B496" s="245" t="s">
        <v>556</v>
      </c>
      <c r="C496" s="289">
        <v>300.5</v>
      </c>
      <c r="D496" s="289">
        <v>297.51666666666665</v>
      </c>
      <c r="E496" s="289">
        <v>290.13333333333333</v>
      </c>
      <c r="F496" s="289">
        <v>279.76666666666665</v>
      </c>
      <c r="G496" s="289">
        <v>272.38333333333333</v>
      </c>
      <c r="H496" s="289">
        <v>307.88333333333333</v>
      </c>
      <c r="I496" s="289">
        <v>315.26666666666665</v>
      </c>
      <c r="J496" s="289">
        <v>325.63333333333333</v>
      </c>
      <c r="K496" s="289">
        <v>304.89999999999998</v>
      </c>
      <c r="L496" s="289">
        <v>287.14999999999998</v>
      </c>
      <c r="M496" s="289">
        <v>19.15456</v>
      </c>
    </row>
    <row r="497" spans="1:13">
      <c r="A497" s="268">
        <v>487</v>
      </c>
      <c r="B497" s="245" t="s">
        <v>555</v>
      </c>
      <c r="C497" s="289">
        <v>2075.35</v>
      </c>
      <c r="D497" s="289">
        <v>2070.6166666666663</v>
      </c>
      <c r="E497" s="289">
        <v>2021.2833333333328</v>
      </c>
      <c r="F497" s="289">
        <v>1967.2166666666665</v>
      </c>
      <c r="G497" s="289">
        <v>1917.883333333333</v>
      </c>
      <c r="H497" s="289">
        <v>2124.6833333333325</v>
      </c>
      <c r="I497" s="289">
        <v>2174.0166666666655</v>
      </c>
      <c r="J497" s="289">
        <v>2228.0833333333326</v>
      </c>
      <c r="K497" s="289">
        <v>2119.9499999999998</v>
      </c>
      <c r="L497" s="289">
        <v>2016.55</v>
      </c>
      <c r="M497" s="289">
        <v>0.92079</v>
      </c>
    </row>
    <row r="498" spans="1:13">
      <c r="A498" s="268">
        <v>488</v>
      </c>
      <c r="B498" s="245" t="s">
        <v>199</v>
      </c>
      <c r="C498" s="289">
        <v>648.79999999999995</v>
      </c>
      <c r="D498" s="289">
        <v>652.19999999999993</v>
      </c>
      <c r="E498" s="289">
        <v>642.39999999999986</v>
      </c>
      <c r="F498" s="289">
        <v>635.99999999999989</v>
      </c>
      <c r="G498" s="289">
        <v>626.19999999999982</v>
      </c>
      <c r="H498" s="289">
        <v>658.59999999999991</v>
      </c>
      <c r="I498" s="289">
        <v>668.39999999999986</v>
      </c>
      <c r="J498" s="289">
        <v>674.8</v>
      </c>
      <c r="K498" s="289">
        <v>662</v>
      </c>
      <c r="L498" s="289">
        <v>645.79999999999995</v>
      </c>
      <c r="M498" s="289">
        <v>17.096430000000002</v>
      </c>
    </row>
    <row r="499" spans="1:13">
      <c r="A499" s="268">
        <v>489</v>
      </c>
      <c r="B499" s="245" t="s">
        <v>557</v>
      </c>
      <c r="C499" s="289">
        <v>175.8</v>
      </c>
      <c r="D499" s="289">
        <v>174.0333333333333</v>
      </c>
      <c r="E499" s="289">
        <v>166.71666666666661</v>
      </c>
      <c r="F499" s="289">
        <v>157.6333333333333</v>
      </c>
      <c r="G499" s="289">
        <v>150.31666666666661</v>
      </c>
      <c r="H499" s="289">
        <v>183.11666666666662</v>
      </c>
      <c r="I499" s="289">
        <v>190.43333333333334</v>
      </c>
      <c r="J499" s="289">
        <v>199.51666666666662</v>
      </c>
      <c r="K499" s="289">
        <v>181.35</v>
      </c>
      <c r="L499" s="289">
        <v>164.95</v>
      </c>
      <c r="M499" s="289">
        <v>17.141190000000002</v>
      </c>
    </row>
    <row r="500" spans="1:13">
      <c r="A500" s="268">
        <v>490</v>
      </c>
      <c r="B500" s="245" t="s">
        <v>558</v>
      </c>
      <c r="C500" s="289">
        <v>3454</v>
      </c>
      <c r="D500" s="289">
        <v>3469.1166666666668</v>
      </c>
      <c r="E500" s="289">
        <v>3423.2333333333336</v>
      </c>
      <c r="F500" s="289">
        <v>3392.4666666666667</v>
      </c>
      <c r="G500" s="289">
        <v>3346.5833333333335</v>
      </c>
      <c r="H500" s="289">
        <v>3499.8833333333337</v>
      </c>
      <c r="I500" s="289">
        <v>3545.7666666666669</v>
      </c>
      <c r="J500" s="289">
        <v>3576.5333333333338</v>
      </c>
      <c r="K500" s="289">
        <v>3515</v>
      </c>
      <c r="L500" s="289">
        <v>3438.35</v>
      </c>
      <c r="M500" s="289">
        <v>0.10557</v>
      </c>
    </row>
    <row r="501" spans="1:13">
      <c r="A501" s="268">
        <v>491</v>
      </c>
      <c r="B501" s="245" t="s">
        <v>562</v>
      </c>
      <c r="C501" s="289">
        <v>826.85</v>
      </c>
      <c r="D501" s="289">
        <v>822.65</v>
      </c>
      <c r="E501" s="289">
        <v>810.3</v>
      </c>
      <c r="F501" s="289">
        <v>793.75</v>
      </c>
      <c r="G501" s="289">
        <v>781.4</v>
      </c>
      <c r="H501" s="289">
        <v>839.19999999999993</v>
      </c>
      <c r="I501" s="289">
        <v>851.55000000000007</v>
      </c>
      <c r="J501" s="289">
        <v>868.09999999999991</v>
      </c>
      <c r="K501" s="289">
        <v>835</v>
      </c>
      <c r="L501" s="289">
        <v>806.1</v>
      </c>
      <c r="M501" s="289">
        <v>0.1774</v>
      </c>
    </row>
    <row r="502" spans="1:13">
      <c r="A502" s="268">
        <v>492</v>
      </c>
      <c r="B502" s="245" t="s">
        <v>566</v>
      </c>
      <c r="C502" s="289">
        <v>6905.05</v>
      </c>
      <c r="D502" s="289">
        <v>6933.333333333333</v>
      </c>
      <c r="E502" s="289">
        <v>6831.6666666666661</v>
      </c>
      <c r="F502" s="289">
        <v>6758.2833333333328</v>
      </c>
      <c r="G502" s="289">
        <v>6656.6166666666659</v>
      </c>
      <c r="H502" s="289">
        <v>7006.7166666666662</v>
      </c>
      <c r="I502" s="289">
        <v>7108.3833333333323</v>
      </c>
      <c r="J502" s="289">
        <v>7181.7666666666664</v>
      </c>
      <c r="K502" s="289">
        <v>7035</v>
      </c>
      <c r="L502" s="289">
        <v>6859.95</v>
      </c>
      <c r="M502" s="289">
        <v>3.3480000000000003E-2</v>
      </c>
    </row>
    <row r="503" spans="1:13">
      <c r="A503" s="268">
        <v>493</v>
      </c>
      <c r="B503" s="245" t="s">
        <v>567</v>
      </c>
      <c r="C503" s="289">
        <v>114.95</v>
      </c>
      <c r="D503" s="289">
        <v>115.68333333333334</v>
      </c>
      <c r="E503" s="289">
        <v>113.41666666666667</v>
      </c>
      <c r="F503" s="289">
        <v>111.88333333333334</v>
      </c>
      <c r="G503" s="289">
        <v>109.61666666666667</v>
      </c>
      <c r="H503" s="289">
        <v>117.21666666666667</v>
      </c>
      <c r="I503" s="289">
        <v>119.48333333333332</v>
      </c>
      <c r="J503" s="289">
        <v>121.01666666666667</v>
      </c>
      <c r="K503" s="289">
        <v>117.95</v>
      </c>
      <c r="L503" s="289">
        <v>114.15</v>
      </c>
      <c r="M503" s="289">
        <v>9.1105</v>
      </c>
    </row>
    <row r="504" spans="1:13">
      <c r="A504" s="268">
        <v>494</v>
      </c>
      <c r="B504" s="245" t="s">
        <v>568</v>
      </c>
      <c r="C504" s="289">
        <v>52</v>
      </c>
      <c r="D504" s="289">
        <v>51.25</v>
      </c>
      <c r="E504" s="289">
        <v>50.5</v>
      </c>
      <c r="F504" s="289">
        <v>49</v>
      </c>
      <c r="G504" s="289">
        <v>48.25</v>
      </c>
      <c r="H504" s="289">
        <v>52.75</v>
      </c>
      <c r="I504" s="289">
        <v>53.5</v>
      </c>
      <c r="J504" s="289">
        <v>55</v>
      </c>
      <c r="K504" s="289">
        <v>52</v>
      </c>
      <c r="L504" s="289">
        <v>49.75</v>
      </c>
      <c r="M504" s="289">
        <v>11.69693</v>
      </c>
    </row>
    <row r="505" spans="1:13">
      <c r="A505" s="268">
        <v>495</v>
      </c>
      <c r="B505" s="245" t="s">
        <v>2852</v>
      </c>
      <c r="C505" s="289">
        <v>373.1</v>
      </c>
      <c r="D505" s="289">
        <v>375.4666666666667</v>
      </c>
      <c r="E505" s="289">
        <v>368.43333333333339</v>
      </c>
      <c r="F505" s="289">
        <v>363.76666666666671</v>
      </c>
      <c r="G505" s="289">
        <v>356.73333333333341</v>
      </c>
      <c r="H505" s="289">
        <v>380.13333333333338</v>
      </c>
      <c r="I505" s="289">
        <v>387.16666666666669</v>
      </c>
      <c r="J505" s="289">
        <v>391.83333333333337</v>
      </c>
      <c r="K505" s="289">
        <v>382.5</v>
      </c>
      <c r="L505" s="289">
        <v>370.8</v>
      </c>
      <c r="M505" s="289">
        <v>1.7091700000000001</v>
      </c>
    </row>
    <row r="506" spans="1:13">
      <c r="A506" s="268">
        <v>496</v>
      </c>
      <c r="B506" s="245" t="s">
        <v>569</v>
      </c>
      <c r="C506" s="289">
        <v>2256.9</v>
      </c>
      <c r="D506" s="289">
        <v>2258.9166666666665</v>
      </c>
      <c r="E506" s="289">
        <v>2228.833333333333</v>
      </c>
      <c r="F506" s="289">
        <v>2200.7666666666664</v>
      </c>
      <c r="G506" s="289">
        <v>2170.6833333333329</v>
      </c>
      <c r="H506" s="289">
        <v>2286.9833333333331</v>
      </c>
      <c r="I506" s="289">
        <v>2317.0666666666662</v>
      </c>
      <c r="J506" s="289">
        <v>2345.1333333333332</v>
      </c>
      <c r="K506" s="289">
        <v>2289</v>
      </c>
      <c r="L506" s="289">
        <v>2230.85</v>
      </c>
      <c r="M506" s="289">
        <v>0.52039999999999997</v>
      </c>
    </row>
    <row r="507" spans="1:13">
      <c r="A507" s="268">
        <v>497</v>
      </c>
      <c r="B507" s="245" t="s">
        <v>200</v>
      </c>
      <c r="C507" s="289">
        <v>272.05</v>
      </c>
      <c r="D507" s="289">
        <v>271.58333333333331</v>
      </c>
      <c r="E507" s="289">
        <v>268.46666666666664</v>
      </c>
      <c r="F507" s="289">
        <v>264.88333333333333</v>
      </c>
      <c r="G507" s="289">
        <v>261.76666666666665</v>
      </c>
      <c r="H507" s="289">
        <v>275.16666666666663</v>
      </c>
      <c r="I507" s="289">
        <v>278.2833333333333</v>
      </c>
      <c r="J507" s="289">
        <v>281.86666666666662</v>
      </c>
      <c r="K507" s="289">
        <v>274.7</v>
      </c>
      <c r="L507" s="289">
        <v>268</v>
      </c>
      <c r="M507" s="289">
        <v>96.328639999999993</v>
      </c>
    </row>
    <row r="508" spans="1:13">
      <c r="A508" s="268">
        <v>498</v>
      </c>
      <c r="B508" s="245" t="s">
        <v>570</v>
      </c>
      <c r="C508" s="289">
        <v>324.05</v>
      </c>
      <c r="D508" s="289">
        <v>324.3</v>
      </c>
      <c r="E508" s="289">
        <v>321.3</v>
      </c>
      <c r="F508" s="289">
        <v>318.55</v>
      </c>
      <c r="G508" s="289">
        <v>315.55</v>
      </c>
      <c r="H508" s="289">
        <v>327.05</v>
      </c>
      <c r="I508" s="289">
        <v>330.05</v>
      </c>
      <c r="J508" s="289">
        <v>332.8</v>
      </c>
      <c r="K508" s="289">
        <v>327.3</v>
      </c>
      <c r="L508" s="289">
        <v>321.55</v>
      </c>
      <c r="M508" s="289">
        <v>4.0155000000000003</v>
      </c>
    </row>
    <row r="509" spans="1:13">
      <c r="A509" s="268">
        <v>499</v>
      </c>
      <c r="B509" s="245" t="s">
        <v>202</v>
      </c>
      <c r="C509" s="289">
        <v>211.5</v>
      </c>
      <c r="D509" s="289">
        <v>207.54999999999998</v>
      </c>
      <c r="E509" s="289">
        <v>201.69999999999996</v>
      </c>
      <c r="F509" s="289">
        <v>191.89999999999998</v>
      </c>
      <c r="G509" s="289">
        <v>186.04999999999995</v>
      </c>
      <c r="H509" s="289">
        <v>217.34999999999997</v>
      </c>
      <c r="I509" s="289">
        <v>223.2</v>
      </c>
      <c r="J509" s="289">
        <v>232.99999999999997</v>
      </c>
      <c r="K509" s="289">
        <v>213.4</v>
      </c>
      <c r="L509" s="289">
        <v>197.75</v>
      </c>
      <c r="M509" s="289">
        <v>692.74947999999995</v>
      </c>
    </row>
    <row r="510" spans="1:13">
      <c r="A510" s="268">
        <v>500</v>
      </c>
      <c r="B510" s="245" t="s">
        <v>571</v>
      </c>
      <c r="C510" s="289">
        <v>177.65</v>
      </c>
      <c r="D510" s="289">
        <v>177.54999999999998</v>
      </c>
      <c r="E510" s="289">
        <v>175.09999999999997</v>
      </c>
      <c r="F510" s="289">
        <v>172.54999999999998</v>
      </c>
      <c r="G510" s="289">
        <v>170.09999999999997</v>
      </c>
      <c r="H510" s="289">
        <v>180.09999999999997</v>
      </c>
      <c r="I510" s="289">
        <v>182.54999999999995</v>
      </c>
      <c r="J510" s="289">
        <v>185.09999999999997</v>
      </c>
      <c r="K510" s="289">
        <v>180</v>
      </c>
      <c r="L510" s="289">
        <v>175</v>
      </c>
      <c r="M510" s="289">
        <v>5.7295100000000003</v>
      </c>
    </row>
    <row r="511" spans="1:13">
      <c r="A511" s="268">
        <v>501</v>
      </c>
      <c r="B511" s="245" t="s">
        <v>572</v>
      </c>
      <c r="C511" s="289">
        <v>1721.1</v>
      </c>
      <c r="D511" s="289">
        <v>1730.5333333333335</v>
      </c>
      <c r="E511" s="289">
        <v>1696.0666666666671</v>
      </c>
      <c r="F511" s="289">
        <v>1671.0333333333335</v>
      </c>
      <c r="G511" s="289">
        <v>1636.5666666666671</v>
      </c>
      <c r="H511" s="289">
        <v>1755.5666666666671</v>
      </c>
      <c r="I511" s="289">
        <v>1790.0333333333338</v>
      </c>
      <c r="J511" s="289">
        <v>1815.0666666666671</v>
      </c>
      <c r="K511" s="289">
        <v>1765</v>
      </c>
      <c r="L511" s="289">
        <v>1705.5</v>
      </c>
      <c r="M511" s="289">
        <v>0.43153000000000002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6"/>
      <c r="B5" s="576"/>
      <c r="C5" s="577"/>
      <c r="D5" s="57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8" t="s">
        <v>574</v>
      </c>
      <c r="C7" s="578"/>
      <c r="D7" s="262">
        <f>Main!B10</f>
        <v>44070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44069</v>
      </c>
      <c r="B10" s="267">
        <v>538778</v>
      </c>
      <c r="C10" s="268" t="s">
        <v>3811</v>
      </c>
      <c r="D10" s="268" t="s">
        <v>3812</v>
      </c>
      <c r="E10" s="268" t="s">
        <v>583</v>
      </c>
      <c r="F10" s="382">
        <v>94595</v>
      </c>
      <c r="G10" s="267">
        <v>31.78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44069</v>
      </c>
      <c r="B11" s="267">
        <v>538778</v>
      </c>
      <c r="C11" s="268" t="s">
        <v>3811</v>
      </c>
      <c r="D11" s="268" t="s">
        <v>3812</v>
      </c>
      <c r="E11" s="268" t="s">
        <v>584</v>
      </c>
      <c r="F11" s="382">
        <v>88189</v>
      </c>
      <c r="G11" s="267">
        <v>31.66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44069</v>
      </c>
      <c r="B12" s="267">
        <v>538778</v>
      </c>
      <c r="C12" s="268" t="s">
        <v>3811</v>
      </c>
      <c r="D12" s="268" t="s">
        <v>3813</v>
      </c>
      <c r="E12" s="268" t="s">
        <v>583</v>
      </c>
      <c r="F12" s="382">
        <v>21500</v>
      </c>
      <c r="G12" s="267">
        <v>32.54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44069</v>
      </c>
      <c r="B13" s="267">
        <v>538778</v>
      </c>
      <c r="C13" s="268" t="s">
        <v>3811</v>
      </c>
      <c r="D13" s="268" t="s">
        <v>3813</v>
      </c>
      <c r="E13" s="268" t="s">
        <v>584</v>
      </c>
      <c r="F13" s="382">
        <v>45984</v>
      </c>
      <c r="G13" s="267">
        <v>31.25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44069</v>
      </c>
      <c r="B14" s="267">
        <v>531252</v>
      </c>
      <c r="C14" s="268" t="s">
        <v>3814</v>
      </c>
      <c r="D14" s="268" t="s">
        <v>3815</v>
      </c>
      <c r="E14" s="268" t="s">
        <v>583</v>
      </c>
      <c r="F14" s="382">
        <v>23995</v>
      </c>
      <c r="G14" s="267">
        <v>6.65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44069</v>
      </c>
      <c r="B15" s="267">
        <v>531252</v>
      </c>
      <c r="C15" s="268" t="s">
        <v>3814</v>
      </c>
      <c r="D15" s="268" t="s">
        <v>3816</v>
      </c>
      <c r="E15" s="268" t="s">
        <v>584</v>
      </c>
      <c r="F15" s="382">
        <v>20000</v>
      </c>
      <c r="G15" s="267">
        <v>6.65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44069</v>
      </c>
      <c r="B16" s="267">
        <v>524412</v>
      </c>
      <c r="C16" s="268" t="s">
        <v>3817</v>
      </c>
      <c r="D16" s="268" t="s">
        <v>3812</v>
      </c>
      <c r="E16" s="268" t="s">
        <v>584</v>
      </c>
      <c r="F16" s="382">
        <v>184863</v>
      </c>
      <c r="G16" s="267">
        <v>38.380000000000003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44069</v>
      </c>
      <c r="B17" s="267">
        <v>524412</v>
      </c>
      <c r="C17" s="268" t="s">
        <v>3817</v>
      </c>
      <c r="D17" s="268" t="s">
        <v>3818</v>
      </c>
      <c r="E17" s="268" t="s">
        <v>583</v>
      </c>
      <c r="F17" s="382">
        <v>120000</v>
      </c>
      <c r="G17" s="267">
        <v>38.950000000000003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44069</v>
      </c>
      <c r="B18" s="267">
        <v>509449</v>
      </c>
      <c r="C18" s="268" t="s">
        <v>3819</v>
      </c>
      <c r="D18" s="268" t="s">
        <v>3820</v>
      </c>
      <c r="E18" s="268" t="s">
        <v>583</v>
      </c>
      <c r="F18" s="382">
        <v>12000</v>
      </c>
      <c r="G18" s="267">
        <v>21.63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44069</v>
      </c>
      <c r="B19" s="267">
        <v>505688</v>
      </c>
      <c r="C19" s="268" t="s">
        <v>3228</v>
      </c>
      <c r="D19" s="268" t="s">
        <v>3821</v>
      </c>
      <c r="E19" s="268" t="s">
        <v>583</v>
      </c>
      <c r="F19" s="382">
        <v>15030</v>
      </c>
      <c r="G19" s="267">
        <v>56.04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44069</v>
      </c>
      <c r="B20" s="267">
        <v>505688</v>
      </c>
      <c r="C20" s="268" t="s">
        <v>3228</v>
      </c>
      <c r="D20" s="268" t="s">
        <v>3821</v>
      </c>
      <c r="E20" s="268" t="s">
        <v>584</v>
      </c>
      <c r="F20" s="382">
        <v>50030</v>
      </c>
      <c r="G20" s="267">
        <v>54.82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44069</v>
      </c>
      <c r="B21" s="267">
        <v>539304</v>
      </c>
      <c r="C21" s="268" t="s">
        <v>3793</v>
      </c>
      <c r="D21" s="268" t="s">
        <v>3794</v>
      </c>
      <c r="E21" s="268" t="s">
        <v>584</v>
      </c>
      <c r="F21" s="382">
        <v>139000</v>
      </c>
      <c r="G21" s="267">
        <v>10.09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44069</v>
      </c>
      <c r="B22" s="267">
        <v>500878</v>
      </c>
      <c r="C22" s="268" t="s">
        <v>336</v>
      </c>
      <c r="D22" s="268" t="s">
        <v>3822</v>
      </c>
      <c r="E22" s="268" t="s">
        <v>583</v>
      </c>
      <c r="F22" s="382">
        <v>735000</v>
      </c>
      <c r="G22" s="267">
        <v>900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44069</v>
      </c>
      <c r="B23" s="267">
        <v>500878</v>
      </c>
      <c r="C23" s="268" t="s">
        <v>336</v>
      </c>
      <c r="D23" s="268" t="s">
        <v>3823</v>
      </c>
      <c r="E23" s="268" t="s">
        <v>584</v>
      </c>
      <c r="F23" s="382">
        <v>724949</v>
      </c>
      <c r="G23" s="267">
        <v>900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44069</v>
      </c>
      <c r="B24" s="267">
        <v>500093</v>
      </c>
      <c r="C24" s="268" t="s">
        <v>3421</v>
      </c>
      <c r="D24" s="268" t="s">
        <v>3806</v>
      </c>
      <c r="E24" s="268" t="s">
        <v>583</v>
      </c>
      <c r="F24" s="382">
        <v>1000209</v>
      </c>
      <c r="G24" s="267">
        <v>19.559999999999999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44069</v>
      </c>
      <c r="B25" s="267">
        <v>500093</v>
      </c>
      <c r="C25" s="268" t="s">
        <v>3421</v>
      </c>
      <c r="D25" s="268" t="s">
        <v>3806</v>
      </c>
      <c r="E25" s="268" t="s">
        <v>584</v>
      </c>
      <c r="F25" s="382">
        <v>4415016</v>
      </c>
      <c r="G25" s="267">
        <v>19.600000000000001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44069</v>
      </c>
      <c r="B26" s="267">
        <v>500093</v>
      </c>
      <c r="C26" s="268" t="s">
        <v>3421</v>
      </c>
      <c r="D26" s="268" t="s">
        <v>3802</v>
      </c>
      <c r="E26" s="268" t="s">
        <v>583</v>
      </c>
      <c r="F26" s="382">
        <v>4603081</v>
      </c>
      <c r="G26" s="267">
        <v>19.489999999999998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44069</v>
      </c>
      <c r="B27" s="267">
        <v>500093</v>
      </c>
      <c r="C27" s="268" t="s">
        <v>3421</v>
      </c>
      <c r="D27" s="268" t="s">
        <v>3802</v>
      </c>
      <c r="E27" s="268" t="s">
        <v>584</v>
      </c>
      <c r="F27" s="382">
        <v>5785292</v>
      </c>
      <c r="G27" s="267">
        <v>19.59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44069</v>
      </c>
      <c r="B28" s="267">
        <v>540811</v>
      </c>
      <c r="C28" s="268" t="s">
        <v>3824</v>
      </c>
      <c r="D28" s="268" t="s">
        <v>3782</v>
      </c>
      <c r="E28" s="268" t="s">
        <v>583</v>
      </c>
      <c r="F28" s="382">
        <v>150000</v>
      </c>
      <c r="G28" s="267">
        <v>9.75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44069</v>
      </c>
      <c r="B29" s="267">
        <v>540811</v>
      </c>
      <c r="C29" s="268" t="s">
        <v>3824</v>
      </c>
      <c r="D29" s="268" t="s">
        <v>3825</v>
      </c>
      <c r="E29" s="268" t="s">
        <v>584</v>
      </c>
      <c r="F29" s="382">
        <v>150000</v>
      </c>
      <c r="G29" s="267">
        <v>9.75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44069</v>
      </c>
      <c r="B30" s="267">
        <v>531502</v>
      </c>
      <c r="C30" s="268" t="s">
        <v>3826</v>
      </c>
      <c r="D30" s="268" t="s">
        <v>3827</v>
      </c>
      <c r="E30" s="268" t="s">
        <v>583</v>
      </c>
      <c r="F30" s="382">
        <v>117607</v>
      </c>
      <c r="G30" s="267">
        <v>0.94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44069</v>
      </c>
      <c r="B31" s="267">
        <v>530663</v>
      </c>
      <c r="C31" s="268" t="s">
        <v>3828</v>
      </c>
      <c r="D31" s="268" t="s">
        <v>3829</v>
      </c>
      <c r="E31" s="268" t="s">
        <v>584</v>
      </c>
      <c r="F31" s="382">
        <v>386000</v>
      </c>
      <c r="G31" s="267">
        <v>0.81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44069</v>
      </c>
      <c r="B32" s="267">
        <v>530663</v>
      </c>
      <c r="C32" s="268" t="s">
        <v>3828</v>
      </c>
      <c r="D32" s="268" t="s">
        <v>3830</v>
      </c>
      <c r="E32" s="268" t="s">
        <v>584</v>
      </c>
      <c r="F32" s="382">
        <v>300000</v>
      </c>
      <c r="G32" s="267">
        <v>0.81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44069</v>
      </c>
      <c r="B33" s="267">
        <v>532467</v>
      </c>
      <c r="C33" s="268" t="s">
        <v>3831</v>
      </c>
      <c r="D33" s="268" t="s">
        <v>3832</v>
      </c>
      <c r="E33" s="268" t="s">
        <v>583</v>
      </c>
      <c r="F33" s="382">
        <v>200000</v>
      </c>
      <c r="G33" s="267">
        <v>0.48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44069</v>
      </c>
      <c r="B34" s="267">
        <v>532467</v>
      </c>
      <c r="C34" s="268" t="s">
        <v>3831</v>
      </c>
      <c r="D34" s="268" t="s">
        <v>3833</v>
      </c>
      <c r="E34" s="268" t="s">
        <v>584</v>
      </c>
      <c r="F34" s="382">
        <v>200000</v>
      </c>
      <c r="G34" s="267">
        <v>0.48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44069</v>
      </c>
      <c r="B35" s="267">
        <v>532326</v>
      </c>
      <c r="C35" s="268" t="s">
        <v>1656</v>
      </c>
      <c r="D35" s="268" t="s">
        <v>3834</v>
      </c>
      <c r="E35" s="268" t="s">
        <v>583</v>
      </c>
      <c r="F35" s="382">
        <v>170000</v>
      </c>
      <c r="G35" s="267">
        <v>42.9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44069</v>
      </c>
      <c r="B36" s="267">
        <v>537669</v>
      </c>
      <c r="C36" s="268" t="s">
        <v>3795</v>
      </c>
      <c r="D36" s="268" t="s">
        <v>3782</v>
      </c>
      <c r="E36" s="268" t="s">
        <v>583</v>
      </c>
      <c r="F36" s="382">
        <v>30000</v>
      </c>
      <c r="G36" s="267">
        <v>59.5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44069</v>
      </c>
      <c r="B37" s="267">
        <v>537669</v>
      </c>
      <c r="C37" s="268" t="s">
        <v>3795</v>
      </c>
      <c r="D37" s="268" t="s">
        <v>3796</v>
      </c>
      <c r="E37" s="268" t="s">
        <v>584</v>
      </c>
      <c r="F37" s="382">
        <v>30000</v>
      </c>
      <c r="G37" s="267">
        <v>59.5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44069</v>
      </c>
      <c r="B38" s="267">
        <v>539762</v>
      </c>
      <c r="C38" s="268" t="s">
        <v>3767</v>
      </c>
      <c r="D38" s="268" t="s">
        <v>3797</v>
      </c>
      <c r="E38" s="268" t="s">
        <v>584</v>
      </c>
      <c r="F38" s="382">
        <v>74955</v>
      </c>
      <c r="G38" s="267">
        <v>11.23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44069</v>
      </c>
      <c r="B39" s="267">
        <v>540386</v>
      </c>
      <c r="C39" s="268" t="s">
        <v>3783</v>
      </c>
      <c r="D39" s="268" t="s">
        <v>3835</v>
      </c>
      <c r="E39" s="268" t="s">
        <v>583</v>
      </c>
      <c r="F39" s="382">
        <v>49150</v>
      </c>
      <c r="G39" s="267">
        <v>5.31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44069</v>
      </c>
      <c r="B40" s="267">
        <v>540386</v>
      </c>
      <c r="C40" s="268" t="s">
        <v>3783</v>
      </c>
      <c r="D40" s="268" t="s">
        <v>3835</v>
      </c>
      <c r="E40" s="268" t="s">
        <v>584</v>
      </c>
      <c r="F40" s="382">
        <v>49501</v>
      </c>
      <c r="G40" s="267">
        <v>5.3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44069</v>
      </c>
      <c r="B41" s="267">
        <v>540386</v>
      </c>
      <c r="C41" s="268" t="s">
        <v>3783</v>
      </c>
      <c r="D41" s="268" t="s">
        <v>3836</v>
      </c>
      <c r="E41" s="268" t="s">
        <v>583</v>
      </c>
      <c r="F41" s="382">
        <v>50000</v>
      </c>
      <c r="G41" s="267">
        <v>5.3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44069</v>
      </c>
      <c r="B42" s="267">
        <v>540386</v>
      </c>
      <c r="C42" s="268" t="s">
        <v>3783</v>
      </c>
      <c r="D42" s="268" t="s">
        <v>3798</v>
      </c>
      <c r="E42" s="268" t="s">
        <v>583</v>
      </c>
      <c r="F42" s="382">
        <v>50000</v>
      </c>
      <c r="G42" s="267">
        <v>5.3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44069</v>
      </c>
      <c r="B43" s="267">
        <v>540386</v>
      </c>
      <c r="C43" s="268" t="s">
        <v>3783</v>
      </c>
      <c r="D43" s="268" t="s">
        <v>3784</v>
      </c>
      <c r="E43" s="268" t="s">
        <v>583</v>
      </c>
      <c r="F43" s="382">
        <v>100000</v>
      </c>
      <c r="G43" s="267">
        <v>5.3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44069</v>
      </c>
      <c r="B44" s="267">
        <v>540386</v>
      </c>
      <c r="C44" s="268" t="s">
        <v>3783</v>
      </c>
      <c r="D44" s="268" t="s">
        <v>3836</v>
      </c>
      <c r="E44" s="268" t="s">
        <v>584</v>
      </c>
      <c r="F44" s="382">
        <v>50000</v>
      </c>
      <c r="G44" s="267">
        <v>5.32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44069</v>
      </c>
      <c r="B45" s="267">
        <v>540386</v>
      </c>
      <c r="C45" s="268" t="s">
        <v>3783</v>
      </c>
      <c r="D45" s="268" t="s">
        <v>3798</v>
      </c>
      <c r="E45" s="268" t="s">
        <v>584</v>
      </c>
      <c r="F45" s="382">
        <v>50000</v>
      </c>
      <c r="G45" s="267">
        <v>5.32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44069</v>
      </c>
      <c r="B46" s="267">
        <v>540386</v>
      </c>
      <c r="C46" s="268" t="s">
        <v>3783</v>
      </c>
      <c r="D46" s="268" t="s">
        <v>3784</v>
      </c>
      <c r="E46" s="268" t="s">
        <v>584</v>
      </c>
      <c r="F46" s="382">
        <v>100000</v>
      </c>
      <c r="G46" s="267">
        <v>5.32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44069</v>
      </c>
      <c r="B47" s="267">
        <v>540386</v>
      </c>
      <c r="C47" s="268" t="s">
        <v>3783</v>
      </c>
      <c r="D47" s="268" t="s">
        <v>3837</v>
      </c>
      <c r="E47" s="268" t="s">
        <v>583</v>
      </c>
      <c r="F47" s="382">
        <v>48500</v>
      </c>
      <c r="G47" s="267">
        <v>5.31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44069</v>
      </c>
      <c r="B48" s="267">
        <v>540386</v>
      </c>
      <c r="C48" s="268" t="s">
        <v>3783</v>
      </c>
      <c r="D48" s="268" t="s">
        <v>3837</v>
      </c>
      <c r="E48" s="268" t="s">
        <v>584</v>
      </c>
      <c r="F48" s="382">
        <v>47000</v>
      </c>
      <c r="G48" s="267">
        <v>5.3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44069</v>
      </c>
      <c r="B49" s="267">
        <v>532911</v>
      </c>
      <c r="C49" s="268" t="s">
        <v>3753</v>
      </c>
      <c r="D49" s="268" t="s">
        <v>3754</v>
      </c>
      <c r="E49" s="268" t="s">
        <v>584</v>
      </c>
      <c r="F49" s="382">
        <v>137500</v>
      </c>
      <c r="G49" s="267">
        <v>13.81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44069</v>
      </c>
      <c r="B50" s="267">
        <v>512217</v>
      </c>
      <c r="C50" s="268" t="s">
        <v>3838</v>
      </c>
      <c r="D50" s="268" t="s">
        <v>3839</v>
      </c>
      <c r="E50" s="268" t="s">
        <v>584</v>
      </c>
      <c r="F50" s="382">
        <v>41105</v>
      </c>
      <c r="G50" s="267">
        <v>14.4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44069</v>
      </c>
      <c r="B51" s="267">
        <v>540715</v>
      </c>
      <c r="C51" s="268" t="s">
        <v>3799</v>
      </c>
      <c r="D51" s="268" t="s">
        <v>3840</v>
      </c>
      <c r="E51" s="268" t="s">
        <v>584</v>
      </c>
      <c r="F51" s="382">
        <v>99000</v>
      </c>
      <c r="G51" s="267">
        <v>7.19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44069</v>
      </c>
      <c r="B52" s="267">
        <v>539402</v>
      </c>
      <c r="C52" s="268" t="s">
        <v>3841</v>
      </c>
      <c r="D52" s="268" t="s">
        <v>3842</v>
      </c>
      <c r="E52" s="268" t="s">
        <v>583</v>
      </c>
      <c r="F52" s="382">
        <v>84000</v>
      </c>
      <c r="G52" s="267">
        <v>17.100000000000001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44069</v>
      </c>
      <c r="B53" s="267">
        <v>539402</v>
      </c>
      <c r="C53" s="268" t="s">
        <v>3841</v>
      </c>
      <c r="D53" s="268" t="s">
        <v>3842</v>
      </c>
      <c r="E53" s="268" t="s">
        <v>584</v>
      </c>
      <c r="F53" s="382">
        <v>200000</v>
      </c>
      <c r="G53" s="267">
        <v>17.5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44069</v>
      </c>
      <c r="B54" s="267">
        <v>539402</v>
      </c>
      <c r="C54" s="268" t="s">
        <v>3841</v>
      </c>
      <c r="D54" s="268" t="s">
        <v>3843</v>
      </c>
      <c r="E54" s="268" t="s">
        <v>583</v>
      </c>
      <c r="F54" s="382">
        <v>200000</v>
      </c>
      <c r="G54" s="267">
        <v>17.5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44069</v>
      </c>
      <c r="B55" s="267">
        <v>539402</v>
      </c>
      <c r="C55" s="268" t="s">
        <v>3841</v>
      </c>
      <c r="D55" s="268" t="s">
        <v>3844</v>
      </c>
      <c r="E55" s="268" t="s">
        <v>584</v>
      </c>
      <c r="F55" s="382">
        <v>68000</v>
      </c>
      <c r="G55" s="267">
        <v>17.100000000000001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44069</v>
      </c>
      <c r="B56" s="267">
        <v>539222</v>
      </c>
      <c r="C56" s="268" t="s">
        <v>3768</v>
      </c>
      <c r="D56" s="268" t="s">
        <v>3769</v>
      </c>
      <c r="E56" s="268" t="s">
        <v>583</v>
      </c>
      <c r="F56" s="382">
        <v>35000</v>
      </c>
      <c r="G56" s="267">
        <v>38.04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44069</v>
      </c>
      <c r="B57" s="267">
        <v>539222</v>
      </c>
      <c r="C57" s="268" t="s">
        <v>3768</v>
      </c>
      <c r="D57" s="268" t="s">
        <v>3769</v>
      </c>
      <c r="E57" s="268" t="s">
        <v>584</v>
      </c>
      <c r="F57" s="382">
        <v>35000</v>
      </c>
      <c r="G57" s="267">
        <v>38.44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44069</v>
      </c>
      <c r="B58" s="267">
        <v>533269</v>
      </c>
      <c r="C58" s="268" t="s">
        <v>559</v>
      </c>
      <c r="D58" s="268" t="s">
        <v>3845</v>
      </c>
      <c r="E58" s="268" t="s">
        <v>583</v>
      </c>
      <c r="F58" s="382">
        <v>939818</v>
      </c>
      <c r="G58" s="267">
        <v>210.5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44069</v>
      </c>
      <c r="B59" s="267">
        <v>533269</v>
      </c>
      <c r="C59" s="268" t="s">
        <v>559</v>
      </c>
      <c r="D59" s="268" t="s">
        <v>3846</v>
      </c>
      <c r="E59" s="268" t="s">
        <v>583</v>
      </c>
      <c r="F59" s="382">
        <v>977513</v>
      </c>
      <c r="G59" s="267">
        <v>210.5</v>
      </c>
      <c r="H59" s="345" t="s">
        <v>314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44069</v>
      </c>
      <c r="B60" s="267">
        <v>533269</v>
      </c>
      <c r="C60" s="268" t="s">
        <v>559</v>
      </c>
      <c r="D60" s="268" t="s">
        <v>3845</v>
      </c>
      <c r="E60" s="268" t="s">
        <v>584</v>
      </c>
      <c r="F60" s="382">
        <v>393811</v>
      </c>
      <c r="G60" s="267">
        <v>217.29</v>
      </c>
      <c r="H60" s="345" t="s">
        <v>314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44069</v>
      </c>
      <c r="B61" s="267">
        <v>533269</v>
      </c>
      <c r="C61" s="268" t="s">
        <v>559</v>
      </c>
      <c r="D61" s="268" t="s">
        <v>3846</v>
      </c>
      <c r="E61" s="268" t="s">
        <v>584</v>
      </c>
      <c r="F61" s="382">
        <v>469513</v>
      </c>
      <c r="G61" s="267">
        <v>218.49</v>
      </c>
      <c r="H61" s="345" t="s">
        <v>314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44069</v>
      </c>
      <c r="B62" s="267">
        <v>533269</v>
      </c>
      <c r="C62" s="268" t="s">
        <v>559</v>
      </c>
      <c r="D62" s="268" t="s">
        <v>3847</v>
      </c>
      <c r="E62" s="268" t="s">
        <v>584</v>
      </c>
      <c r="F62" s="382">
        <v>2456920</v>
      </c>
      <c r="G62" s="267">
        <v>210.49</v>
      </c>
      <c r="H62" s="345" t="s">
        <v>314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44069</v>
      </c>
      <c r="B63" s="267" t="s">
        <v>3016</v>
      </c>
      <c r="C63" s="268" t="s">
        <v>3848</v>
      </c>
      <c r="D63" s="268" t="s">
        <v>3807</v>
      </c>
      <c r="E63" s="268" t="s">
        <v>583</v>
      </c>
      <c r="F63" s="382">
        <v>89109</v>
      </c>
      <c r="G63" s="267">
        <v>12.8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44069</v>
      </c>
      <c r="B64" s="267" t="s">
        <v>3421</v>
      </c>
      <c r="C64" s="268" t="s">
        <v>3849</v>
      </c>
      <c r="D64" s="268" t="s">
        <v>3850</v>
      </c>
      <c r="E64" s="268" t="s">
        <v>583</v>
      </c>
      <c r="F64" s="382">
        <v>3371471</v>
      </c>
      <c r="G64" s="267">
        <v>19.399999999999999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44069</v>
      </c>
      <c r="B65" s="267" t="s">
        <v>3421</v>
      </c>
      <c r="C65" s="268" t="s">
        <v>3849</v>
      </c>
      <c r="D65" s="268" t="s">
        <v>3851</v>
      </c>
      <c r="E65" s="268" t="s">
        <v>583</v>
      </c>
      <c r="F65" s="382">
        <v>4120000</v>
      </c>
      <c r="G65" s="267">
        <v>19.399999999999999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44069</v>
      </c>
      <c r="B66" s="267" t="s">
        <v>1378</v>
      </c>
      <c r="C66" s="268" t="s">
        <v>3800</v>
      </c>
      <c r="D66" s="268" t="s">
        <v>3852</v>
      </c>
      <c r="E66" s="268" t="s">
        <v>583</v>
      </c>
      <c r="F66" s="382">
        <v>441747</v>
      </c>
      <c r="G66" s="267">
        <v>124.27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44069</v>
      </c>
      <c r="B67" s="267" t="s">
        <v>1378</v>
      </c>
      <c r="C67" s="268" t="s">
        <v>3800</v>
      </c>
      <c r="D67" s="268" t="s">
        <v>3853</v>
      </c>
      <c r="E67" s="268" t="s">
        <v>583</v>
      </c>
      <c r="F67" s="382">
        <v>363288</v>
      </c>
      <c r="G67" s="267">
        <v>121.9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44069</v>
      </c>
      <c r="B68" s="267" t="s">
        <v>1378</v>
      </c>
      <c r="C68" s="268" t="s">
        <v>3800</v>
      </c>
      <c r="D68" s="268" t="s">
        <v>3801</v>
      </c>
      <c r="E68" s="268" t="s">
        <v>583</v>
      </c>
      <c r="F68" s="382">
        <v>561502</v>
      </c>
      <c r="G68" s="267">
        <v>121.69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44069</v>
      </c>
      <c r="B69" s="267" t="s">
        <v>1378</v>
      </c>
      <c r="C69" s="268" t="s">
        <v>3800</v>
      </c>
      <c r="D69" s="268" t="s">
        <v>3854</v>
      </c>
      <c r="E69" s="268" t="s">
        <v>583</v>
      </c>
      <c r="F69" s="382">
        <v>509198</v>
      </c>
      <c r="G69" s="267">
        <v>123.03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44069</v>
      </c>
      <c r="B70" s="267" t="s">
        <v>1378</v>
      </c>
      <c r="C70" s="268" t="s">
        <v>3800</v>
      </c>
      <c r="D70" s="268" t="s">
        <v>3855</v>
      </c>
      <c r="E70" s="268" t="s">
        <v>583</v>
      </c>
      <c r="F70" s="382">
        <v>639390</v>
      </c>
      <c r="G70" s="267">
        <v>122.67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44069</v>
      </c>
      <c r="B71" s="267" t="s">
        <v>1392</v>
      </c>
      <c r="C71" s="268" t="s">
        <v>3856</v>
      </c>
      <c r="D71" s="268" t="s">
        <v>3802</v>
      </c>
      <c r="E71" s="268" t="s">
        <v>583</v>
      </c>
      <c r="F71" s="382">
        <v>248583</v>
      </c>
      <c r="G71" s="267">
        <v>175.52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44069</v>
      </c>
      <c r="B72" s="267" t="s">
        <v>585</v>
      </c>
      <c r="C72" s="268" t="s">
        <v>3857</v>
      </c>
      <c r="D72" s="268" t="s">
        <v>3836</v>
      </c>
      <c r="E72" s="268" t="s">
        <v>583</v>
      </c>
      <c r="F72" s="382">
        <v>89222</v>
      </c>
      <c r="G72" s="267">
        <v>27.64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44069</v>
      </c>
      <c r="B73" s="267" t="s">
        <v>117</v>
      </c>
      <c r="C73" s="268" t="s">
        <v>3858</v>
      </c>
      <c r="D73" s="268" t="s">
        <v>3733</v>
      </c>
      <c r="E73" s="268" t="s">
        <v>583</v>
      </c>
      <c r="F73" s="382">
        <v>2803484</v>
      </c>
      <c r="G73" s="267">
        <v>217.4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44069</v>
      </c>
      <c r="B74" s="267" t="s">
        <v>1849</v>
      </c>
      <c r="C74" s="268" t="s">
        <v>3859</v>
      </c>
      <c r="D74" s="268" t="s">
        <v>3860</v>
      </c>
      <c r="E74" s="268" t="s">
        <v>583</v>
      </c>
      <c r="F74" s="382">
        <v>88699</v>
      </c>
      <c r="G74" s="267">
        <v>155.28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44069</v>
      </c>
      <c r="B75" s="267" t="s">
        <v>1849</v>
      </c>
      <c r="C75" s="268" t="s">
        <v>3859</v>
      </c>
      <c r="D75" s="268" t="s">
        <v>3861</v>
      </c>
      <c r="E75" s="268" t="s">
        <v>583</v>
      </c>
      <c r="F75" s="382">
        <v>185000</v>
      </c>
      <c r="G75" s="267">
        <v>154.4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44069</v>
      </c>
      <c r="B76" s="267" t="s">
        <v>1849</v>
      </c>
      <c r="C76" s="268" t="s">
        <v>3859</v>
      </c>
      <c r="D76" s="268" t="s">
        <v>3862</v>
      </c>
      <c r="E76" s="268" t="s">
        <v>583</v>
      </c>
      <c r="F76" s="382">
        <v>144801</v>
      </c>
      <c r="G76" s="267">
        <v>158.71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44069</v>
      </c>
      <c r="B77" s="267" t="s">
        <v>2287</v>
      </c>
      <c r="C77" s="268" t="s">
        <v>3863</v>
      </c>
      <c r="D77" s="268" t="s">
        <v>3864</v>
      </c>
      <c r="E77" s="268" t="s">
        <v>583</v>
      </c>
      <c r="F77" s="382">
        <v>157337</v>
      </c>
      <c r="G77" s="267">
        <v>240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44069</v>
      </c>
      <c r="B78" s="267" t="s">
        <v>168</v>
      </c>
      <c r="C78" s="268" t="s">
        <v>3804</v>
      </c>
      <c r="D78" s="268" t="s">
        <v>3733</v>
      </c>
      <c r="E78" s="268" t="s">
        <v>583</v>
      </c>
      <c r="F78" s="382">
        <v>4145171</v>
      </c>
      <c r="G78" s="267">
        <v>196.02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44069</v>
      </c>
      <c r="B79" s="267" t="s">
        <v>3358</v>
      </c>
      <c r="C79" s="268" t="s">
        <v>3805</v>
      </c>
      <c r="D79" s="268" t="s">
        <v>3806</v>
      </c>
      <c r="E79" s="268" t="s">
        <v>583</v>
      </c>
      <c r="F79" s="382">
        <v>200207</v>
      </c>
      <c r="G79" s="267">
        <v>60.37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44069</v>
      </c>
      <c r="B80" s="267" t="s">
        <v>2574</v>
      </c>
      <c r="C80" s="268" t="s">
        <v>3865</v>
      </c>
      <c r="D80" s="268" t="s">
        <v>3866</v>
      </c>
      <c r="E80" s="268" t="s">
        <v>583</v>
      </c>
      <c r="F80" s="382">
        <v>42589</v>
      </c>
      <c r="G80" s="267">
        <v>109.36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44069</v>
      </c>
      <c r="B81" s="267" t="s">
        <v>559</v>
      </c>
      <c r="C81" s="268" t="s">
        <v>3867</v>
      </c>
      <c r="D81" s="268" t="s">
        <v>3846</v>
      </c>
      <c r="E81" s="268" t="s">
        <v>583</v>
      </c>
      <c r="F81" s="382">
        <v>19138</v>
      </c>
      <c r="G81" s="267">
        <v>218.48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44069</v>
      </c>
      <c r="B82" s="267" t="s">
        <v>559</v>
      </c>
      <c r="C82" s="268" t="s">
        <v>3867</v>
      </c>
      <c r="D82" s="268" t="s">
        <v>3868</v>
      </c>
      <c r="E82" s="268" t="s">
        <v>583</v>
      </c>
      <c r="F82" s="382">
        <v>40000</v>
      </c>
      <c r="G82" s="267">
        <v>212.79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44069</v>
      </c>
      <c r="B83" s="267" t="s">
        <v>559</v>
      </c>
      <c r="C83" s="268" t="s">
        <v>3867</v>
      </c>
      <c r="D83" s="268" t="s">
        <v>3869</v>
      </c>
      <c r="E83" s="268" t="s">
        <v>583</v>
      </c>
      <c r="F83" s="382">
        <v>302500</v>
      </c>
      <c r="G83" s="267">
        <v>221.06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44069</v>
      </c>
      <c r="B84" s="267" t="s">
        <v>966</v>
      </c>
      <c r="C84" s="268" t="s">
        <v>3870</v>
      </c>
      <c r="D84" s="268" t="s">
        <v>3871</v>
      </c>
      <c r="E84" s="268" t="s">
        <v>584</v>
      </c>
      <c r="F84" s="382">
        <v>300000</v>
      </c>
      <c r="G84" s="267">
        <v>197.26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44069</v>
      </c>
      <c r="B85" s="267" t="s">
        <v>3421</v>
      </c>
      <c r="C85" s="268" t="s">
        <v>3849</v>
      </c>
      <c r="D85" s="268" t="s">
        <v>3851</v>
      </c>
      <c r="E85" s="268" t="s">
        <v>584</v>
      </c>
      <c r="F85" s="382">
        <v>4520401</v>
      </c>
      <c r="G85" s="267">
        <v>19.36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44069</v>
      </c>
      <c r="B86" s="267" t="s">
        <v>3421</v>
      </c>
      <c r="C86" s="268" t="s">
        <v>3849</v>
      </c>
      <c r="D86" s="268" t="s">
        <v>3850</v>
      </c>
      <c r="E86" s="268" t="s">
        <v>584</v>
      </c>
      <c r="F86" s="382">
        <v>2620000</v>
      </c>
      <c r="G86" s="267">
        <v>19.399999999999999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44069</v>
      </c>
      <c r="B87" s="267" t="s">
        <v>1262</v>
      </c>
      <c r="C87" s="268" t="s">
        <v>3872</v>
      </c>
      <c r="D87" s="268" t="s">
        <v>3873</v>
      </c>
      <c r="E87" s="268" t="s">
        <v>584</v>
      </c>
      <c r="F87" s="382">
        <v>74900</v>
      </c>
      <c r="G87" s="267">
        <v>205.34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44069</v>
      </c>
      <c r="B88" s="267" t="s">
        <v>96</v>
      </c>
      <c r="C88" s="268" t="s">
        <v>3874</v>
      </c>
      <c r="D88" s="268" t="s">
        <v>3875</v>
      </c>
      <c r="E88" s="268" t="s">
        <v>584</v>
      </c>
      <c r="F88" s="382">
        <v>2219200</v>
      </c>
      <c r="G88" s="267">
        <v>55.36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44069</v>
      </c>
      <c r="B89" s="267" t="s">
        <v>1378</v>
      </c>
      <c r="C89" s="268" t="s">
        <v>3800</v>
      </c>
      <c r="D89" s="268" t="s">
        <v>3852</v>
      </c>
      <c r="E89" s="268" t="s">
        <v>584</v>
      </c>
      <c r="F89" s="382">
        <v>432067</v>
      </c>
      <c r="G89" s="267">
        <v>124.33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44069</v>
      </c>
      <c r="B90" s="267" t="s">
        <v>1378</v>
      </c>
      <c r="C90" s="268" t="s">
        <v>3800</v>
      </c>
      <c r="D90" s="268" t="s">
        <v>3855</v>
      </c>
      <c r="E90" s="268" t="s">
        <v>584</v>
      </c>
      <c r="F90" s="382">
        <v>639390</v>
      </c>
      <c r="G90" s="267">
        <v>122.73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44069</v>
      </c>
      <c r="B91" s="267" t="s">
        <v>1378</v>
      </c>
      <c r="C91" s="268" t="s">
        <v>3800</v>
      </c>
      <c r="D91" s="268" t="s">
        <v>3853</v>
      </c>
      <c r="E91" s="268" t="s">
        <v>584</v>
      </c>
      <c r="F91" s="382">
        <v>362928</v>
      </c>
      <c r="G91" s="267">
        <v>121.98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44069</v>
      </c>
      <c r="B92" s="267" t="s">
        <v>1378</v>
      </c>
      <c r="C92" s="268" t="s">
        <v>3800</v>
      </c>
      <c r="D92" s="268" t="s">
        <v>3854</v>
      </c>
      <c r="E92" s="268" t="s">
        <v>584</v>
      </c>
      <c r="F92" s="382">
        <v>509198</v>
      </c>
      <c r="G92" s="267">
        <v>123.1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44069</v>
      </c>
      <c r="B93" s="267" t="s">
        <v>1378</v>
      </c>
      <c r="C93" s="268" t="s">
        <v>3800</v>
      </c>
      <c r="D93" s="268" t="s">
        <v>3801</v>
      </c>
      <c r="E93" s="268" t="s">
        <v>584</v>
      </c>
      <c r="F93" s="382">
        <v>561502</v>
      </c>
      <c r="G93" s="267">
        <v>121.78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44069</v>
      </c>
      <c r="B94" s="267" t="s">
        <v>1392</v>
      </c>
      <c r="C94" s="268" t="s">
        <v>3856</v>
      </c>
      <c r="D94" s="268" t="s">
        <v>3802</v>
      </c>
      <c r="E94" s="268" t="s">
        <v>584</v>
      </c>
      <c r="F94" s="382">
        <v>248583</v>
      </c>
      <c r="G94" s="267">
        <v>177.95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44069</v>
      </c>
      <c r="B95" s="267" t="s">
        <v>585</v>
      </c>
      <c r="C95" s="268" t="s">
        <v>3857</v>
      </c>
      <c r="D95" s="268" t="s">
        <v>3836</v>
      </c>
      <c r="E95" s="268" t="s">
        <v>584</v>
      </c>
      <c r="F95" s="382">
        <v>89222</v>
      </c>
      <c r="G95" s="267">
        <v>27.66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44069</v>
      </c>
      <c r="B96" s="267" t="s">
        <v>117</v>
      </c>
      <c r="C96" s="268" t="s">
        <v>3858</v>
      </c>
      <c r="D96" s="268" t="s">
        <v>3733</v>
      </c>
      <c r="E96" s="268" t="s">
        <v>584</v>
      </c>
      <c r="F96" s="382">
        <v>3665022</v>
      </c>
      <c r="G96" s="267">
        <v>217.76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44069</v>
      </c>
      <c r="B97" s="267" t="s">
        <v>1715</v>
      </c>
      <c r="C97" s="268" t="s">
        <v>3876</v>
      </c>
      <c r="D97" s="268" t="s">
        <v>3877</v>
      </c>
      <c r="E97" s="268" t="s">
        <v>584</v>
      </c>
      <c r="F97" s="382">
        <v>162183</v>
      </c>
      <c r="G97" s="267">
        <v>11.4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44069</v>
      </c>
      <c r="B98" s="267" t="s">
        <v>2962</v>
      </c>
      <c r="C98" s="268" t="s">
        <v>3803</v>
      </c>
      <c r="D98" s="268" t="s">
        <v>3808</v>
      </c>
      <c r="E98" s="268" t="s">
        <v>584</v>
      </c>
      <c r="F98" s="382">
        <v>788253</v>
      </c>
      <c r="G98" s="267">
        <v>0.9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44069</v>
      </c>
      <c r="B99" s="267" t="s">
        <v>168</v>
      </c>
      <c r="C99" s="268" t="s">
        <v>3804</v>
      </c>
      <c r="D99" s="268" t="s">
        <v>3733</v>
      </c>
      <c r="E99" s="268" t="s">
        <v>584</v>
      </c>
      <c r="F99" s="382">
        <v>4168668</v>
      </c>
      <c r="G99" s="267">
        <v>196.03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44069</v>
      </c>
      <c r="B100" s="267" t="s">
        <v>3358</v>
      </c>
      <c r="C100" s="268" t="s">
        <v>3805</v>
      </c>
      <c r="D100" s="268" t="s">
        <v>3806</v>
      </c>
      <c r="E100" s="268" t="s">
        <v>584</v>
      </c>
      <c r="F100" s="382">
        <v>41808</v>
      </c>
      <c r="G100" s="267">
        <v>60.86</v>
      </c>
      <c r="H100" s="345" t="s">
        <v>2953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44069</v>
      </c>
      <c r="B101" s="267" t="s">
        <v>2574</v>
      </c>
      <c r="C101" s="268" t="s">
        <v>3865</v>
      </c>
      <c r="D101" s="268" t="s">
        <v>3866</v>
      </c>
      <c r="E101" s="268" t="s">
        <v>584</v>
      </c>
      <c r="F101" s="382">
        <v>62589</v>
      </c>
      <c r="G101" s="267">
        <v>109.04</v>
      </c>
      <c r="H101" s="345" t="s">
        <v>2953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A102" s="244">
        <v>44069</v>
      </c>
      <c r="B102" s="267" t="s">
        <v>559</v>
      </c>
      <c r="C102" s="268" t="s">
        <v>3867</v>
      </c>
      <c r="D102" s="268" t="s">
        <v>3869</v>
      </c>
      <c r="E102" s="268" t="s">
        <v>584</v>
      </c>
      <c r="F102" s="382">
        <v>122600</v>
      </c>
      <c r="G102" s="267">
        <v>216.72</v>
      </c>
      <c r="H102" s="345" t="s">
        <v>2953</v>
      </c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A103" s="244">
        <v>44069</v>
      </c>
      <c r="B103" s="267" t="s">
        <v>559</v>
      </c>
      <c r="C103" s="268" t="s">
        <v>3867</v>
      </c>
      <c r="D103" s="268" t="s">
        <v>3846</v>
      </c>
      <c r="E103" s="268" t="s">
        <v>584</v>
      </c>
      <c r="F103" s="382">
        <v>527139</v>
      </c>
      <c r="G103" s="267">
        <v>218.64</v>
      </c>
      <c r="H103" s="345" t="s">
        <v>2953</v>
      </c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A104" s="244">
        <v>44069</v>
      </c>
      <c r="B104" s="267" t="s">
        <v>559</v>
      </c>
      <c r="C104" s="268" t="s">
        <v>3867</v>
      </c>
      <c r="D104" s="268" t="s">
        <v>3868</v>
      </c>
      <c r="E104" s="268" t="s">
        <v>584</v>
      </c>
      <c r="F104" s="382">
        <v>461007</v>
      </c>
      <c r="G104" s="267">
        <v>219.52</v>
      </c>
      <c r="H104" s="345" t="s">
        <v>2953</v>
      </c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zoomScale="85" zoomScaleNormal="85" workbookViewId="0">
      <selection activeCell="J85" sqref="J8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522">
        <v>1</v>
      </c>
      <c r="B10" s="461">
        <v>44011</v>
      </c>
      <c r="C10" s="523"/>
      <c r="D10" s="524" t="s">
        <v>63</v>
      </c>
      <c r="E10" s="525" t="s">
        <v>3645</v>
      </c>
      <c r="F10" s="463">
        <v>1296</v>
      </c>
      <c r="G10" s="525">
        <v>1231</v>
      </c>
      <c r="H10" s="525">
        <v>1338</v>
      </c>
      <c r="I10" s="526" t="s">
        <v>3630</v>
      </c>
      <c r="J10" s="460" t="s">
        <v>3493</v>
      </c>
      <c r="K10" s="460">
        <f t="shared" ref="K10:K11" si="0">H10-F10</f>
        <v>42</v>
      </c>
      <c r="L10" s="511">
        <f t="shared" ref="L10:L13" si="1">(F10*-0.8)/100</f>
        <v>-10.368</v>
      </c>
      <c r="M10" s="464">
        <f>(K10+L10)/F10</f>
        <v>2.4407407407407405E-2</v>
      </c>
      <c r="N10" s="465" t="s">
        <v>600</v>
      </c>
      <c r="O10" s="521">
        <v>44067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2">
        <v>2</v>
      </c>
      <c r="B11" s="461">
        <v>44014</v>
      </c>
      <c r="C11" s="523"/>
      <c r="D11" s="524" t="s">
        <v>136</v>
      </c>
      <c r="E11" s="525" t="s">
        <v>3645</v>
      </c>
      <c r="F11" s="463">
        <v>932</v>
      </c>
      <c r="G11" s="525">
        <v>874</v>
      </c>
      <c r="H11" s="525">
        <v>986</v>
      </c>
      <c r="I11" s="526" t="s">
        <v>3631</v>
      </c>
      <c r="J11" s="460" t="s">
        <v>3698</v>
      </c>
      <c r="K11" s="460">
        <f t="shared" si="0"/>
        <v>54</v>
      </c>
      <c r="L11" s="511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1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522">
        <v>3</v>
      </c>
      <c r="B12" s="461">
        <v>44018</v>
      </c>
      <c r="C12" s="523"/>
      <c r="D12" s="524" t="s">
        <v>565</v>
      </c>
      <c r="E12" s="525" t="s">
        <v>601</v>
      </c>
      <c r="F12" s="463">
        <v>1000</v>
      </c>
      <c r="G12" s="525">
        <v>935</v>
      </c>
      <c r="H12" s="525">
        <v>1055</v>
      </c>
      <c r="I12" s="526" t="s">
        <v>3632</v>
      </c>
      <c r="J12" s="460" t="s">
        <v>724</v>
      </c>
      <c r="K12" s="460">
        <f t="shared" ref="K12:K13" si="3">H12-F12</f>
        <v>55</v>
      </c>
      <c r="L12" s="511">
        <f t="shared" si="1"/>
        <v>-8</v>
      </c>
      <c r="M12" s="464">
        <f t="shared" ref="M12:M13" si="4">(K12+L12)/F12</f>
        <v>4.7E-2</v>
      </c>
      <c r="N12" s="465" t="s">
        <v>600</v>
      </c>
      <c r="O12" s="521">
        <v>44064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2">
        <v>4</v>
      </c>
      <c r="B13" s="461">
        <v>44022</v>
      </c>
      <c r="C13" s="523"/>
      <c r="D13" s="524" t="s">
        <v>3635</v>
      </c>
      <c r="E13" s="525" t="s">
        <v>601</v>
      </c>
      <c r="F13" s="463">
        <v>396</v>
      </c>
      <c r="G13" s="525">
        <v>370</v>
      </c>
      <c r="H13" s="525">
        <v>420</v>
      </c>
      <c r="I13" s="526" t="s">
        <v>3634</v>
      </c>
      <c r="J13" s="460" t="s">
        <v>3673</v>
      </c>
      <c r="K13" s="460">
        <f t="shared" si="3"/>
        <v>24</v>
      </c>
      <c r="L13" s="511">
        <f t="shared" si="1"/>
        <v>-3.1680000000000001</v>
      </c>
      <c r="M13" s="464">
        <f t="shared" si="4"/>
        <v>5.2606060606060608E-2</v>
      </c>
      <c r="N13" s="465" t="s">
        <v>600</v>
      </c>
      <c r="O13" s="521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3684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3649</v>
      </c>
      <c r="K14" s="437">
        <f t="shared" ref="K14" si="5">H14-F14</f>
        <v>-1.25</v>
      </c>
      <c r="L14" s="513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4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4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5">
        <v>7</v>
      </c>
      <c r="B16" s="467">
        <v>44039</v>
      </c>
      <c r="C16" s="506"/>
      <c r="D16" s="507" t="s">
        <v>98</v>
      </c>
      <c r="E16" s="508" t="s">
        <v>601</v>
      </c>
      <c r="F16" s="509">
        <v>155</v>
      </c>
      <c r="G16" s="509">
        <v>145</v>
      </c>
      <c r="H16" s="508">
        <v>155</v>
      </c>
      <c r="I16" s="510">
        <v>175</v>
      </c>
      <c r="J16" s="476" t="s">
        <v>709</v>
      </c>
      <c r="K16" s="468">
        <f t="shared" ref="K16:K18" si="8">H16-F16</f>
        <v>0</v>
      </c>
      <c r="L16" s="487">
        <f t="shared" ref="L16:L18" si="9">(F16*-0.8)/100</f>
        <v>-1.24</v>
      </c>
      <c r="M16" s="469">
        <f t="shared" ref="M16:M18" si="10">(K16+L16)/F16</f>
        <v>-8.0000000000000002E-3</v>
      </c>
      <c r="N16" s="476" t="s">
        <v>709</v>
      </c>
      <c r="O16" s="495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2">
        <v>8</v>
      </c>
      <c r="B17" s="461">
        <v>44041</v>
      </c>
      <c r="C17" s="523"/>
      <c r="D17" s="524" t="s">
        <v>237</v>
      </c>
      <c r="E17" s="525" t="s">
        <v>601</v>
      </c>
      <c r="F17" s="463">
        <v>245</v>
      </c>
      <c r="G17" s="525">
        <v>230</v>
      </c>
      <c r="H17" s="525">
        <v>262</v>
      </c>
      <c r="I17" s="526">
        <v>275</v>
      </c>
      <c r="J17" s="460" t="s">
        <v>3669</v>
      </c>
      <c r="K17" s="460">
        <f t="shared" si="8"/>
        <v>17</v>
      </c>
      <c r="L17" s="511">
        <f t="shared" si="9"/>
        <v>-1.96</v>
      </c>
      <c r="M17" s="464">
        <f t="shared" si="10"/>
        <v>6.1387755102040815E-2</v>
      </c>
      <c r="N17" s="465" t="s">
        <v>600</v>
      </c>
      <c r="O17" s="521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3655</v>
      </c>
      <c r="J18" s="447" t="s">
        <v>3678</v>
      </c>
      <c r="K18" s="447">
        <f t="shared" si="8"/>
        <v>24</v>
      </c>
      <c r="L18" s="512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2">
        <v>10</v>
      </c>
      <c r="B19" s="461">
        <v>44048</v>
      </c>
      <c r="C19" s="523"/>
      <c r="D19" s="524" t="s">
        <v>67</v>
      </c>
      <c r="E19" s="525" t="s">
        <v>601</v>
      </c>
      <c r="F19" s="463">
        <v>398</v>
      </c>
      <c r="G19" s="525">
        <v>374</v>
      </c>
      <c r="H19" s="525">
        <v>430</v>
      </c>
      <c r="I19" s="526">
        <v>450</v>
      </c>
      <c r="J19" s="460" t="s">
        <v>3677</v>
      </c>
      <c r="K19" s="460">
        <f t="shared" ref="K19" si="11">H19-F19</f>
        <v>32</v>
      </c>
      <c r="L19" s="511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1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2">
        <v>11</v>
      </c>
      <c r="B20" s="461">
        <v>44049</v>
      </c>
      <c r="C20" s="523"/>
      <c r="D20" s="524" t="s">
        <v>98</v>
      </c>
      <c r="E20" s="525" t="s">
        <v>601</v>
      </c>
      <c r="F20" s="463">
        <v>153</v>
      </c>
      <c r="G20" s="525">
        <v>141</v>
      </c>
      <c r="H20" s="525">
        <v>162.5</v>
      </c>
      <c r="I20" s="526">
        <v>175</v>
      </c>
      <c r="J20" s="460" t="s">
        <v>3671</v>
      </c>
      <c r="K20" s="460">
        <f t="shared" ref="K20:K22" si="14">H20-F20</f>
        <v>9.5</v>
      </c>
      <c r="L20" s="511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1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2">
        <v>12</v>
      </c>
      <c r="B21" s="461">
        <v>44053</v>
      </c>
      <c r="C21" s="523"/>
      <c r="D21" s="524" t="s">
        <v>51</v>
      </c>
      <c r="E21" s="525" t="s">
        <v>601</v>
      </c>
      <c r="F21" s="463">
        <v>1790</v>
      </c>
      <c r="G21" s="525">
        <v>1695</v>
      </c>
      <c r="H21" s="525">
        <v>1895</v>
      </c>
      <c r="I21" s="526" t="s">
        <v>3680</v>
      </c>
      <c r="J21" s="460" t="s">
        <v>3675</v>
      </c>
      <c r="K21" s="460">
        <f t="shared" si="14"/>
        <v>105</v>
      </c>
      <c r="L21" s="511">
        <f t="shared" si="15"/>
        <v>-14.32</v>
      </c>
      <c r="M21" s="464">
        <f t="shared" si="16"/>
        <v>5.0659217877094972E-2</v>
      </c>
      <c r="N21" s="465" t="s">
        <v>600</v>
      </c>
      <c r="O21" s="521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2">
        <v>13</v>
      </c>
      <c r="B22" s="461">
        <v>44053</v>
      </c>
      <c r="C22" s="523"/>
      <c r="D22" s="524" t="s">
        <v>195</v>
      </c>
      <c r="E22" s="525" t="s">
        <v>601</v>
      </c>
      <c r="F22" s="463">
        <v>3975</v>
      </c>
      <c r="G22" s="525">
        <v>3720</v>
      </c>
      <c r="H22" s="525">
        <v>4205</v>
      </c>
      <c r="I22" s="526" t="s">
        <v>3681</v>
      </c>
      <c r="J22" s="460" t="s">
        <v>3737</v>
      </c>
      <c r="K22" s="460">
        <f t="shared" si="14"/>
        <v>230</v>
      </c>
      <c r="L22" s="511">
        <f t="shared" si="15"/>
        <v>-31.8</v>
      </c>
      <c r="M22" s="464">
        <f t="shared" si="16"/>
        <v>4.986163522012578E-2</v>
      </c>
      <c r="N22" s="465" t="s">
        <v>600</v>
      </c>
      <c r="O22" s="521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522">
        <v>14</v>
      </c>
      <c r="B23" s="461">
        <v>44053</v>
      </c>
      <c r="C23" s="523"/>
      <c r="D23" s="524" t="s">
        <v>145</v>
      </c>
      <c r="E23" s="525" t="s">
        <v>601</v>
      </c>
      <c r="F23" s="463">
        <v>957</v>
      </c>
      <c r="G23" s="525">
        <v>895</v>
      </c>
      <c r="H23" s="525">
        <v>1012.5</v>
      </c>
      <c r="I23" s="526" t="s">
        <v>3682</v>
      </c>
      <c r="J23" s="460" t="s">
        <v>3752</v>
      </c>
      <c r="K23" s="460">
        <f t="shared" ref="K23:K25" si="17">H23-F23</f>
        <v>55.5</v>
      </c>
      <c r="L23" s="511">
        <f t="shared" ref="L23:L25" si="18">(F23*-0.8)/100</f>
        <v>-7.6560000000000006</v>
      </c>
      <c r="M23" s="464">
        <f t="shared" ref="M23:M25" si="19">(K23+L23)/F23</f>
        <v>4.9993730407523515E-2</v>
      </c>
      <c r="N23" s="465" t="s">
        <v>600</v>
      </c>
      <c r="O23" s="521">
        <v>44063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2">
        <v>15</v>
      </c>
      <c r="B24" s="461">
        <v>44056</v>
      </c>
      <c r="C24" s="523"/>
      <c r="D24" s="524" t="s">
        <v>533</v>
      </c>
      <c r="E24" s="525" t="s">
        <v>601</v>
      </c>
      <c r="F24" s="463">
        <v>1203</v>
      </c>
      <c r="G24" s="525">
        <v>1140</v>
      </c>
      <c r="H24" s="525">
        <v>1275</v>
      </c>
      <c r="I24" s="526" t="s">
        <v>3706</v>
      </c>
      <c r="J24" s="460" t="s">
        <v>3738</v>
      </c>
      <c r="K24" s="460">
        <f t="shared" si="17"/>
        <v>72</v>
      </c>
      <c r="L24" s="511">
        <f t="shared" si="18"/>
        <v>-9.6240000000000006</v>
      </c>
      <c r="M24" s="464">
        <f t="shared" si="19"/>
        <v>5.1850374064837904E-2</v>
      </c>
      <c r="N24" s="465" t="s">
        <v>600</v>
      </c>
      <c r="O24" s="521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2">
        <v>16</v>
      </c>
      <c r="B25" s="461">
        <v>44057</v>
      </c>
      <c r="C25" s="523"/>
      <c r="D25" s="524" t="s">
        <v>86</v>
      </c>
      <c r="E25" s="525" t="s">
        <v>601</v>
      </c>
      <c r="F25" s="463">
        <v>376</v>
      </c>
      <c r="G25" s="525">
        <v>349</v>
      </c>
      <c r="H25" s="525">
        <v>397.5</v>
      </c>
      <c r="I25" s="526" t="s">
        <v>3720</v>
      </c>
      <c r="J25" s="460" t="s">
        <v>3739</v>
      </c>
      <c r="K25" s="460">
        <f t="shared" si="17"/>
        <v>21.5</v>
      </c>
      <c r="L25" s="511">
        <f t="shared" si="18"/>
        <v>-3.008</v>
      </c>
      <c r="M25" s="464">
        <f t="shared" si="19"/>
        <v>4.9180851063829786E-2</v>
      </c>
      <c r="N25" s="465" t="s">
        <v>600</v>
      </c>
      <c r="O25" s="521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4" t="s">
        <v>128</v>
      </c>
      <c r="E26" s="425" t="s">
        <v>601</v>
      </c>
      <c r="F26" s="425" t="s">
        <v>3721</v>
      </c>
      <c r="G26" s="434">
        <v>187</v>
      </c>
      <c r="H26" s="425"/>
      <c r="I26" s="412" t="s">
        <v>3722</v>
      </c>
      <c r="J26" s="426" t="s">
        <v>602</v>
      </c>
      <c r="K26" s="426"/>
      <c r="L26" s="514"/>
      <c r="M26" s="426"/>
      <c r="N26" s="427"/>
      <c r="O26" s="428"/>
      <c r="Q26" s="430"/>
      <c r="R26" s="431" t="s">
        <v>3707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505">
        <v>18</v>
      </c>
      <c r="B27" s="467">
        <v>44057</v>
      </c>
      <c r="C27" s="506"/>
      <c r="D27" s="507" t="s">
        <v>74</v>
      </c>
      <c r="E27" s="508" t="s">
        <v>3628</v>
      </c>
      <c r="F27" s="508">
        <v>412.5</v>
      </c>
      <c r="G27" s="509">
        <v>438</v>
      </c>
      <c r="H27" s="508">
        <v>405</v>
      </c>
      <c r="I27" s="510" t="s">
        <v>3723</v>
      </c>
      <c r="J27" s="468" t="s">
        <v>3749</v>
      </c>
      <c r="K27" s="468">
        <f>F27-H27</f>
        <v>7.5</v>
      </c>
      <c r="L27" s="487">
        <f>(F27*-0.8)/100</f>
        <v>-3.3</v>
      </c>
      <c r="M27" s="469">
        <f t="shared" ref="M27" si="20">(K27+L27)/F27</f>
        <v>1.0181818181818183E-2</v>
      </c>
      <c r="N27" s="476" t="s">
        <v>709</v>
      </c>
      <c r="O27" s="495">
        <v>44063</v>
      </c>
      <c r="Q27" s="430"/>
      <c r="R27" s="431" t="s">
        <v>3707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7">
        <v>19</v>
      </c>
      <c r="B28" s="451">
        <v>44057</v>
      </c>
      <c r="C28" s="531"/>
      <c r="D28" s="532" t="s">
        <v>111</v>
      </c>
      <c r="E28" s="436" t="s">
        <v>3628</v>
      </c>
      <c r="F28" s="436">
        <v>2790</v>
      </c>
      <c r="G28" s="533">
        <v>2930</v>
      </c>
      <c r="H28" s="533">
        <v>2930</v>
      </c>
      <c r="I28" s="436" t="s">
        <v>3724</v>
      </c>
      <c r="J28" s="437" t="s">
        <v>3732</v>
      </c>
      <c r="K28" s="437">
        <f>F28-H28</f>
        <v>-140</v>
      </c>
      <c r="L28" s="513">
        <f>(F28*-0.8)/100</f>
        <v>-22.32</v>
      </c>
      <c r="M28" s="438">
        <f t="shared" ref="M28:M29" si="21">(K28+L28)/F28</f>
        <v>-5.8179211469534045E-2</v>
      </c>
      <c r="N28" s="452" t="s">
        <v>664</v>
      </c>
      <c r="O28" s="439">
        <v>44060</v>
      </c>
      <c r="Q28" s="430"/>
      <c r="R28" s="431" t="s">
        <v>3707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2">
        <v>20</v>
      </c>
      <c r="B29" s="461">
        <v>44060</v>
      </c>
      <c r="C29" s="523"/>
      <c r="D29" s="524" t="s">
        <v>163</v>
      </c>
      <c r="E29" s="525" t="s">
        <v>601</v>
      </c>
      <c r="F29" s="463">
        <v>1360</v>
      </c>
      <c r="G29" s="525">
        <v>1280</v>
      </c>
      <c r="H29" s="525">
        <v>1440</v>
      </c>
      <c r="I29" s="526" t="s">
        <v>3729</v>
      </c>
      <c r="J29" s="460" t="s">
        <v>3740</v>
      </c>
      <c r="K29" s="460">
        <f t="shared" ref="K29" si="22">H29-F29</f>
        <v>80</v>
      </c>
      <c r="L29" s="511">
        <f t="shared" ref="L29" si="23">(F29*-0.8)/100</f>
        <v>-10.88</v>
      </c>
      <c r="M29" s="464">
        <f t="shared" si="21"/>
        <v>5.0823529411764712E-2</v>
      </c>
      <c r="N29" s="465" t="s">
        <v>600</v>
      </c>
      <c r="O29" s="521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522">
        <v>21</v>
      </c>
      <c r="B30" s="461">
        <v>44062</v>
      </c>
      <c r="C30" s="523"/>
      <c r="D30" s="524" t="s">
        <v>569</v>
      </c>
      <c r="E30" s="525" t="s">
        <v>601</v>
      </c>
      <c r="F30" s="463">
        <v>2005</v>
      </c>
      <c r="G30" s="525">
        <v>1870</v>
      </c>
      <c r="H30" s="525">
        <v>2135</v>
      </c>
      <c r="I30" s="526" t="s">
        <v>3741</v>
      </c>
      <c r="J30" s="460" t="s">
        <v>3686</v>
      </c>
      <c r="K30" s="460">
        <f t="shared" ref="K30:K31" si="24">H30-F30</f>
        <v>130</v>
      </c>
      <c r="L30" s="511">
        <f t="shared" ref="L30:L31" si="25">(F30*-0.8)/100</f>
        <v>-16.04</v>
      </c>
      <c r="M30" s="464">
        <f t="shared" ref="M30:M31" si="26">(K30+L30)/F30</f>
        <v>5.6837905236907738E-2</v>
      </c>
      <c r="N30" s="465" t="s">
        <v>600</v>
      </c>
      <c r="O30" s="521">
        <v>44064</v>
      </c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440">
        <v>22</v>
      </c>
      <c r="B31" s="441">
        <v>44063</v>
      </c>
      <c r="C31" s="442"/>
      <c r="D31" s="443" t="s">
        <v>546</v>
      </c>
      <c r="E31" s="444" t="s">
        <v>601</v>
      </c>
      <c r="F31" s="445">
        <v>785</v>
      </c>
      <c r="G31" s="444">
        <v>730</v>
      </c>
      <c r="H31" s="444">
        <v>825</v>
      </c>
      <c r="I31" s="446" t="s">
        <v>3745</v>
      </c>
      <c r="J31" s="447" t="s">
        <v>3633</v>
      </c>
      <c r="K31" s="447">
        <f t="shared" si="24"/>
        <v>40</v>
      </c>
      <c r="L31" s="512">
        <f t="shared" si="25"/>
        <v>-6.28</v>
      </c>
      <c r="M31" s="448">
        <f t="shared" si="26"/>
        <v>4.2955414012738849E-2</v>
      </c>
      <c r="N31" s="449" t="s">
        <v>600</v>
      </c>
      <c r="O31" s="450">
        <v>44064</v>
      </c>
      <c r="Q31" s="430"/>
      <c r="R31" s="431" t="s">
        <v>603</v>
      </c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440">
        <v>23</v>
      </c>
      <c r="B32" s="441">
        <v>44064</v>
      </c>
      <c r="C32" s="442"/>
      <c r="D32" s="443" t="s">
        <v>3758</v>
      </c>
      <c r="E32" s="444" t="s">
        <v>3759</v>
      </c>
      <c r="F32" s="445">
        <v>117.5</v>
      </c>
      <c r="G32" s="444">
        <v>110</v>
      </c>
      <c r="H32" s="444">
        <v>122.5</v>
      </c>
      <c r="I32" s="446" t="s">
        <v>3760</v>
      </c>
      <c r="J32" s="447" t="s">
        <v>3770</v>
      </c>
      <c r="K32" s="447">
        <f t="shared" ref="K32" si="27">H32-F32</f>
        <v>5</v>
      </c>
      <c r="L32" s="512">
        <f t="shared" ref="L32" si="28">(F32*-0.8)/100</f>
        <v>-0.94</v>
      </c>
      <c r="M32" s="448">
        <f t="shared" ref="M32" si="29">(K32+L32)/F32</f>
        <v>3.4553191489361708E-2</v>
      </c>
      <c r="N32" s="449" t="s">
        <v>600</v>
      </c>
      <c r="O32" s="450">
        <v>44067</v>
      </c>
      <c r="Q32" s="430"/>
      <c r="R32" s="431" t="s">
        <v>603</v>
      </c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429" customFormat="1" ht="14.25">
      <c r="A33" s="384">
        <v>24</v>
      </c>
      <c r="B33" s="409">
        <v>44064</v>
      </c>
      <c r="C33" s="424"/>
      <c r="D33" s="474" t="s">
        <v>284</v>
      </c>
      <c r="E33" s="425" t="s">
        <v>601</v>
      </c>
      <c r="F33" s="425" t="s">
        <v>3765</v>
      </c>
      <c r="G33" s="434">
        <v>160</v>
      </c>
      <c r="H33" s="425"/>
      <c r="I33" s="412">
        <v>195</v>
      </c>
      <c r="J33" s="426" t="s">
        <v>602</v>
      </c>
      <c r="K33" s="426"/>
      <c r="L33" s="514"/>
      <c r="M33" s="426"/>
      <c r="N33" s="427"/>
      <c r="O33" s="428"/>
      <c r="Q33" s="430"/>
      <c r="R33" s="431" t="s">
        <v>3187</v>
      </c>
      <c r="S33" s="430"/>
      <c r="T33" s="430"/>
      <c r="U33" s="430"/>
      <c r="V33" s="430"/>
      <c r="W33" s="430"/>
      <c r="X33" s="430"/>
      <c r="Y33" s="430"/>
      <c r="Z33" s="430"/>
      <c r="AA33" s="430"/>
      <c r="AB33" s="430"/>
    </row>
    <row r="34" spans="1:38" s="429" customFormat="1" ht="14.25">
      <c r="A34" s="384">
        <v>25</v>
      </c>
      <c r="B34" s="409">
        <v>44068</v>
      </c>
      <c r="C34" s="424"/>
      <c r="D34" s="474" t="s">
        <v>1976</v>
      </c>
      <c r="E34" s="425" t="s">
        <v>601</v>
      </c>
      <c r="F34" s="425" t="s">
        <v>3785</v>
      </c>
      <c r="G34" s="434">
        <v>217</v>
      </c>
      <c r="H34" s="425"/>
      <c r="I34" s="412" t="s">
        <v>3786</v>
      </c>
      <c r="J34" s="426" t="s">
        <v>602</v>
      </c>
      <c r="K34" s="426"/>
      <c r="L34" s="514"/>
      <c r="M34" s="426"/>
      <c r="N34" s="427"/>
      <c r="O34" s="428"/>
      <c r="Q34" s="430"/>
      <c r="R34" s="431" t="s">
        <v>603</v>
      </c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38" s="5" customFormat="1" ht="14.25">
      <c r="A35" s="384"/>
      <c r="B35" s="409"/>
      <c r="C35" s="410"/>
      <c r="D35" s="391"/>
      <c r="E35" s="411"/>
      <c r="F35" s="412"/>
      <c r="G35" s="413"/>
      <c r="H35" s="413"/>
      <c r="I35" s="412"/>
      <c r="J35" s="378"/>
      <c r="K35" s="378"/>
      <c r="L35" s="515"/>
      <c r="M35" s="376"/>
      <c r="N35" s="389"/>
      <c r="O35" s="383"/>
      <c r="P35" s="429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16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17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17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17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8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19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560">
        <v>1</v>
      </c>
      <c r="B42" s="461">
        <v>44042</v>
      </c>
      <c r="C42" s="503"/>
      <c r="D42" s="462" t="s">
        <v>86</v>
      </c>
      <c r="E42" s="463" t="s">
        <v>601</v>
      </c>
      <c r="F42" s="496">
        <v>446.5</v>
      </c>
      <c r="G42" s="496">
        <v>431</v>
      </c>
      <c r="H42" s="496">
        <v>463</v>
      </c>
      <c r="I42" s="504">
        <v>475</v>
      </c>
      <c r="J42" s="460" t="s">
        <v>3658</v>
      </c>
      <c r="K42" s="460">
        <f t="shared" ref="K42:K45" si="30">H42-F42</f>
        <v>16.5</v>
      </c>
      <c r="L42" s="511">
        <f t="shared" ref="L42:L45" si="31">(F42*-0.8)/100</f>
        <v>-3.5720000000000005</v>
      </c>
      <c r="M42" s="464">
        <f t="shared" ref="M42:M45" si="32">(K42+L42)/F42</f>
        <v>2.8954087346024632E-2</v>
      </c>
      <c r="N42" s="465" t="s">
        <v>600</v>
      </c>
      <c r="O42" s="521">
        <v>44047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560">
        <v>2</v>
      </c>
      <c r="B43" s="461">
        <v>44043</v>
      </c>
      <c r="C43" s="503"/>
      <c r="D43" s="462" t="s">
        <v>313</v>
      </c>
      <c r="E43" s="463" t="s">
        <v>601</v>
      </c>
      <c r="F43" s="496">
        <v>641</v>
      </c>
      <c r="G43" s="496">
        <v>625</v>
      </c>
      <c r="H43" s="496">
        <v>657</v>
      </c>
      <c r="I43" s="504" t="s">
        <v>3646</v>
      </c>
      <c r="J43" s="460" t="s">
        <v>3659</v>
      </c>
      <c r="K43" s="460">
        <f t="shared" si="30"/>
        <v>16</v>
      </c>
      <c r="L43" s="511">
        <f t="shared" si="31"/>
        <v>-5.128000000000001</v>
      </c>
      <c r="M43" s="464">
        <f t="shared" si="32"/>
        <v>1.6960998439937598E-2</v>
      </c>
      <c r="N43" s="465" t="s">
        <v>600</v>
      </c>
      <c r="O43" s="521">
        <v>44047</v>
      </c>
      <c r="P43" s="64"/>
      <c r="Q43" s="64"/>
      <c r="R43" s="423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561">
        <v>3</v>
      </c>
      <c r="B44" s="451">
        <v>44043</v>
      </c>
      <c r="C44" s="455"/>
      <c r="D44" s="456" t="s">
        <v>71</v>
      </c>
      <c r="E44" s="457" t="s">
        <v>601</v>
      </c>
      <c r="F44" s="527">
        <v>410</v>
      </c>
      <c r="G44" s="527">
        <v>399</v>
      </c>
      <c r="H44" s="527">
        <v>399</v>
      </c>
      <c r="I44" s="527">
        <v>430</v>
      </c>
      <c r="J44" s="437" t="s">
        <v>3672</v>
      </c>
      <c r="K44" s="437">
        <f t="shared" si="30"/>
        <v>-11</v>
      </c>
      <c r="L44" s="513">
        <f t="shared" si="31"/>
        <v>-3.28</v>
      </c>
      <c r="M44" s="438">
        <f t="shared" si="32"/>
        <v>-3.4829268292682923E-2</v>
      </c>
      <c r="N44" s="452" t="s">
        <v>664</v>
      </c>
      <c r="O44" s="439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60">
        <v>4</v>
      </c>
      <c r="B45" s="461">
        <v>44046</v>
      </c>
      <c r="C45" s="503"/>
      <c r="D45" s="462" t="s">
        <v>69</v>
      </c>
      <c r="E45" s="463" t="s">
        <v>601</v>
      </c>
      <c r="F45" s="496">
        <v>551</v>
      </c>
      <c r="G45" s="496">
        <v>534</v>
      </c>
      <c r="H45" s="496">
        <v>564</v>
      </c>
      <c r="I45" s="504" t="s">
        <v>3644</v>
      </c>
      <c r="J45" s="460" t="s">
        <v>3674</v>
      </c>
      <c r="K45" s="460">
        <f t="shared" si="30"/>
        <v>13</v>
      </c>
      <c r="L45" s="511">
        <f t="shared" si="31"/>
        <v>-4.4080000000000004</v>
      </c>
      <c r="M45" s="464">
        <f t="shared" si="32"/>
        <v>1.5593466424682394E-2</v>
      </c>
      <c r="N45" s="465" t="s">
        <v>600</v>
      </c>
      <c r="O45" s="521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60">
        <v>5</v>
      </c>
      <c r="B46" s="461">
        <v>44046</v>
      </c>
      <c r="C46" s="503"/>
      <c r="D46" s="462" t="s">
        <v>83</v>
      </c>
      <c r="E46" s="463" t="s">
        <v>601</v>
      </c>
      <c r="F46" s="496">
        <v>705</v>
      </c>
      <c r="G46" s="496">
        <v>688</v>
      </c>
      <c r="H46" s="496">
        <v>717</v>
      </c>
      <c r="I46" s="504" t="s">
        <v>3651</v>
      </c>
      <c r="J46" s="460" t="s">
        <v>3652</v>
      </c>
      <c r="K46" s="460">
        <f t="shared" ref="K46:K47" si="33">H46-F46</f>
        <v>12</v>
      </c>
      <c r="L46" s="511">
        <f>(F46*-0.07)/100</f>
        <v>-0.49349999999999999</v>
      </c>
      <c r="M46" s="464">
        <f t="shared" ref="M46:M47" si="34">(K46+L46)/F46</f>
        <v>1.6321276595744682E-2</v>
      </c>
      <c r="N46" s="465" t="s">
        <v>600</v>
      </c>
      <c r="O46" s="477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60">
        <v>6</v>
      </c>
      <c r="B47" s="461">
        <v>44046</v>
      </c>
      <c r="C47" s="503"/>
      <c r="D47" s="462" t="s">
        <v>3653</v>
      </c>
      <c r="E47" s="463" t="s">
        <v>601</v>
      </c>
      <c r="F47" s="496">
        <v>2247.5</v>
      </c>
      <c r="G47" s="496">
        <v>2190</v>
      </c>
      <c r="H47" s="496">
        <v>2299.5</v>
      </c>
      <c r="I47" s="504">
        <v>2350</v>
      </c>
      <c r="J47" s="460" t="s">
        <v>3661</v>
      </c>
      <c r="K47" s="460">
        <f t="shared" si="33"/>
        <v>52</v>
      </c>
      <c r="L47" s="511">
        <f t="shared" ref="L47" si="35">(F47*-0.8)/100</f>
        <v>-17.98</v>
      </c>
      <c r="M47" s="464">
        <f t="shared" si="34"/>
        <v>1.5136818687430477E-2</v>
      </c>
      <c r="N47" s="465" t="s">
        <v>600</v>
      </c>
      <c r="O47" s="521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60">
        <v>7</v>
      </c>
      <c r="B48" s="461">
        <v>44046</v>
      </c>
      <c r="C48" s="503"/>
      <c r="D48" s="462" t="s">
        <v>110</v>
      </c>
      <c r="E48" s="463" t="s">
        <v>601</v>
      </c>
      <c r="F48" s="496">
        <v>1001</v>
      </c>
      <c r="G48" s="496">
        <v>970</v>
      </c>
      <c r="H48" s="496">
        <v>1034</v>
      </c>
      <c r="I48" s="504" t="s">
        <v>3654</v>
      </c>
      <c r="J48" s="460" t="s">
        <v>3660</v>
      </c>
      <c r="K48" s="460">
        <f t="shared" ref="K48" si="36">H48-F48</f>
        <v>33</v>
      </c>
      <c r="L48" s="511">
        <f t="shared" ref="L48" si="37">(F48*-0.8)/100</f>
        <v>-8.0080000000000009</v>
      </c>
      <c r="M48" s="464">
        <f t="shared" ref="M48" si="38">(K48+L48)/F48</f>
        <v>2.4967032967032964E-2</v>
      </c>
      <c r="N48" s="465" t="s">
        <v>600</v>
      </c>
      <c r="O48" s="521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560">
        <v>8</v>
      </c>
      <c r="B49" s="461">
        <v>44047</v>
      </c>
      <c r="C49" s="503"/>
      <c r="D49" s="462" t="s">
        <v>494</v>
      </c>
      <c r="E49" s="463" t="s">
        <v>601</v>
      </c>
      <c r="F49" s="496">
        <v>4385</v>
      </c>
      <c r="G49" s="496">
        <v>4280</v>
      </c>
      <c r="H49" s="496">
        <v>4490</v>
      </c>
      <c r="I49" s="504" t="s">
        <v>3657</v>
      </c>
      <c r="J49" s="460" t="s">
        <v>3675</v>
      </c>
      <c r="K49" s="460">
        <f t="shared" ref="K49" si="39">H49-F49</f>
        <v>105</v>
      </c>
      <c r="L49" s="511">
        <f t="shared" ref="L49" si="40">(F49*-0.8)/100</f>
        <v>-35.08</v>
      </c>
      <c r="M49" s="464">
        <f t="shared" ref="M49" si="41">(K49+L49)/F49</f>
        <v>1.594526795895097E-2</v>
      </c>
      <c r="N49" s="465" t="s">
        <v>600</v>
      </c>
      <c r="O49" s="521">
        <v>44050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60">
        <v>9</v>
      </c>
      <c r="B50" s="461">
        <v>44048</v>
      </c>
      <c r="C50" s="503"/>
      <c r="D50" s="462" t="s">
        <v>88</v>
      </c>
      <c r="E50" s="463" t="s">
        <v>601</v>
      </c>
      <c r="F50" s="496">
        <v>504</v>
      </c>
      <c r="G50" s="496">
        <v>489</v>
      </c>
      <c r="H50" s="496">
        <v>518</v>
      </c>
      <c r="I50" s="504" t="s">
        <v>3662</v>
      </c>
      <c r="J50" s="460" t="s">
        <v>3676</v>
      </c>
      <c r="K50" s="460">
        <f t="shared" ref="K50" si="42">H50-F50</f>
        <v>14</v>
      </c>
      <c r="L50" s="511">
        <f t="shared" ref="L50" si="43">(F50*-0.8)/100</f>
        <v>-4.032</v>
      </c>
      <c r="M50" s="464">
        <f t="shared" ref="M50" si="44">(K50+L50)/F50</f>
        <v>1.9777777777777776E-2</v>
      </c>
      <c r="N50" s="465" t="s">
        <v>600</v>
      </c>
      <c r="O50" s="521">
        <v>44053</v>
      </c>
      <c r="P50" s="64"/>
      <c r="Q50" s="64"/>
      <c r="R50" s="423" t="s">
        <v>603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560">
        <v>10</v>
      </c>
      <c r="B51" s="461">
        <v>44048</v>
      </c>
      <c r="C51" s="503"/>
      <c r="D51" s="462" t="s">
        <v>80</v>
      </c>
      <c r="E51" s="463" t="s">
        <v>601</v>
      </c>
      <c r="F51" s="496">
        <v>299</v>
      </c>
      <c r="G51" s="496">
        <v>290</v>
      </c>
      <c r="H51" s="496">
        <v>304</v>
      </c>
      <c r="I51" s="504">
        <v>320</v>
      </c>
      <c r="J51" s="460" t="s">
        <v>3668</v>
      </c>
      <c r="K51" s="460">
        <f t="shared" ref="K51" si="45">H51-F51</f>
        <v>5</v>
      </c>
      <c r="L51" s="511">
        <f>(F51*-0.07)/100</f>
        <v>-0.20930000000000004</v>
      </c>
      <c r="M51" s="464">
        <f t="shared" ref="M51:M53" si="46">(K51+L51)/F51</f>
        <v>1.6022408026755853E-2</v>
      </c>
      <c r="N51" s="465" t="s">
        <v>600</v>
      </c>
      <c r="O51" s="477">
        <v>44048</v>
      </c>
      <c r="P51" s="64"/>
      <c r="Q51" s="64"/>
      <c r="R51" s="423" t="s">
        <v>3187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61">
        <v>11</v>
      </c>
      <c r="B52" s="451">
        <v>44050</v>
      </c>
      <c r="C52" s="531"/>
      <c r="D52" s="532" t="s">
        <v>186</v>
      </c>
      <c r="E52" s="436" t="s">
        <v>3628</v>
      </c>
      <c r="F52" s="436">
        <v>403</v>
      </c>
      <c r="G52" s="533">
        <v>415</v>
      </c>
      <c r="H52" s="533">
        <v>417</v>
      </c>
      <c r="I52" s="436" t="s">
        <v>3670</v>
      </c>
      <c r="J52" s="437" t="s">
        <v>3687</v>
      </c>
      <c r="K52" s="437">
        <f>F52-H52</f>
        <v>-14</v>
      </c>
      <c r="L52" s="513">
        <f>(F52*-0.8)/100</f>
        <v>-3.2240000000000002</v>
      </c>
      <c r="M52" s="438">
        <f t="shared" si="46"/>
        <v>-4.2739454094292806E-2</v>
      </c>
      <c r="N52" s="452" t="s">
        <v>664</v>
      </c>
      <c r="O52" s="439">
        <v>44054</v>
      </c>
      <c r="P52" s="64"/>
      <c r="Q52" s="64"/>
      <c r="R52" s="423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60">
        <v>12</v>
      </c>
      <c r="B53" s="461">
        <v>44050</v>
      </c>
      <c r="C53" s="503"/>
      <c r="D53" s="462" t="s">
        <v>367</v>
      </c>
      <c r="E53" s="463" t="s">
        <v>601</v>
      </c>
      <c r="F53" s="496">
        <v>273</v>
      </c>
      <c r="G53" s="496">
        <v>264</v>
      </c>
      <c r="H53" s="496">
        <v>281.5</v>
      </c>
      <c r="I53" s="504">
        <v>294</v>
      </c>
      <c r="J53" s="460" t="s">
        <v>3709</v>
      </c>
      <c r="K53" s="460">
        <f t="shared" ref="K53" si="47">H53-F53</f>
        <v>8.5</v>
      </c>
      <c r="L53" s="511">
        <f t="shared" ref="L53" si="48">(F53*-0.8)/100</f>
        <v>-2.1840000000000002</v>
      </c>
      <c r="M53" s="464">
        <f t="shared" si="46"/>
        <v>2.3135531135531136E-2</v>
      </c>
      <c r="N53" s="465" t="s">
        <v>600</v>
      </c>
      <c r="O53" s="521">
        <v>44057</v>
      </c>
      <c r="P53" s="64"/>
      <c r="Q53" s="64"/>
      <c r="R53" s="423" t="s">
        <v>3187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60">
        <v>13</v>
      </c>
      <c r="B54" s="461">
        <v>44053</v>
      </c>
      <c r="C54" s="503"/>
      <c r="D54" s="462" t="s">
        <v>193</v>
      </c>
      <c r="E54" s="463" t="s">
        <v>601</v>
      </c>
      <c r="F54" s="496">
        <v>963</v>
      </c>
      <c r="G54" s="496">
        <v>938</v>
      </c>
      <c r="H54" s="496">
        <v>986.5</v>
      </c>
      <c r="I54" s="504" t="s">
        <v>3679</v>
      </c>
      <c r="J54" s="460" t="s">
        <v>3702</v>
      </c>
      <c r="K54" s="460">
        <f t="shared" ref="K54:K55" si="49">H54-F54</f>
        <v>23.5</v>
      </c>
      <c r="L54" s="511">
        <f t="shared" ref="L54:L55" si="50">(F54*-0.8)/100</f>
        <v>-7.7040000000000006</v>
      </c>
      <c r="M54" s="464">
        <f t="shared" ref="M54:M55" si="51">(K54+L54)/F54</f>
        <v>1.6402907580477674E-2</v>
      </c>
      <c r="N54" s="465" t="s">
        <v>600</v>
      </c>
      <c r="O54" s="521">
        <v>44056</v>
      </c>
      <c r="P54" s="64"/>
      <c r="Q54" s="64"/>
      <c r="R54" s="423" t="s">
        <v>603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61">
        <v>14</v>
      </c>
      <c r="B55" s="451">
        <v>44053</v>
      </c>
      <c r="C55" s="531"/>
      <c r="D55" s="532" t="s">
        <v>248</v>
      </c>
      <c r="E55" s="436" t="s">
        <v>601</v>
      </c>
      <c r="F55" s="436">
        <v>895</v>
      </c>
      <c r="G55" s="533">
        <v>868</v>
      </c>
      <c r="H55" s="533">
        <v>868</v>
      </c>
      <c r="I55" s="436">
        <v>940</v>
      </c>
      <c r="J55" s="437" t="s">
        <v>3710</v>
      </c>
      <c r="K55" s="437">
        <f t="shared" si="49"/>
        <v>-27</v>
      </c>
      <c r="L55" s="513">
        <f t="shared" si="50"/>
        <v>-7.16</v>
      </c>
      <c r="M55" s="438">
        <f t="shared" si="51"/>
        <v>-3.8167597765363125E-2</v>
      </c>
      <c r="N55" s="452" t="s">
        <v>664</v>
      </c>
      <c r="O55" s="439">
        <v>44050</v>
      </c>
      <c r="P55" s="64"/>
      <c r="Q55" s="64"/>
      <c r="R55" s="423" t="s">
        <v>3187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60">
        <v>15</v>
      </c>
      <c r="B56" s="461">
        <v>44053</v>
      </c>
      <c r="C56" s="503"/>
      <c r="D56" s="462" t="s">
        <v>494</v>
      </c>
      <c r="E56" s="463" t="s">
        <v>601</v>
      </c>
      <c r="F56" s="496">
        <v>4510</v>
      </c>
      <c r="G56" s="496">
        <v>4350</v>
      </c>
      <c r="H56" s="496">
        <v>4640</v>
      </c>
      <c r="I56" s="504" t="s">
        <v>3683</v>
      </c>
      <c r="J56" s="460" t="s">
        <v>3686</v>
      </c>
      <c r="K56" s="460">
        <f t="shared" ref="K56" si="52">H56-F56</f>
        <v>130</v>
      </c>
      <c r="L56" s="511">
        <f t="shared" ref="L56" si="53">(F56*-0.8)/100</f>
        <v>-36.08</v>
      </c>
      <c r="M56" s="464">
        <f t="shared" ref="M56" si="54">(K56+L56)/F56</f>
        <v>2.0824833702882482E-2</v>
      </c>
      <c r="N56" s="465" t="s">
        <v>600</v>
      </c>
      <c r="O56" s="521">
        <v>44054</v>
      </c>
      <c r="P56" s="64"/>
      <c r="Q56" s="64"/>
      <c r="R56" s="423" t="s">
        <v>603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560">
        <v>16</v>
      </c>
      <c r="B57" s="461">
        <v>44053</v>
      </c>
      <c r="C57" s="503"/>
      <c r="D57" s="462" t="s">
        <v>122</v>
      </c>
      <c r="E57" s="463" t="s">
        <v>601</v>
      </c>
      <c r="F57" s="496">
        <v>389.5</v>
      </c>
      <c r="G57" s="496">
        <v>378</v>
      </c>
      <c r="H57" s="496">
        <v>403</v>
      </c>
      <c r="I57" s="504">
        <v>410</v>
      </c>
      <c r="J57" s="460" t="s">
        <v>3701</v>
      </c>
      <c r="K57" s="460">
        <f t="shared" ref="K57" si="55">H57-F57</f>
        <v>13.5</v>
      </c>
      <c r="L57" s="511">
        <f t="shared" ref="L57" si="56">(F57*-0.8)/100</f>
        <v>-3.1160000000000001</v>
      </c>
      <c r="M57" s="464">
        <f t="shared" ref="M57" si="57">(K57+L57)/F57</f>
        <v>2.665982028241335E-2</v>
      </c>
      <c r="N57" s="465" t="s">
        <v>600</v>
      </c>
      <c r="O57" s="521">
        <v>44056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60">
        <v>17</v>
      </c>
      <c r="B58" s="461">
        <v>44055</v>
      </c>
      <c r="C58" s="503"/>
      <c r="D58" s="462" t="s">
        <v>2932</v>
      </c>
      <c r="E58" s="463" t="s">
        <v>601</v>
      </c>
      <c r="F58" s="496">
        <v>1355</v>
      </c>
      <c r="G58" s="496">
        <v>1315</v>
      </c>
      <c r="H58" s="496">
        <v>1375</v>
      </c>
      <c r="I58" s="504" t="s">
        <v>3693</v>
      </c>
      <c r="J58" s="460" t="s">
        <v>3696</v>
      </c>
      <c r="K58" s="460">
        <f t="shared" ref="K58:K59" si="58">H58-F58</f>
        <v>20</v>
      </c>
      <c r="L58" s="511">
        <f>(F58*-0.07)/100</f>
        <v>-0.94850000000000012</v>
      </c>
      <c r="M58" s="464">
        <f t="shared" ref="M58:M59" si="59">(K58+L58)/F58</f>
        <v>1.4060147601476015E-2</v>
      </c>
      <c r="N58" s="465" t="s">
        <v>600</v>
      </c>
      <c r="O58" s="477">
        <v>44055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560">
        <v>18</v>
      </c>
      <c r="B59" s="461">
        <v>44055</v>
      </c>
      <c r="C59" s="503"/>
      <c r="D59" s="462" t="s">
        <v>237</v>
      </c>
      <c r="E59" s="463" t="s">
        <v>601</v>
      </c>
      <c r="F59" s="496">
        <v>253.5</v>
      </c>
      <c r="G59" s="496">
        <v>245</v>
      </c>
      <c r="H59" s="496">
        <v>262.5</v>
      </c>
      <c r="I59" s="504" t="s">
        <v>3694</v>
      </c>
      <c r="J59" s="460" t="s">
        <v>3406</v>
      </c>
      <c r="K59" s="460">
        <f t="shared" si="58"/>
        <v>9</v>
      </c>
      <c r="L59" s="511">
        <f t="shared" ref="L59" si="60">(F59*-0.8)/100</f>
        <v>-2.028</v>
      </c>
      <c r="M59" s="464">
        <f t="shared" si="59"/>
        <v>2.7502958579881654E-2</v>
      </c>
      <c r="N59" s="465" t="s">
        <v>600</v>
      </c>
      <c r="O59" s="521">
        <v>44061</v>
      </c>
      <c r="P59" s="64"/>
      <c r="Q59" s="64"/>
      <c r="R59" s="423" t="s">
        <v>3187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60">
        <v>19</v>
      </c>
      <c r="B60" s="461">
        <v>44056</v>
      </c>
      <c r="C60" s="503"/>
      <c r="D60" s="462" t="s">
        <v>69</v>
      </c>
      <c r="E60" s="463" t="s">
        <v>601</v>
      </c>
      <c r="F60" s="496">
        <v>533</v>
      </c>
      <c r="G60" s="496">
        <v>519</v>
      </c>
      <c r="H60" s="496">
        <v>544.5</v>
      </c>
      <c r="I60" s="504" t="s">
        <v>3699</v>
      </c>
      <c r="J60" s="460" t="s">
        <v>3708</v>
      </c>
      <c r="K60" s="460">
        <f t="shared" ref="K60:K61" si="61">H60-F60</f>
        <v>11.5</v>
      </c>
      <c r="L60" s="511">
        <f>(F60*-0.07)/100</f>
        <v>-0.37310000000000004</v>
      </c>
      <c r="M60" s="464">
        <f t="shared" ref="M60:M61" si="62">(K60+L60)/F60</f>
        <v>2.0875984990619136E-2</v>
      </c>
      <c r="N60" s="465" t="s">
        <v>600</v>
      </c>
      <c r="O60" s="477">
        <v>44056</v>
      </c>
      <c r="P60" s="64"/>
      <c r="Q60" s="64"/>
      <c r="R60" s="423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60">
        <v>20</v>
      </c>
      <c r="B61" s="461">
        <v>44056</v>
      </c>
      <c r="C61" s="503"/>
      <c r="D61" s="462" t="s">
        <v>122</v>
      </c>
      <c r="E61" s="463" t="s">
        <v>601</v>
      </c>
      <c r="F61" s="496">
        <v>396</v>
      </c>
      <c r="G61" s="496">
        <v>385</v>
      </c>
      <c r="H61" s="496">
        <v>406</v>
      </c>
      <c r="I61" s="504" t="s">
        <v>3700</v>
      </c>
      <c r="J61" s="460" t="s">
        <v>3746</v>
      </c>
      <c r="K61" s="460">
        <f t="shared" si="61"/>
        <v>10</v>
      </c>
      <c r="L61" s="511">
        <f t="shared" ref="L61" si="63">(F61*-0.8)/100</f>
        <v>-3.1680000000000001</v>
      </c>
      <c r="M61" s="464">
        <f t="shared" si="62"/>
        <v>1.7252525252525252E-2</v>
      </c>
      <c r="N61" s="465" t="s">
        <v>600</v>
      </c>
      <c r="O61" s="521">
        <v>44063</v>
      </c>
      <c r="P61" s="64"/>
      <c r="Q61" s="64"/>
      <c r="R61" s="423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60">
        <v>21</v>
      </c>
      <c r="B62" s="461">
        <v>44057</v>
      </c>
      <c r="C62" s="503"/>
      <c r="D62" s="462" t="s">
        <v>76</v>
      </c>
      <c r="E62" s="463" t="s">
        <v>601</v>
      </c>
      <c r="F62" s="496">
        <v>390.5</v>
      </c>
      <c r="G62" s="496">
        <v>379.5</v>
      </c>
      <c r="H62" s="496">
        <v>397.5</v>
      </c>
      <c r="I62" s="504" t="s">
        <v>3711</v>
      </c>
      <c r="J62" s="460" t="s">
        <v>3712</v>
      </c>
      <c r="K62" s="460">
        <f t="shared" ref="K62" si="64">H62-F62</f>
        <v>7</v>
      </c>
      <c r="L62" s="511">
        <f>(F62*-0.07)/100</f>
        <v>-0.27334999999999998</v>
      </c>
      <c r="M62" s="464">
        <f t="shared" ref="M62" si="65">(K62+L62)/F62</f>
        <v>1.7225736235595392E-2</v>
      </c>
      <c r="N62" s="465" t="s">
        <v>600</v>
      </c>
      <c r="O62" s="477">
        <v>44057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60">
        <v>22</v>
      </c>
      <c r="B63" s="461">
        <v>44057</v>
      </c>
      <c r="C63" s="503"/>
      <c r="D63" s="462" t="s">
        <v>190</v>
      </c>
      <c r="E63" s="463" t="s">
        <v>601</v>
      </c>
      <c r="F63" s="496">
        <v>2825</v>
      </c>
      <c r="G63" s="496">
        <v>2760</v>
      </c>
      <c r="H63" s="496">
        <v>2875</v>
      </c>
      <c r="I63" s="504" t="s">
        <v>3713</v>
      </c>
      <c r="J63" s="460" t="s">
        <v>3714</v>
      </c>
      <c r="K63" s="460">
        <f t="shared" ref="K63" si="66">H63-F63</f>
        <v>50</v>
      </c>
      <c r="L63" s="511">
        <f>(F63*-0.07)/100</f>
        <v>-1.9775000000000003</v>
      </c>
      <c r="M63" s="464">
        <f t="shared" ref="M63:M64" si="67">(K63+L63)/F63</f>
        <v>1.6999115044247788E-2</v>
      </c>
      <c r="N63" s="465" t="s">
        <v>600</v>
      </c>
      <c r="O63" s="477">
        <v>44057</v>
      </c>
      <c r="P63" s="64"/>
      <c r="Q63" s="64"/>
      <c r="R63" s="423" t="s">
        <v>3187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60">
        <v>23</v>
      </c>
      <c r="B64" s="461">
        <v>44057</v>
      </c>
      <c r="C64" s="503"/>
      <c r="D64" s="462" t="s">
        <v>186</v>
      </c>
      <c r="E64" s="463" t="s">
        <v>3628</v>
      </c>
      <c r="F64" s="496">
        <v>430.5</v>
      </c>
      <c r="G64" s="496">
        <v>445</v>
      </c>
      <c r="H64" s="496">
        <v>422</v>
      </c>
      <c r="I64" s="504" t="s">
        <v>3715</v>
      </c>
      <c r="J64" s="460" t="s">
        <v>3709</v>
      </c>
      <c r="K64" s="460">
        <f>F64-H64</f>
        <v>8.5</v>
      </c>
      <c r="L64" s="511">
        <f>(F64*-0.07)/100</f>
        <v>-0.30135000000000001</v>
      </c>
      <c r="M64" s="464">
        <f t="shared" si="67"/>
        <v>1.9044483159117307E-2</v>
      </c>
      <c r="N64" s="465" t="s">
        <v>600</v>
      </c>
      <c r="O64" s="477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62">
        <v>24</v>
      </c>
      <c r="B65" s="542">
        <v>44060</v>
      </c>
      <c r="C65" s="543"/>
      <c r="D65" s="544" t="s">
        <v>135</v>
      </c>
      <c r="E65" s="545" t="s">
        <v>3628</v>
      </c>
      <c r="F65" s="541">
        <v>267.5</v>
      </c>
      <c r="G65" s="541">
        <v>274</v>
      </c>
      <c r="H65" s="541">
        <v>266.5</v>
      </c>
      <c r="I65" s="546" t="s">
        <v>3725</v>
      </c>
      <c r="J65" s="547" t="s">
        <v>3726</v>
      </c>
      <c r="K65" s="547">
        <f>F65-H65</f>
        <v>1</v>
      </c>
      <c r="L65" s="548">
        <f>(F65*-0.07)/100</f>
        <v>-0.18725000000000003</v>
      </c>
      <c r="M65" s="549">
        <f t="shared" ref="M65:M66" si="68">(K65+L65)/F65</f>
        <v>3.0383177570093458E-3</v>
      </c>
      <c r="N65" s="550" t="s">
        <v>709</v>
      </c>
      <c r="O65" s="551">
        <v>44060</v>
      </c>
      <c r="P65" s="64"/>
      <c r="Q65" s="64"/>
      <c r="R65" s="423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60">
        <v>25</v>
      </c>
      <c r="B66" s="461">
        <v>44060</v>
      </c>
      <c r="C66" s="503"/>
      <c r="D66" s="462" t="s">
        <v>3727</v>
      </c>
      <c r="E66" s="463" t="s">
        <v>601</v>
      </c>
      <c r="F66" s="496">
        <v>310</v>
      </c>
      <c r="G66" s="496">
        <v>300</v>
      </c>
      <c r="H66" s="496">
        <v>315</v>
      </c>
      <c r="I66" s="504" t="s">
        <v>3728</v>
      </c>
      <c r="J66" s="460" t="s">
        <v>3668</v>
      </c>
      <c r="K66" s="460">
        <f t="shared" ref="K66" si="69">H66-F66</f>
        <v>5</v>
      </c>
      <c r="L66" s="511">
        <f>(F66*-0.07)/100</f>
        <v>-0.21700000000000003</v>
      </c>
      <c r="M66" s="464">
        <f t="shared" si="68"/>
        <v>1.5429032258064516E-2</v>
      </c>
      <c r="N66" s="465" t="s">
        <v>600</v>
      </c>
      <c r="O66" s="477">
        <v>44060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62">
        <v>26</v>
      </c>
      <c r="B67" s="542">
        <v>44060</v>
      </c>
      <c r="C67" s="543"/>
      <c r="D67" s="544" t="s">
        <v>186</v>
      </c>
      <c r="E67" s="545" t="s">
        <v>3628</v>
      </c>
      <c r="F67" s="541">
        <v>425.5</v>
      </c>
      <c r="G67" s="541">
        <v>435</v>
      </c>
      <c r="H67" s="541">
        <v>424.5</v>
      </c>
      <c r="I67" s="546" t="s">
        <v>3715</v>
      </c>
      <c r="J67" s="547" t="s">
        <v>3726</v>
      </c>
      <c r="K67" s="547">
        <f>F67-H67</f>
        <v>1</v>
      </c>
      <c r="L67" s="548">
        <f>(F67*-0.7)/100</f>
        <v>-2.9784999999999995</v>
      </c>
      <c r="M67" s="549">
        <f t="shared" ref="M67" si="70">(K67+L67)/F67</f>
        <v>-4.6498237367802574E-3</v>
      </c>
      <c r="N67" s="550" t="s">
        <v>709</v>
      </c>
      <c r="O67" s="557">
        <v>44068</v>
      </c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60">
        <v>27</v>
      </c>
      <c r="B68" s="461">
        <v>44062</v>
      </c>
      <c r="C68" s="503"/>
      <c r="D68" s="462" t="s">
        <v>3736</v>
      </c>
      <c r="E68" s="463" t="s">
        <v>601</v>
      </c>
      <c r="F68" s="496">
        <v>1260</v>
      </c>
      <c r="G68" s="496">
        <v>1220</v>
      </c>
      <c r="H68" s="496">
        <v>1290</v>
      </c>
      <c r="I68" s="504">
        <v>1330</v>
      </c>
      <c r="J68" s="460" t="s">
        <v>3747</v>
      </c>
      <c r="K68" s="460">
        <f t="shared" ref="K68:K69" si="71">H68-F68</f>
        <v>30</v>
      </c>
      <c r="L68" s="511">
        <f t="shared" ref="L68:L69" si="72">(F68*-0.8)/100</f>
        <v>-10.08</v>
      </c>
      <c r="M68" s="464">
        <f t="shared" ref="M68:M69" si="73">(K68+L68)/F68</f>
        <v>1.5809523809523812E-2</v>
      </c>
      <c r="N68" s="465" t="s">
        <v>600</v>
      </c>
      <c r="O68" s="521">
        <v>44063</v>
      </c>
      <c r="P68" s="64"/>
      <c r="Q68" s="64"/>
      <c r="R68" s="423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61">
        <v>28</v>
      </c>
      <c r="B69" s="451">
        <v>44062</v>
      </c>
      <c r="C69" s="531"/>
      <c r="D69" s="532" t="s">
        <v>69</v>
      </c>
      <c r="E69" s="436" t="s">
        <v>601</v>
      </c>
      <c r="F69" s="436">
        <v>532</v>
      </c>
      <c r="G69" s="533">
        <v>515</v>
      </c>
      <c r="H69" s="533">
        <v>514</v>
      </c>
      <c r="I69" s="436" t="s">
        <v>3742</v>
      </c>
      <c r="J69" s="437" t="s">
        <v>3771</v>
      </c>
      <c r="K69" s="437">
        <f t="shared" si="71"/>
        <v>-18</v>
      </c>
      <c r="L69" s="513">
        <f t="shared" si="72"/>
        <v>-4.2560000000000002</v>
      </c>
      <c r="M69" s="438">
        <f t="shared" si="73"/>
        <v>-4.1834586466165412E-2</v>
      </c>
      <c r="N69" s="452" t="s">
        <v>664</v>
      </c>
      <c r="O69" s="439">
        <v>44067</v>
      </c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60">
        <v>29</v>
      </c>
      <c r="B70" s="461">
        <v>44062</v>
      </c>
      <c r="C70" s="503"/>
      <c r="D70" s="462" t="s">
        <v>67</v>
      </c>
      <c r="E70" s="463" t="s">
        <v>601</v>
      </c>
      <c r="F70" s="496">
        <v>496</v>
      </c>
      <c r="G70" s="496">
        <v>481</v>
      </c>
      <c r="H70" s="496">
        <v>508</v>
      </c>
      <c r="I70" s="504">
        <v>520</v>
      </c>
      <c r="J70" s="460" t="s">
        <v>3652</v>
      </c>
      <c r="K70" s="460">
        <f t="shared" ref="K70" si="74">H70-F70</f>
        <v>12</v>
      </c>
      <c r="L70" s="511">
        <f t="shared" ref="L70" si="75">(F70*-0.8)/100</f>
        <v>-3.968</v>
      </c>
      <c r="M70" s="464">
        <f t="shared" ref="M70" si="76">(K70+L70)/F70</f>
        <v>1.6193548387096773E-2</v>
      </c>
      <c r="N70" s="465" t="s">
        <v>600</v>
      </c>
      <c r="O70" s="521">
        <v>44067</v>
      </c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60">
        <v>30</v>
      </c>
      <c r="B71" s="461">
        <v>44062</v>
      </c>
      <c r="C71" s="503"/>
      <c r="D71" s="462" t="s">
        <v>61</v>
      </c>
      <c r="E71" s="463" t="s">
        <v>601</v>
      </c>
      <c r="F71" s="496">
        <v>47.15</v>
      </c>
      <c r="G71" s="496">
        <v>45.8</v>
      </c>
      <c r="H71" s="496">
        <v>48.25</v>
      </c>
      <c r="I71" s="504" t="s">
        <v>3743</v>
      </c>
      <c r="J71" s="460" t="s">
        <v>3757</v>
      </c>
      <c r="K71" s="460">
        <f t="shared" ref="K71" si="77">H71-F71</f>
        <v>1.1000000000000014</v>
      </c>
      <c r="L71" s="511">
        <f t="shared" ref="L71" si="78">(F71*-0.8)/100</f>
        <v>-0.37719999999999998</v>
      </c>
      <c r="M71" s="464">
        <f t="shared" ref="M71" si="79">(K71+L71)/F71</f>
        <v>1.5329798515376488E-2</v>
      </c>
      <c r="N71" s="465" t="s">
        <v>600</v>
      </c>
      <c r="O71" s="521">
        <v>44064</v>
      </c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60">
        <v>31</v>
      </c>
      <c r="B72" s="461">
        <v>44062</v>
      </c>
      <c r="C72" s="503"/>
      <c r="D72" s="462" t="s">
        <v>284</v>
      </c>
      <c r="E72" s="463" t="s">
        <v>601</v>
      </c>
      <c r="F72" s="496">
        <v>164.25</v>
      </c>
      <c r="G72" s="496">
        <v>159.80000000000001</v>
      </c>
      <c r="H72" s="496">
        <v>167.75</v>
      </c>
      <c r="I72" s="504">
        <v>172</v>
      </c>
      <c r="J72" s="460" t="s">
        <v>3744</v>
      </c>
      <c r="K72" s="460">
        <f t="shared" ref="K72" si="80">H72-F72</f>
        <v>3.5</v>
      </c>
      <c r="L72" s="511">
        <f>(F72*-0.07)/100</f>
        <v>-0.11497500000000001</v>
      </c>
      <c r="M72" s="464">
        <f t="shared" ref="M72" si="81">(K72+L72)/F72</f>
        <v>2.0608980213089802E-2</v>
      </c>
      <c r="N72" s="465" t="s">
        <v>600</v>
      </c>
      <c r="O72" s="477">
        <v>44062</v>
      </c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60">
        <v>32</v>
      </c>
      <c r="B73" s="461">
        <v>44063</v>
      </c>
      <c r="C73" s="503"/>
      <c r="D73" s="462" t="s">
        <v>307</v>
      </c>
      <c r="E73" s="463" t="s">
        <v>601</v>
      </c>
      <c r="F73" s="496">
        <v>133.5</v>
      </c>
      <c r="G73" s="496">
        <v>129.5</v>
      </c>
      <c r="H73" s="496">
        <v>136.25</v>
      </c>
      <c r="I73" s="504" t="s">
        <v>3748</v>
      </c>
      <c r="J73" s="460" t="s">
        <v>3750</v>
      </c>
      <c r="K73" s="460">
        <f t="shared" ref="K73" si="82">H73-F73</f>
        <v>2.75</v>
      </c>
      <c r="L73" s="511">
        <f>(F73*-0.07)/100</f>
        <v>-9.3450000000000005E-2</v>
      </c>
      <c r="M73" s="464">
        <f t="shared" ref="M73:M75" si="83">(K73+L73)/F73</f>
        <v>1.9899250936329591E-2</v>
      </c>
      <c r="N73" s="465" t="s">
        <v>600</v>
      </c>
      <c r="O73" s="477">
        <v>44063</v>
      </c>
      <c r="P73" s="64"/>
      <c r="Q73" s="64"/>
      <c r="R73" s="423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560">
        <v>33</v>
      </c>
      <c r="B74" s="461">
        <v>44063</v>
      </c>
      <c r="C74" s="554"/>
      <c r="D74" s="462" t="s">
        <v>114</v>
      </c>
      <c r="E74" s="463" t="s">
        <v>3628</v>
      </c>
      <c r="F74" s="463">
        <v>199.5</v>
      </c>
      <c r="G74" s="555">
        <v>205</v>
      </c>
      <c r="H74" s="555">
        <v>194.5</v>
      </c>
      <c r="I74" s="463" t="s">
        <v>3751</v>
      </c>
      <c r="J74" s="460" t="s">
        <v>3668</v>
      </c>
      <c r="K74" s="460">
        <f>F74-H74</f>
        <v>5</v>
      </c>
      <c r="L74" s="511">
        <f>(F74*-0.8)/100</f>
        <v>-1.5960000000000003</v>
      </c>
      <c r="M74" s="464">
        <f t="shared" si="83"/>
        <v>1.7062656641604008E-2</v>
      </c>
      <c r="N74" s="465" t="s">
        <v>600</v>
      </c>
      <c r="O74" s="521">
        <v>44067</v>
      </c>
      <c r="P74" s="64"/>
      <c r="Q74" s="64"/>
      <c r="R74" s="423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61">
        <v>34</v>
      </c>
      <c r="B75" s="451">
        <v>44064</v>
      </c>
      <c r="C75" s="531"/>
      <c r="D75" s="532" t="s">
        <v>437</v>
      </c>
      <c r="E75" s="436" t="s">
        <v>3759</v>
      </c>
      <c r="F75" s="436">
        <v>151.5</v>
      </c>
      <c r="G75" s="533">
        <v>147</v>
      </c>
      <c r="H75" s="533">
        <v>147.5</v>
      </c>
      <c r="I75" s="436" t="s">
        <v>3761</v>
      </c>
      <c r="J75" s="437" t="s">
        <v>3772</v>
      </c>
      <c r="K75" s="437">
        <f t="shared" ref="K75" si="84">H75-F75</f>
        <v>-4</v>
      </c>
      <c r="L75" s="513">
        <f t="shared" ref="L75" si="85">(F75*-0.8)/100</f>
        <v>-1.212</v>
      </c>
      <c r="M75" s="438">
        <f t="shared" si="83"/>
        <v>-3.4402640264026403E-2</v>
      </c>
      <c r="N75" s="452" t="s">
        <v>664</v>
      </c>
      <c r="O75" s="439">
        <v>44067</v>
      </c>
      <c r="P75" s="64"/>
      <c r="Q75" s="64"/>
      <c r="R75" s="423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63">
        <v>35</v>
      </c>
      <c r="B76" s="409">
        <v>44064</v>
      </c>
      <c r="C76" s="479"/>
      <c r="D76" s="480" t="s">
        <v>3762</v>
      </c>
      <c r="E76" s="481" t="s">
        <v>601</v>
      </c>
      <c r="F76" s="481" t="s">
        <v>3763</v>
      </c>
      <c r="G76" s="482">
        <v>477</v>
      </c>
      <c r="H76" s="482"/>
      <c r="I76" s="481" t="s">
        <v>3764</v>
      </c>
      <c r="J76" s="483" t="s">
        <v>602</v>
      </c>
      <c r="K76" s="483"/>
      <c r="L76" s="520"/>
      <c r="M76" s="484"/>
      <c r="N76" s="485"/>
      <c r="O76" s="486"/>
      <c r="P76" s="64"/>
      <c r="Q76" s="64"/>
      <c r="R76" s="423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63">
        <v>36</v>
      </c>
      <c r="B77" s="409">
        <v>44067</v>
      </c>
      <c r="C77" s="479"/>
      <c r="D77" s="480" t="s">
        <v>115</v>
      </c>
      <c r="E77" s="481" t="s">
        <v>601</v>
      </c>
      <c r="F77" s="481" t="s">
        <v>3778</v>
      </c>
      <c r="G77" s="482">
        <v>207</v>
      </c>
      <c r="H77" s="482"/>
      <c r="I77" s="481">
        <v>224</v>
      </c>
      <c r="J77" s="483" t="s">
        <v>602</v>
      </c>
      <c r="K77" s="483"/>
      <c r="L77" s="520"/>
      <c r="M77" s="484"/>
      <c r="N77" s="485"/>
      <c r="O77" s="486"/>
      <c r="P77" s="64"/>
      <c r="Q77" s="64"/>
      <c r="R77" s="423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64">
        <v>37</v>
      </c>
      <c r="B78" s="478">
        <v>44068</v>
      </c>
      <c r="C78" s="479"/>
      <c r="D78" s="480" t="s">
        <v>116</v>
      </c>
      <c r="E78" s="481" t="s">
        <v>601</v>
      </c>
      <c r="F78" s="481" t="s">
        <v>3663</v>
      </c>
      <c r="G78" s="482">
        <v>2150</v>
      </c>
      <c r="H78" s="482"/>
      <c r="I78" s="481">
        <v>2300</v>
      </c>
      <c r="J78" s="483" t="s">
        <v>602</v>
      </c>
      <c r="K78" s="483"/>
      <c r="L78" s="520"/>
      <c r="M78" s="484"/>
      <c r="N78" s="485"/>
      <c r="O78" s="486"/>
      <c r="P78" s="64"/>
      <c r="Q78" s="64"/>
      <c r="R78" s="423" t="s">
        <v>3187</v>
      </c>
      <c r="S78" s="6">
        <v>5</v>
      </c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64">
        <v>38</v>
      </c>
      <c r="B79" s="478">
        <v>44068</v>
      </c>
      <c r="C79" s="479"/>
      <c r="D79" s="480" t="s">
        <v>187</v>
      </c>
      <c r="E79" s="481" t="s">
        <v>601</v>
      </c>
      <c r="F79" s="481" t="s">
        <v>3695</v>
      </c>
      <c r="G79" s="482">
        <v>2190</v>
      </c>
      <c r="H79" s="482"/>
      <c r="I79" s="481">
        <v>2350</v>
      </c>
      <c r="J79" s="483" t="s">
        <v>602</v>
      </c>
      <c r="K79" s="483"/>
      <c r="L79" s="520"/>
      <c r="M79" s="484"/>
      <c r="N79" s="485"/>
      <c r="O79" s="486"/>
      <c r="P79" s="64"/>
      <c r="Q79" s="64"/>
      <c r="R79" s="423" t="s">
        <v>3187</v>
      </c>
      <c r="S79" s="6">
        <v>17</v>
      </c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61">
        <v>39</v>
      </c>
      <c r="B80" s="451">
        <v>44068</v>
      </c>
      <c r="C80" s="531"/>
      <c r="D80" s="532" t="s">
        <v>3787</v>
      </c>
      <c r="E80" s="436" t="s">
        <v>601</v>
      </c>
      <c r="F80" s="436">
        <v>293.5</v>
      </c>
      <c r="G80" s="533">
        <v>287</v>
      </c>
      <c r="H80" s="533">
        <v>287</v>
      </c>
      <c r="I80" s="436">
        <v>305</v>
      </c>
      <c r="J80" s="437" t="s">
        <v>3788</v>
      </c>
      <c r="K80" s="437">
        <f t="shared" ref="K80:K81" si="86">H80-F80</f>
        <v>-6.5</v>
      </c>
      <c r="L80" s="513">
        <f>(F80*-0.07)/100</f>
        <v>-0.20545000000000002</v>
      </c>
      <c r="M80" s="438">
        <f t="shared" ref="M80:M81" si="87">(K80+L80)/F80</f>
        <v>-2.2846507666098807E-2</v>
      </c>
      <c r="N80" s="452" t="s">
        <v>664</v>
      </c>
      <c r="O80" s="439">
        <v>44068</v>
      </c>
      <c r="P80" s="64"/>
      <c r="Q80" s="64"/>
      <c r="R80" s="423" t="s">
        <v>3187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560">
        <v>40</v>
      </c>
      <c r="B81" s="461">
        <v>44069</v>
      </c>
      <c r="C81" s="554"/>
      <c r="D81" s="462" t="s">
        <v>336</v>
      </c>
      <c r="E81" s="463" t="s">
        <v>601</v>
      </c>
      <c r="F81" s="463">
        <v>902.5</v>
      </c>
      <c r="G81" s="555">
        <v>870</v>
      </c>
      <c r="H81" s="555">
        <v>927.5</v>
      </c>
      <c r="I81" s="463">
        <v>960</v>
      </c>
      <c r="J81" s="460" t="s">
        <v>744</v>
      </c>
      <c r="K81" s="460">
        <f t="shared" si="86"/>
        <v>25</v>
      </c>
      <c r="L81" s="511">
        <f>(F81*-0.07)/100</f>
        <v>-0.63175000000000003</v>
      </c>
      <c r="M81" s="464">
        <f t="shared" si="87"/>
        <v>2.7000831024930748E-2</v>
      </c>
      <c r="N81" s="465" t="s">
        <v>600</v>
      </c>
      <c r="O81" s="477">
        <v>44069</v>
      </c>
      <c r="P81" s="64"/>
      <c r="Q81" s="64"/>
      <c r="R81" s="423"/>
      <c r="S81" s="6"/>
      <c r="T81" s="6"/>
      <c r="U81" s="6"/>
      <c r="V81" s="6"/>
      <c r="W81" s="6"/>
      <c r="X81" s="6"/>
      <c r="Y81" s="6"/>
      <c r="Z81" s="6"/>
      <c r="AA81" s="6"/>
    </row>
    <row r="82" spans="1:34" ht="15" customHeight="1">
      <c r="A82" s="415"/>
      <c r="B82" s="415"/>
      <c r="C82" s="415"/>
      <c r="D82" s="415"/>
      <c r="E82" s="415"/>
      <c r="F82" s="435"/>
      <c r="G82" s="435"/>
      <c r="H82" s="435"/>
      <c r="I82" s="435"/>
      <c r="J82" s="466"/>
      <c r="K82" s="435"/>
      <c r="L82" s="435"/>
      <c r="M82" s="377"/>
      <c r="N82" s="378"/>
      <c r="O82" s="378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604</v>
      </c>
      <c r="B83" s="39"/>
      <c r="C83" s="39"/>
      <c r="D83" s="40"/>
      <c r="E83" s="36"/>
      <c r="F83" s="36"/>
      <c r="G83" s="35"/>
      <c r="H83" s="35" t="s">
        <v>3642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605</v>
      </c>
      <c r="B84" s="23"/>
      <c r="C84" s="23"/>
      <c r="D84" s="23"/>
      <c r="E84" s="5"/>
      <c r="F84" s="30" t="s">
        <v>606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608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615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610</v>
      </c>
      <c r="H88" s="21" t="s">
        <v>592</v>
      </c>
      <c r="I88" s="21" t="s">
        <v>593</v>
      </c>
      <c r="J88" s="20" t="s">
        <v>594</v>
      </c>
      <c r="K88" s="77" t="s">
        <v>616</v>
      </c>
      <c r="L88" s="63" t="s">
        <v>3637</v>
      </c>
      <c r="M88" s="77" t="s">
        <v>612</v>
      </c>
      <c r="N88" s="21" t="s">
        <v>613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9" customFormat="1" ht="14.25" customHeight="1">
      <c r="A89" s="501">
        <v>1</v>
      </c>
      <c r="B89" s="502">
        <v>44043</v>
      </c>
      <c r="C89" s="502"/>
      <c r="D89" s="459" t="s">
        <v>3647</v>
      </c>
      <c r="E89" s="501" t="s">
        <v>3628</v>
      </c>
      <c r="F89" s="497">
        <v>220.25</v>
      </c>
      <c r="G89" s="501">
        <v>225</v>
      </c>
      <c r="H89" s="501">
        <v>224.5</v>
      </c>
      <c r="I89" s="501">
        <v>210</v>
      </c>
      <c r="J89" s="437" t="s">
        <v>3643</v>
      </c>
      <c r="K89" s="498" t="s">
        <v>3650</v>
      </c>
      <c r="L89" s="534">
        <f>(220.25*3000)*-0.07%</f>
        <v>-462.52500000000009</v>
      </c>
      <c r="M89" s="534">
        <f>+N89*K89+L89</f>
        <v>-13212.525</v>
      </c>
      <c r="N89" s="501">
        <v>3000</v>
      </c>
      <c r="O89" s="437" t="s">
        <v>664</v>
      </c>
      <c r="P89" s="473">
        <v>44046</v>
      </c>
      <c r="Q89" s="4"/>
      <c r="R89" s="423" t="s">
        <v>603</v>
      </c>
      <c r="S89" s="6"/>
      <c r="Y89" s="6"/>
      <c r="Z89" s="6"/>
    </row>
    <row r="90" spans="1:34" s="405" customFormat="1" ht="14.25" customHeight="1">
      <c r="A90" s="535">
        <v>2</v>
      </c>
      <c r="B90" s="536">
        <v>44054</v>
      </c>
      <c r="C90" s="536"/>
      <c r="D90" s="537" t="s">
        <v>3691</v>
      </c>
      <c r="E90" s="535" t="s">
        <v>601</v>
      </c>
      <c r="F90" s="538">
        <v>2734.5</v>
      </c>
      <c r="G90" s="535">
        <v>2695</v>
      </c>
      <c r="H90" s="535">
        <v>2760</v>
      </c>
      <c r="I90" s="535" t="s">
        <v>3692</v>
      </c>
      <c r="J90" s="460" t="s">
        <v>3697</v>
      </c>
      <c r="K90" s="460">
        <f>H90-F90</f>
        <v>25.5</v>
      </c>
      <c r="L90" s="460">
        <f>(H90*N90)*0.07%</f>
        <v>579.60000000000014</v>
      </c>
      <c r="M90" s="460">
        <f>(K90*N90)-L90</f>
        <v>7070.4</v>
      </c>
      <c r="N90" s="460">
        <v>300</v>
      </c>
      <c r="O90" s="465" t="s">
        <v>600</v>
      </c>
      <c r="P90" s="521">
        <v>44055</v>
      </c>
      <c r="Q90" s="392"/>
      <c r="R90" s="344" t="s">
        <v>3187</v>
      </c>
      <c r="S90" s="40"/>
      <c r="Y90" s="40"/>
      <c r="Z90" s="40"/>
    </row>
    <row r="91" spans="1:34" s="405" customFormat="1" ht="14.25" customHeight="1">
      <c r="A91" s="535">
        <v>3</v>
      </c>
      <c r="B91" s="536">
        <v>44057</v>
      </c>
      <c r="C91" s="536"/>
      <c r="D91" s="537" t="s">
        <v>3718</v>
      </c>
      <c r="E91" s="535" t="s">
        <v>3628</v>
      </c>
      <c r="F91" s="538">
        <v>11335</v>
      </c>
      <c r="G91" s="535">
        <v>11410</v>
      </c>
      <c r="H91" s="535">
        <v>11245</v>
      </c>
      <c r="I91" s="535">
        <v>11200</v>
      </c>
      <c r="J91" s="460" t="s">
        <v>3719</v>
      </c>
      <c r="K91" s="460">
        <f>F91-H91</f>
        <v>90</v>
      </c>
      <c r="L91" s="511">
        <f>(H91*N91)*0.07%</f>
        <v>590.36250000000007</v>
      </c>
      <c r="M91" s="511">
        <f>(K91*N91)-L91</f>
        <v>6159.6374999999998</v>
      </c>
      <c r="N91" s="535">
        <v>75</v>
      </c>
      <c r="O91" s="465" t="s">
        <v>600</v>
      </c>
      <c r="P91" s="477">
        <v>44057</v>
      </c>
      <c r="Q91" s="392"/>
      <c r="R91" s="344" t="s">
        <v>3707</v>
      </c>
      <c r="S91" s="40"/>
      <c r="Y91" s="40"/>
      <c r="Z91" s="40"/>
    </row>
    <row r="92" spans="1:34" s="405" customFormat="1" ht="14.25" customHeight="1">
      <c r="A92" s="501">
        <v>4</v>
      </c>
      <c r="B92" s="502">
        <v>44060</v>
      </c>
      <c r="C92" s="502"/>
      <c r="D92" s="459" t="s">
        <v>3730</v>
      </c>
      <c r="E92" s="501" t="s">
        <v>3628</v>
      </c>
      <c r="F92" s="497">
        <v>6725</v>
      </c>
      <c r="G92" s="501">
        <v>6830</v>
      </c>
      <c r="H92" s="501">
        <v>6830</v>
      </c>
      <c r="I92" s="501" t="s">
        <v>3731</v>
      </c>
      <c r="J92" s="437" t="s">
        <v>3734</v>
      </c>
      <c r="K92" s="437">
        <f>F92-H92</f>
        <v>-105</v>
      </c>
      <c r="L92" s="513">
        <f>(H92*N92)*0.07%</f>
        <v>478.10000000000008</v>
      </c>
      <c r="M92" s="513">
        <f>(K92*N92)-L92</f>
        <v>-10978.1</v>
      </c>
      <c r="N92" s="501">
        <v>100</v>
      </c>
      <c r="O92" s="437" t="s">
        <v>664</v>
      </c>
      <c r="P92" s="553">
        <v>44061</v>
      </c>
      <c r="Q92" s="392"/>
      <c r="R92" s="344" t="s">
        <v>603</v>
      </c>
      <c r="S92" s="40"/>
      <c r="Y92" s="40"/>
      <c r="Z92" s="40"/>
    </row>
    <row r="93" spans="1:34" s="405" customFormat="1" ht="14.25" customHeight="1">
      <c r="A93" s="501">
        <v>5</v>
      </c>
      <c r="B93" s="502">
        <v>44061</v>
      </c>
      <c r="C93" s="502"/>
      <c r="D93" s="459" t="s">
        <v>3718</v>
      </c>
      <c r="E93" s="501" t="s">
        <v>3628</v>
      </c>
      <c r="F93" s="497">
        <v>11325</v>
      </c>
      <c r="G93" s="501">
        <v>11410</v>
      </c>
      <c r="H93" s="501">
        <v>11400</v>
      </c>
      <c r="I93" s="501">
        <v>11200</v>
      </c>
      <c r="J93" s="437" t="s">
        <v>3735</v>
      </c>
      <c r="K93" s="437">
        <f>F93-H93</f>
        <v>-75</v>
      </c>
      <c r="L93" s="513">
        <f>(H93*N93)*0.07%</f>
        <v>598.50000000000011</v>
      </c>
      <c r="M93" s="513">
        <f>(K93*N93)-L93</f>
        <v>-6223.5</v>
      </c>
      <c r="N93" s="501">
        <v>75</v>
      </c>
      <c r="O93" s="437" t="s">
        <v>664</v>
      </c>
      <c r="P93" s="553">
        <v>44061</v>
      </c>
      <c r="Q93" s="392"/>
      <c r="R93" s="344" t="s">
        <v>603</v>
      </c>
      <c r="S93" s="40"/>
      <c r="Y93" s="40"/>
      <c r="Z93" s="40"/>
    </row>
    <row r="94" spans="1:34" s="405" customFormat="1" ht="14.25" customHeight="1">
      <c r="A94" s="475"/>
      <c r="B94" s="471"/>
      <c r="C94" s="471"/>
      <c r="D94" s="391"/>
      <c r="E94" s="475"/>
      <c r="F94" s="499"/>
      <c r="G94" s="475"/>
      <c r="H94" s="475"/>
      <c r="I94" s="475"/>
      <c r="J94" s="552"/>
      <c r="K94" s="552"/>
      <c r="L94" s="539"/>
      <c r="M94" s="539"/>
      <c r="N94" s="475"/>
      <c r="O94" s="426"/>
      <c r="P94" s="540"/>
      <c r="Q94" s="392"/>
      <c r="R94" s="344"/>
      <c r="S94" s="40"/>
      <c r="Y94" s="40"/>
      <c r="Z94" s="40"/>
    </row>
    <row r="95" spans="1:34" s="405" customFormat="1" ht="14.25" customHeight="1">
      <c r="A95" s="475"/>
      <c r="B95" s="471"/>
      <c r="C95" s="471"/>
      <c r="D95" s="391"/>
      <c r="E95" s="475"/>
      <c r="F95" s="499"/>
      <c r="G95" s="475"/>
      <c r="H95" s="475"/>
      <c r="I95" s="475"/>
      <c r="J95" s="552"/>
      <c r="K95" s="552"/>
      <c r="L95" s="539"/>
      <c r="M95" s="539"/>
      <c r="N95" s="475"/>
      <c r="O95" s="426"/>
      <c r="P95" s="540"/>
      <c r="Q95" s="392"/>
      <c r="R95" s="344"/>
      <c r="S95" s="40"/>
      <c r="Y95" s="40"/>
      <c r="Z95" s="40"/>
    </row>
    <row r="96" spans="1:34" s="9" customFormat="1" ht="13.9" customHeight="1">
      <c r="A96" s="475"/>
      <c r="B96" s="471"/>
      <c r="C96" s="471"/>
      <c r="D96" s="391"/>
      <c r="E96" s="475"/>
      <c r="F96" s="499"/>
      <c r="G96" s="475"/>
      <c r="H96" s="475"/>
      <c r="I96" s="475"/>
      <c r="J96" s="471"/>
      <c r="K96" s="470"/>
      <c r="L96" s="475"/>
      <c r="M96" s="475"/>
      <c r="N96" s="475"/>
      <c r="O96" s="475"/>
      <c r="P96" s="500"/>
      <c r="Q96" s="4"/>
      <c r="R96" s="423"/>
      <c r="S96" s="6"/>
      <c r="Y96" s="6"/>
      <c r="Z96" s="6"/>
    </row>
    <row r="97" spans="1:34" s="9" customFormat="1" ht="14.25">
      <c r="A97" s="416"/>
      <c r="B97" s="417"/>
      <c r="C97" s="417"/>
      <c r="D97" s="418"/>
      <c r="E97" s="416"/>
      <c r="F97" s="419"/>
      <c r="G97" s="416"/>
      <c r="H97" s="416"/>
      <c r="I97" s="416"/>
      <c r="J97" s="420"/>
      <c r="K97" s="420"/>
      <c r="L97" s="421"/>
      <c r="M97" s="420"/>
      <c r="N97" s="420"/>
      <c r="O97" s="422"/>
      <c r="P97" s="4"/>
      <c r="Q97" s="4"/>
      <c r="R97" s="93"/>
      <c r="S97" s="6"/>
      <c r="Y97" s="6"/>
      <c r="Z97" s="6"/>
    </row>
    <row r="98" spans="1:34" s="9" customFormat="1" ht="15">
      <c r="A98" s="379"/>
      <c r="B98" s="380"/>
      <c r="C98" s="380"/>
      <c r="D98" s="381"/>
      <c r="E98" s="379"/>
      <c r="F98" s="387"/>
      <c r="G98" s="379"/>
      <c r="H98" s="379"/>
      <c r="I98" s="379"/>
      <c r="J98" s="380"/>
      <c r="K98" s="79"/>
      <c r="L98" s="379"/>
      <c r="M98" s="379"/>
      <c r="N98" s="379"/>
      <c r="O98" s="388"/>
      <c r="P98" s="4"/>
      <c r="Q98" s="4"/>
      <c r="R98" s="93"/>
      <c r="S98" s="6"/>
      <c r="Y98" s="6"/>
      <c r="Z98" s="6"/>
    </row>
    <row r="99" spans="1:34" s="6" customFormat="1">
      <c r="A99" s="44"/>
      <c r="B99" s="45"/>
      <c r="C99" s="46"/>
      <c r="D99" s="47"/>
      <c r="E99" s="48"/>
      <c r="F99" s="49"/>
      <c r="G99" s="49"/>
      <c r="H99" s="49"/>
      <c r="I99" s="49"/>
      <c r="J99" s="17"/>
      <c r="K99" s="91"/>
      <c r="L99" s="91"/>
      <c r="M99" s="17"/>
      <c r="N99" s="16"/>
      <c r="O99" s="92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5">
      <c r="A100" s="50" t="s">
        <v>617</v>
      </c>
      <c r="B100" s="50"/>
      <c r="C100" s="50"/>
      <c r="D100" s="50"/>
      <c r="E100" s="51"/>
      <c r="F100" s="49"/>
      <c r="G100" s="49"/>
      <c r="H100" s="49"/>
      <c r="I100" s="49"/>
      <c r="J100" s="53"/>
      <c r="K100" s="12"/>
      <c r="L100" s="12"/>
      <c r="M100" s="12"/>
      <c r="N100" s="11"/>
      <c r="O100" s="53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52" t="s">
        <v>610</v>
      </c>
      <c r="H101" s="21" t="s">
        <v>592</v>
      </c>
      <c r="I101" s="21" t="s">
        <v>593</v>
      </c>
      <c r="J101" s="20" t="s">
        <v>594</v>
      </c>
      <c r="K101" s="20" t="s">
        <v>618</v>
      </c>
      <c r="L101" s="63" t="s">
        <v>3637</v>
      </c>
      <c r="M101" s="77" t="s">
        <v>612</v>
      </c>
      <c r="N101" s="21" t="s">
        <v>613</v>
      </c>
      <c r="O101" s="21" t="s">
        <v>597</v>
      </c>
      <c r="P101" s="22" t="s">
        <v>598</v>
      </c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40" customFormat="1" ht="14.25">
      <c r="A102" s="496">
        <v>1</v>
      </c>
      <c r="B102" s="528">
        <v>44043</v>
      </c>
      <c r="C102" s="528"/>
      <c r="D102" s="462" t="s">
        <v>3648</v>
      </c>
      <c r="E102" s="463" t="s">
        <v>601</v>
      </c>
      <c r="F102" s="463">
        <v>2.2000000000000002</v>
      </c>
      <c r="G102" s="529">
        <v>0.5</v>
      </c>
      <c r="H102" s="529">
        <v>2.9</v>
      </c>
      <c r="I102" s="530" t="s">
        <v>3666</v>
      </c>
      <c r="J102" s="460" t="s">
        <v>3685</v>
      </c>
      <c r="K102" s="460">
        <f>H102-F102</f>
        <v>0.69999999999999973</v>
      </c>
      <c r="L102" s="460">
        <v>100</v>
      </c>
      <c r="M102" s="460">
        <f>(K102*N102)-100</f>
        <v>2139.9999999999991</v>
      </c>
      <c r="N102" s="460">
        <v>3200</v>
      </c>
      <c r="O102" s="465" t="s">
        <v>600</v>
      </c>
      <c r="P102" s="521">
        <v>44054</v>
      </c>
      <c r="Q102" s="392"/>
      <c r="R102" s="344" t="s">
        <v>603</v>
      </c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s="40" customFormat="1" ht="14.25">
      <c r="A103" s="488">
        <v>2</v>
      </c>
      <c r="B103" s="489">
        <v>44048</v>
      </c>
      <c r="C103" s="489"/>
      <c r="D103" s="490" t="s">
        <v>3664</v>
      </c>
      <c r="E103" s="491" t="s">
        <v>601</v>
      </c>
      <c r="F103" s="491" t="s">
        <v>3665</v>
      </c>
      <c r="G103" s="434"/>
      <c r="H103" s="434"/>
      <c r="I103" s="492" t="s">
        <v>3667</v>
      </c>
      <c r="J103" s="493" t="s">
        <v>602</v>
      </c>
      <c r="K103" s="493"/>
      <c r="L103" s="493"/>
      <c r="M103" s="493"/>
      <c r="N103" s="493"/>
      <c r="O103" s="493"/>
      <c r="P103" s="494"/>
      <c r="Q103" s="392"/>
      <c r="R103" s="344" t="s">
        <v>603</v>
      </c>
      <c r="Z103" s="405"/>
      <c r="AA103" s="405"/>
      <c r="AB103" s="405"/>
      <c r="AC103" s="405"/>
      <c r="AD103" s="405"/>
      <c r="AE103" s="405"/>
      <c r="AF103" s="405"/>
      <c r="AG103" s="405"/>
      <c r="AH103" s="405"/>
    </row>
    <row r="104" spans="1:34" s="40" customFormat="1" ht="14.25">
      <c r="A104" s="579">
        <v>3</v>
      </c>
      <c r="B104" s="581">
        <v>44054</v>
      </c>
      <c r="C104" s="489"/>
      <c r="D104" s="490" t="s">
        <v>3688</v>
      </c>
      <c r="E104" s="491" t="s">
        <v>601</v>
      </c>
      <c r="F104" s="491" t="s">
        <v>3689</v>
      </c>
      <c r="G104" s="434"/>
      <c r="H104" s="434"/>
      <c r="I104" s="492"/>
      <c r="J104" s="583" t="s">
        <v>602</v>
      </c>
      <c r="K104" s="493"/>
      <c r="L104" s="493"/>
      <c r="M104" s="493"/>
      <c r="N104" s="493"/>
      <c r="O104" s="493"/>
      <c r="P104" s="494"/>
      <c r="Q104" s="392"/>
      <c r="R104" s="344" t="s">
        <v>603</v>
      </c>
      <c r="Z104" s="405"/>
      <c r="AA104" s="405"/>
      <c r="AB104" s="405"/>
      <c r="AC104" s="405"/>
      <c r="AD104" s="405"/>
      <c r="AE104" s="405"/>
      <c r="AF104" s="405"/>
      <c r="AG104" s="405"/>
      <c r="AH104" s="405"/>
    </row>
    <row r="105" spans="1:34" s="40" customFormat="1" ht="14.25">
      <c r="A105" s="580"/>
      <c r="B105" s="582"/>
      <c r="C105" s="489"/>
      <c r="D105" s="490" t="s">
        <v>3703</v>
      </c>
      <c r="E105" s="491" t="s">
        <v>3628</v>
      </c>
      <c r="F105" s="491" t="s">
        <v>3690</v>
      </c>
      <c r="G105" s="434"/>
      <c r="H105" s="434"/>
      <c r="I105" s="492"/>
      <c r="J105" s="584"/>
      <c r="K105" s="493"/>
      <c r="L105" s="493"/>
      <c r="M105" s="493"/>
      <c r="N105" s="493"/>
      <c r="O105" s="493"/>
      <c r="P105" s="494"/>
      <c r="Q105" s="392"/>
      <c r="R105" s="344"/>
      <c r="Z105" s="405"/>
      <c r="AA105" s="405"/>
      <c r="AB105" s="405"/>
      <c r="AC105" s="405"/>
      <c r="AD105" s="405"/>
      <c r="AE105" s="405"/>
      <c r="AF105" s="405"/>
      <c r="AG105" s="405"/>
      <c r="AH105" s="405"/>
    </row>
    <row r="106" spans="1:34" s="40" customFormat="1" ht="14.25">
      <c r="A106" s="496">
        <v>4</v>
      </c>
      <c r="B106" s="528">
        <v>44056</v>
      </c>
      <c r="C106" s="528"/>
      <c r="D106" s="462" t="s">
        <v>3704</v>
      </c>
      <c r="E106" s="463" t="s">
        <v>601</v>
      </c>
      <c r="F106" s="463">
        <v>15.5</v>
      </c>
      <c r="G106" s="529"/>
      <c r="H106" s="529">
        <v>30</v>
      </c>
      <c r="I106" s="463">
        <v>50</v>
      </c>
      <c r="J106" s="460" t="s">
        <v>3705</v>
      </c>
      <c r="K106" s="460">
        <f t="shared" ref="K106:K114" si="88">H106-F106</f>
        <v>14.5</v>
      </c>
      <c r="L106" s="460">
        <v>100</v>
      </c>
      <c r="M106" s="460">
        <f t="shared" ref="M106:M114" si="89">(K106*N106)-100</f>
        <v>987.5</v>
      </c>
      <c r="N106" s="460">
        <v>75</v>
      </c>
      <c r="O106" s="465" t="s">
        <v>600</v>
      </c>
      <c r="P106" s="477">
        <v>44056</v>
      </c>
      <c r="Q106" s="392"/>
      <c r="R106" s="344" t="s">
        <v>3707</v>
      </c>
      <c r="Z106" s="405"/>
      <c r="AA106" s="405"/>
      <c r="AB106" s="405"/>
      <c r="AC106" s="405"/>
      <c r="AD106" s="405"/>
      <c r="AE106" s="405"/>
      <c r="AF106" s="405"/>
      <c r="AG106" s="405"/>
      <c r="AH106" s="405"/>
    </row>
    <row r="107" spans="1:34" s="40" customFormat="1" ht="14.25">
      <c r="A107" s="496">
        <v>5</v>
      </c>
      <c r="B107" s="528">
        <v>44057</v>
      </c>
      <c r="C107" s="528"/>
      <c r="D107" s="462" t="s">
        <v>3716</v>
      </c>
      <c r="E107" s="463" t="s">
        <v>601</v>
      </c>
      <c r="F107" s="463">
        <v>77.5</v>
      </c>
      <c r="G107" s="529">
        <v>40</v>
      </c>
      <c r="H107" s="529">
        <v>108.5</v>
      </c>
      <c r="I107" s="463">
        <v>150</v>
      </c>
      <c r="J107" s="460" t="s">
        <v>3717</v>
      </c>
      <c r="K107" s="460">
        <f t="shared" si="88"/>
        <v>31</v>
      </c>
      <c r="L107" s="460">
        <v>100</v>
      </c>
      <c r="M107" s="460">
        <f t="shared" si="89"/>
        <v>2225</v>
      </c>
      <c r="N107" s="460">
        <v>75</v>
      </c>
      <c r="O107" s="465" t="s">
        <v>600</v>
      </c>
      <c r="P107" s="477">
        <v>44057</v>
      </c>
      <c r="Q107" s="392"/>
      <c r="R107" s="344" t="s">
        <v>3707</v>
      </c>
      <c r="Z107" s="405"/>
      <c r="AA107" s="405"/>
      <c r="AB107" s="405"/>
      <c r="AC107" s="405"/>
      <c r="AD107" s="405"/>
      <c r="AE107" s="405"/>
      <c r="AF107" s="405"/>
      <c r="AG107" s="405"/>
      <c r="AH107" s="405"/>
    </row>
    <row r="108" spans="1:34" s="40" customFormat="1" ht="14.25">
      <c r="A108" s="496">
        <v>6</v>
      </c>
      <c r="B108" s="528">
        <v>44063</v>
      </c>
      <c r="C108" s="528"/>
      <c r="D108" s="462" t="s">
        <v>3716</v>
      </c>
      <c r="E108" s="463" t="s">
        <v>601</v>
      </c>
      <c r="F108" s="463">
        <v>16</v>
      </c>
      <c r="G108" s="529"/>
      <c r="H108" s="529">
        <v>29</v>
      </c>
      <c r="I108" s="463">
        <v>50</v>
      </c>
      <c r="J108" s="460" t="s">
        <v>3674</v>
      </c>
      <c r="K108" s="460">
        <f t="shared" si="88"/>
        <v>13</v>
      </c>
      <c r="L108" s="460">
        <v>100</v>
      </c>
      <c r="M108" s="460">
        <f t="shared" si="89"/>
        <v>875</v>
      </c>
      <c r="N108" s="460">
        <v>75</v>
      </c>
      <c r="O108" s="465" t="s">
        <v>600</v>
      </c>
      <c r="P108" s="477">
        <v>44063</v>
      </c>
      <c r="Q108" s="392"/>
      <c r="R108" s="344" t="s">
        <v>3187</v>
      </c>
      <c r="Z108" s="405"/>
      <c r="AA108" s="405"/>
      <c r="AB108" s="405"/>
      <c r="AC108" s="405"/>
      <c r="AD108" s="405"/>
      <c r="AE108" s="405"/>
      <c r="AF108" s="405"/>
      <c r="AG108" s="405"/>
      <c r="AH108" s="405"/>
    </row>
    <row r="109" spans="1:34" s="40" customFormat="1" ht="14.25">
      <c r="A109" s="496">
        <v>7</v>
      </c>
      <c r="B109" s="528">
        <v>44064</v>
      </c>
      <c r="C109" s="528"/>
      <c r="D109" s="462" t="s">
        <v>3755</v>
      </c>
      <c r="E109" s="463" t="s">
        <v>601</v>
      </c>
      <c r="F109" s="463">
        <v>74.5</v>
      </c>
      <c r="G109" s="529">
        <v>35</v>
      </c>
      <c r="H109" s="529">
        <v>79</v>
      </c>
      <c r="I109" s="463">
        <v>150</v>
      </c>
      <c r="J109" s="460" t="s">
        <v>3756</v>
      </c>
      <c r="K109" s="460">
        <f t="shared" si="88"/>
        <v>4.5</v>
      </c>
      <c r="L109" s="460">
        <v>100</v>
      </c>
      <c r="M109" s="460">
        <f t="shared" si="89"/>
        <v>237.5</v>
      </c>
      <c r="N109" s="460">
        <v>75</v>
      </c>
      <c r="O109" s="465" t="s">
        <v>600</v>
      </c>
      <c r="P109" s="477">
        <v>44064</v>
      </c>
      <c r="Q109" s="392"/>
      <c r="R109" s="344" t="s">
        <v>603</v>
      </c>
      <c r="Z109" s="405"/>
      <c r="AA109" s="405"/>
      <c r="AB109" s="405"/>
      <c r="AC109" s="405"/>
      <c r="AD109" s="405"/>
      <c r="AE109" s="405"/>
      <c r="AF109" s="405"/>
      <c r="AG109" s="405"/>
      <c r="AH109" s="405"/>
    </row>
    <row r="110" spans="1:34" s="40" customFormat="1" ht="14.25">
      <c r="A110" s="496">
        <v>8</v>
      </c>
      <c r="B110" s="528">
        <v>44067</v>
      </c>
      <c r="C110" s="528"/>
      <c r="D110" s="462" t="s">
        <v>3773</v>
      </c>
      <c r="E110" s="463" t="s">
        <v>601</v>
      </c>
      <c r="F110" s="463">
        <v>0.55000000000000004</v>
      </c>
      <c r="G110" s="529"/>
      <c r="H110" s="529">
        <v>0.75</v>
      </c>
      <c r="I110" s="463" t="s">
        <v>3774</v>
      </c>
      <c r="J110" s="460" t="s">
        <v>3775</v>
      </c>
      <c r="K110" s="460">
        <f t="shared" si="88"/>
        <v>0.19999999999999996</v>
      </c>
      <c r="L110" s="460">
        <v>100</v>
      </c>
      <c r="M110" s="460">
        <f t="shared" si="89"/>
        <v>1599.9999999999995</v>
      </c>
      <c r="N110" s="460">
        <v>8500</v>
      </c>
      <c r="O110" s="465" t="s">
        <v>600</v>
      </c>
      <c r="P110" s="477">
        <v>44067</v>
      </c>
      <c r="Q110" s="392"/>
      <c r="R110" s="344" t="s">
        <v>603</v>
      </c>
      <c r="Z110" s="405"/>
      <c r="AA110" s="405"/>
      <c r="AB110" s="405"/>
      <c r="AC110" s="405"/>
      <c r="AD110" s="405"/>
      <c r="AE110" s="405"/>
      <c r="AF110" s="405"/>
      <c r="AG110" s="405"/>
      <c r="AH110" s="405"/>
    </row>
    <row r="111" spans="1:34" s="40" customFormat="1" ht="14.25">
      <c r="A111" s="527">
        <v>9</v>
      </c>
      <c r="B111" s="558">
        <v>44067</v>
      </c>
      <c r="C111" s="558"/>
      <c r="D111" s="532" t="s">
        <v>3776</v>
      </c>
      <c r="E111" s="436" t="s">
        <v>601</v>
      </c>
      <c r="F111" s="436">
        <v>57</v>
      </c>
      <c r="G111" s="559">
        <v>18</v>
      </c>
      <c r="H111" s="559">
        <v>18</v>
      </c>
      <c r="I111" s="436" t="s">
        <v>3777</v>
      </c>
      <c r="J111" s="437" t="s">
        <v>3809</v>
      </c>
      <c r="K111" s="437">
        <f t="shared" si="88"/>
        <v>-39</v>
      </c>
      <c r="L111" s="437">
        <v>100</v>
      </c>
      <c r="M111" s="437">
        <f t="shared" si="89"/>
        <v>-3025</v>
      </c>
      <c r="N111" s="437">
        <v>75</v>
      </c>
      <c r="O111" s="452" t="s">
        <v>664</v>
      </c>
      <c r="P111" s="439">
        <v>44069</v>
      </c>
      <c r="Q111" s="392"/>
      <c r="R111" s="344" t="s">
        <v>603</v>
      </c>
      <c r="Z111" s="405"/>
      <c r="AA111" s="405"/>
      <c r="AB111" s="405"/>
      <c r="AC111" s="405"/>
      <c r="AD111" s="405"/>
      <c r="AE111" s="405"/>
      <c r="AF111" s="405"/>
      <c r="AG111" s="405"/>
      <c r="AH111" s="405"/>
    </row>
    <row r="112" spans="1:34" s="40" customFormat="1" ht="14.25">
      <c r="A112" s="496">
        <v>10</v>
      </c>
      <c r="B112" s="528">
        <v>44067</v>
      </c>
      <c r="C112" s="528"/>
      <c r="D112" s="462" t="s">
        <v>3779</v>
      </c>
      <c r="E112" s="463" t="s">
        <v>601</v>
      </c>
      <c r="F112" s="463">
        <v>7.5</v>
      </c>
      <c r="G112" s="529">
        <v>2.5</v>
      </c>
      <c r="H112" s="529">
        <v>9.5</v>
      </c>
      <c r="I112" s="463" t="s">
        <v>3780</v>
      </c>
      <c r="J112" s="460" t="s">
        <v>3781</v>
      </c>
      <c r="K112" s="460">
        <f t="shared" si="88"/>
        <v>2</v>
      </c>
      <c r="L112" s="460">
        <v>100</v>
      </c>
      <c r="M112" s="460">
        <f t="shared" si="89"/>
        <v>1900</v>
      </c>
      <c r="N112" s="460">
        <v>1000</v>
      </c>
      <c r="O112" s="465" t="s">
        <v>600</v>
      </c>
      <c r="P112" s="477">
        <v>44067</v>
      </c>
      <c r="Q112" s="392"/>
      <c r="R112" s="344" t="s">
        <v>3187</v>
      </c>
      <c r="Z112" s="405"/>
      <c r="AA112" s="405"/>
      <c r="AB112" s="405"/>
      <c r="AC112" s="405"/>
      <c r="AD112" s="405"/>
      <c r="AE112" s="405"/>
      <c r="AF112" s="405"/>
      <c r="AG112" s="405"/>
      <c r="AH112" s="405"/>
    </row>
    <row r="113" spans="1:34" s="40" customFormat="1" ht="14.25">
      <c r="A113" s="496">
        <v>11</v>
      </c>
      <c r="B113" s="528">
        <v>44068</v>
      </c>
      <c r="C113" s="528"/>
      <c r="D113" s="462" t="s">
        <v>3789</v>
      </c>
      <c r="E113" s="463" t="s">
        <v>601</v>
      </c>
      <c r="F113" s="463">
        <v>3.75</v>
      </c>
      <c r="G113" s="529"/>
      <c r="H113" s="529">
        <v>5.0999999999999996</v>
      </c>
      <c r="I113" s="463">
        <v>8</v>
      </c>
      <c r="J113" s="460" t="s">
        <v>3790</v>
      </c>
      <c r="K113" s="460">
        <f t="shared" si="88"/>
        <v>1.3499999999999996</v>
      </c>
      <c r="L113" s="460">
        <v>100</v>
      </c>
      <c r="M113" s="460">
        <f t="shared" si="89"/>
        <v>1789.9999999999995</v>
      </c>
      <c r="N113" s="460">
        <v>1400</v>
      </c>
      <c r="O113" s="465" t="s">
        <v>600</v>
      </c>
      <c r="P113" s="477">
        <v>44068</v>
      </c>
      <c r="Q113" s="392"/>
      <c r="R113" s="344" t="s">
        <v>603</v>
      </c>
      <c r="Z113" s="405"/>
      <c r="AA113" s="405"/>
      <c r="AB113" s="405"/>
      <c r="AC113" s="405"/>
      <c r="AD113" s="405"/>
      <c r="AE113" s="405"/>
      <c r="AF113" s="405"/>
      <c r="AG113" s="405"/>
      <c r="AH113" s="405"/>
    </row>
    <row r="114" spans="1:34" s="40" customFormat="1" ht="14.25">
      <c r="A114" s="527">
        <v>12</v>
      </c>
      <c r="B114" s="558">
        <v>44068</v>
      </c>
      <c r="C114" s="558"/>
      <c r="D114" s="532" t="s">
        <v>3791</v>
      </c>
      <c r="E114" s="436" t="s">
        <v>601</v>
      </c>
      <c r="F114" s="436">
        <v>6.5</v>
      </c>
      <c r="G114" s="559">
        <v>1.5</v>
      </c>
      <c r="H114" s="559">
        <v>2.75</v>
      </c>
      <c r="I114" s="436" t="s">
        <v>3792</v>
      </c>
      <c r="J114" s="437" t="s">
        <v>3810</v>
      </c>
      <c r="K114" s="437">
        <f t="shared" si="88"/>
        <v>-3.75</v>
      </c>
      <c r="L114" s="437">
        <v>100</v>
      </c>
      <c r="M114" s="437">
        <f t="shared" si="89"/>
        <v>-5350</v>
      </c>
      <c r="N114" s="437">
        <v>1400</v>
      </c>
      <c r="O114" s="452" t="s">
        <v>664</v>
      </c>
      <c r="P114" s="439">
        <v>44069</v>
      </c>
      <c r="Q114" s="392"/>
      <c r="R114" s="344" t="s">
        <v>603</v>
      </c>
      <c r="Z114" s="405"/>
      <c r="AA114" s="405"/>
      <c r="AB114" s="405"/>
      <c r="AC114" s="405"/>
      <c r="AD114" s="405"/>
      <c r="AE114" s="405"/>
      <c r="AF114" s="405"/>
      <c r="AG114" s="405"/>
      <c r="AH114" s="405"/>
    </row>
    <row r="115" spans="1:34" s="40" customFormat="1" ht="14.25">
      <c r="A115" s="475"/>
      <c r="B115" s="489"/>
      <c r="C115" s="489"/>
      <c r="D115" s="490"/>
      <c r="E115" s="491"/>
      <c r="F115" s="491"/>
      <c r="G115" s="434"/>
      <c r="H115" s="434"/>
      <c r="I115" s="491"/>
      <c r="J115" s="556"/>
      <c r="K115" s="556"/>
      <c r="L115" s="556"/>
      <c r="M115" s="556"/>
      <c r="N115" s="556"/>
      <c r="O115" s="426"/>
      <c r="P115" s="540"/>
      <c r="Q115" s="392"/>
      <c r="R115" s="344"/>
      <c r="Z115" s="405"/>
      <c r="AA115" s="405"/>
      <c r="AB115" s="405"/>
      <c r="AC115" s="405"/>
      <c r="AD115" s="405"/>
      <c r="AE115" s="405"/>
      <c r="AF115" s="405"/>
      <c r="AG115" s="405"/>
      <c r="AH115" s="405"/>
    </row>
    <row r="116" spans="1:34" s="40" customFormat="1" ht="15">
      <c r="A116" s="475"/>
      <c r="B116" s="471"/>
      <c r="C116" s="471"/>
      <c r="D116" s="391"/>
      <c r="E116" s="475"/>
      <c r="F116" s="432"/>
      <c r="G116" s="475"/>
      <c r="H116" s="475"/>
      <c r="I116" s="475"/>
      <c r="J116" s="471"/>
      <c r="K116" s="470"/>
      <c r="L116" s="475"/>
      <c r="M116" s="475"/>
      <c r="N116" s="475"/>
      <c r="O116" s="475"/>
      <c r="P116" s="472"/>
      <c r="Q116" s="392"/>
      <c r="R116" s="344"/>
      <c r="Z116" s="405"/>
      <c r="AA116" s="405"/>
      <c r="AB116" s="405"/>
      <c r="AC116" s="405"/>
      <c r="AD116" s="405"/>
      <c r="AE116" s="405"/>
      <c r="AF116" s="405"/>
      <c r="AG116" s="405"/>
      <c r="AH116" s="405"/>
    </row>
    <row r="117" spans="1:34" s="40" customFormat="1" ht="14.25">
      <c r="A117" s="379"/>
      <c r="B117" s="380"/>
      <c r="C117" s="380"/>
      <c r="D117" s="381"/>
      <c r="E117" s="379"/>
      <c r="F117" s="406"/>
      <c r="G117" s="379"/>
      <c r="H117" s="379"/>
      <c r="I117" s="379"/>
      <c r="J117" s="380"/>
      <c r="K117" s="407"/>
      <c r="L117" s="379"/>
      <c r="M117" s="379"/>
      <c r="N117" s="379"/>
      <c r="O117" s="408"/>
      <c r="P117" s="392"/>
      <c r="Q117" s="392"/>
      <c r="R117" s="344"/>
      <c r="Z117" s="405"/>
      <c r="AA117" s="405"/>
      <c r="AB117" s="405"/>
      <c r="AC117" s="405"/>
      <c r="AD117" s="405"/>
      <c r="AE117" s="405"/>
      <c r="AF117" s="405"/>
      <c r="AG117" s="405"/>
      <c r="AH117" s="405"/>
    </row>
    <row r="118" spans="1:34" ht="15">
      <c r="A118" s="100" t="s">
        <v>619</v>
      </c>
      <c r="B118" s="101"/>
      <c r="C118" s="101"/>
      <c r="D118" s="102"/>
      <c r="E118" s="34"/>
      <c r="F118" s="32"/>
      <c r="G118" s="32"/>
      <c r="H118" s="73"/>
      <c r="I118" s="120"/>
      <c r="J118" s="121"/>
      <c r="K118" s="17"/>
      <c r="L118" s="17"/>
      <c r="M118" s="17"/>
      <c r="N118" s="11"/>
      <c r="O118" s="53"/>
      <c r="Q118" s="9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591</v>
      </c>
      <c r="H119" s="21" t="s">
        <v>592</v>
      </c>
      <c r="I119" s="21" t="s">
        <v>593</v>
      </c>
      <c r="J119" s="20" t="s">
        <v>594</v>
      </c>
      <c r="K119" s="21" t="s">
        <v>595</v>
      </c>
      <c r="L119" s="21" t="s">
        <v>596</v>
      </c>
      <c r="M119" s="21" t="s">
        <v>597</v>
      </c>
      <c r="N119" s="22" t="s">
        <v>598</v>
      </c>
      <c r="O119" s="21" t="s">
        <v>599</v>
      </c>
      <c r="P119" s="98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4" s="8" customFormat="1">
      <c r="A120" s="393"/>
      <c r="B120" s="394"/>
      <c r="C120" s="395"/>
      <c r="D120" s="396"/>
      <c r="E120" s="397"/>
      <c r="F120" s="397"/>
      <c r="G120" s="398"/>
      <c r="H120" s="398"/>
      <c r="I120" s="397"/>
      <c r="J120" s="399"/>
      <c r="K120" s="400"/>
      <c r="L120" s="401"/>
      <c r="M120" s="402"/>
      <c r="N120" s="403"/>
      <c r="O120" s="404"/>
      <c r="P120" s="124"/>
      <c r="Q120"/>
      <c r="R120" s="95"/>
      <c r="T120" s="57"/>
      <c r="U120" s="57"/>
      <c r="V120" s="57"/>
      <c r="W120" s="57"/>
      <c r="X120" s="57"/>
      <c r="Y120" s="57"/>
      <c r="Z120" s="57"/>
    </row>
    <row r="121" spans="1:34">
      <c r="A121" s="23" t="s">
        <v>604</v>
      </c>
      <c r="B121" s="23"/>
      <c r="C121" s="23"/>
      <c r="D121" s="23"/>
      <c r="E121" s="5"/>
      <c r="F121" s="30" t="s">
        <v>606</v>
      </c>
      <c r="G121" s="82"/>
      <c r="H121" s="82"/>
      <c r="I121" s="38"/>
      <c r="J121" s="85"/>
      <c r="K121" s="83"/>
      <c r="L121" s="84"/>
      <c r="M121" s="85"/>
      <c r="N121" s="86"/>
      <c r="O121" s="125"/>
      <c r="P121" s="11"/>
      <c r="Q121" s="16"/>
      <c r="R121" s="97"/>
      <c r="S121" s="16"/>
      <c r="T121" s="16"/>
      <c r="U121" s="16"/>
      <c r="V121" s="16"/>
      <c r="W121" s="16"/>
      <c r="X121" s="16"/>
      <c r="Y121" s="16"/>
    </row>
    <row r="122" spans="1:34">
      <c r="A122" s="29" t="s">
        <v>605</v>
      </c>
      <c r="B122" s="23"/>
      <c r="C122" s="23"/>
      <c r="D122" s="23"/>
      <c r="E122" s="32"/>
      <c r="F122" s="30" t="s">
        <v>608</v>
      </c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2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12"/>
      <c r="H124" s="12"/>
      <c r="I124" s="12"/>
      <c r="J124" s="53"/>
      <c r="K124" s="12"/>
      <c r="L124" s="12"/>
      <c r="M124" s="12"/>
      <c r="N124" s="11"/>
      <c r="O124" s="53"/>
      <c r="Q124" s="7"/>
      <c r="R124" s="82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29"/>
      <c r="B125" s="23"/>
      <c r="C125" s="23"/>
      <c r="D125" s="23"/>
      <c r="E125" s="32"/>
      <c r="F125" s="30"/>
      <c r="G125" s="41"/>
      <c r="H125" s="42"/>
      <c r="I125" s="82"/>
      <c r="J125" s="17"/>
      <c r="K125" s="83"/>
      <c r="L125" s="84"/>
      <c r="M125" s="85"/>
      <c r="N125" s="86"/>
      <c r="O125" s="87"/>
      <c r="P125" s="5"/>
      <c r="Q125" s="11"/>
      <c r="R125" s="82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37"/>
      <c r="B126" s="45"/>
      <c r="C126" s="103"/>
      <c r="D126" s="6"/>
      <c r="E126" s="38"/>
      <c r="F126" s="82"/>
      <c r="G126" s="41"/>
      <c r="H126" s="42"/>
      <c r="I126" s="82"/>
      <c r="J126" s="17"/>
      <c r="K126" s="83"/>
      <c r="L126" s="84"/>
      <c r="M126" s="85"/>
      <c r="N126" s="86"/>
      <c r="O126" s="87"/>
      <c r="P126" s="5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 ht="15">
      <c r="A127" s="5"/>
      <c r="B127" s="104" t="s">
        <v>620</v>
      </c>
      <c r="C127" s="104"/>
      <c r="D127" s="104"/>
      <c r="E127" s="104"/>
      <c r="F127" s="17"/>
      <c r="G127" s="17"/>
      <c r="H127" s="105"/>
      <c r="I127" s="17"/>
      <c r="J127" s="74"/>
      <c r="K127" s="75"/>
      <c r="L127" s="17"/>
      <c r="M127" s="17"/>
      <c r="N127" s="16"/>
      <c r="O127" s="99"/>
      <c r="P127" s="7"/>
      <c r="Q127" s="11"/>
      <c r="R127" s="142"/>
      <c r="S127" s="16"/>
      <c r="T127" s="16"/>
      <c r="U127" s="16"/>
      <c r="V127" s="16"/>
      <c r="W127" s="16"/>
      <c r="X127" s="16"/>
      <c r="Y127" s="16"/>
      <c r="Z127" s="16"/>
    </row>
    <row r="128" spans="1:34" ht="38.25">
      <c r="A128" s="20" t="s">
        <v>16</v>
      </c>
      <c r="B128" s="21" t="s">
        <v>575</v>
      </c>
      <c r="C128" s="21"/>
      <c r="D128" s="22" t="s">
        <v>588</v>
      </c>
      <c r="E128" s="21" t="s">
        <v>589</v>
      </c>
      <c r="F128" s="21" t="s">
        <v>590</v>
      </c>
      <c r="G128" s="21" t="s">
        <v>621</v>
      </c>
      <c r="H128" s="21" t="s">
        <v>622</v>
      </c>
      <c r="I128" s="21" t="s">
        <v>593</v>
      </c>
      <c r="J128" s="61" t="s">
        <v>594</v>
      </c>
      <c r="K128" s="21" t="s">
        <v>595</v>
      </c>
      <c r="L128" s="21" t="s">
        <v>596</v>
      </c>
      <c r="M128" s="21" t="s">
        <v>597</v>
      </c>
      <c r="N128" s="22" t="s">
        <v>598</v>
      </c>
      <c r="O128" s="99"/>
      <c r="P128" s="7"/>
      <c r="Q128" s="11"/>
      <c r="R128" s="142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</v>
      </c>
      <c r="B129" s="106">
        <v>41579</v>
      </c>
      <c r="C129" s="106"/>
      <c r="D129" s="107" t="s">
        <v>623</v>
      </c>
      <c r="E129" s="108" t="s">
        <v>624</v>
      </c>
      <c r="F129" s="109">
        <v>82</v>
      </c>
      <c r="G129" s="108" t="s">
        <v>625</v>
      </c>
      <c r="H129" s="108">
        <v>100</v>
      </c>
      <c r="I129" s="126">
        <v>100</v>
      </c>
      <c r="J129" s="127" t="s">
        <v>626</v>
      </c>
      <c r="K129" s="128">
        <f t="shared" ref="K129:K160" si="90">H129-F129</f>
        <v>18</v>
      </c>
      <c r="L129" s="129">
        <f t="shared" ref="L129:L160" si="91">K129/F129</f>
        <v>0.21951219512195122</v>
      </c>
      <c r="M129" s="130" t="s">
        <v>600</v>
      </c>
      <c r="N129" s="131">
        <v>42657</v>
      </c>
      <c r="O129" s="53"/>
      <c r="P129" s="11"/>
      <c r="Q129" s="16"/>
      <c r="R129" s="142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2</v>
      </c>
      <c r="B130" s="106">
        <v>41794</v>
      </c>
      <c r="C130" s="106"/>
      <c r="D130" s="107" t="s">
        <v>627</v>
      </c>
      <c r="E130" s="108" t="s">
        <v>601</v>
      </c>
      <c r="F130" s="109">
        <v>257</v>
      </c>
      <c r="G130" s="108" t="s">
        <v>625</v>
      </c>
      <c r="H130" s="108">
        <v>300</v>
      </c>
      <c r="I130" s="126">
        <v>300</v>
      </c>
      <c r="J130" s="127" t="s">
        <v>626</v>
      </c>
      <c r="K130" s="128">
        <f t="shared" si="90"/>
        <v>43</v>
      </c>
      <c r="L130" s="129">
        <f t="shared" si="91"/>
        <v>0.16731517509727625</v>
      </c>
      <c r="M130" s="130" t="s">
        <v>600</v>
      </c>
      <c r="N130" s="131">
        <v>41822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3</v>
      </c>
      <c r="B131" s="106">
        <v>41828</v>
      </c>
      <c r="C131" s="106"/>
      <c r="D131" s="107" t="s">
        <v>628</v>
      </c>
      <c r="E131" s="108" t="s">
        <v>601</v>
      </c>
      <c r="F131" s="109">
        <v>393</v>
      </c>
      <c r="G131" s="108" t="s">
        <v>625</v>
      </c>
      <c r="H131" s="108">
        <v>468</v>
      </c>
      <c r="I131" s="126">
        <v>468</v>
      </c>
      <c r="J131" s="127" t="s">
        <v>626</v>
      </c>
      <c r="K131" s="128">
        <f t="shared" si="90"/>
        <v>75</v>
      </c>
      <c r="L131" s="129">
        <f t="shared" si="91"/>
        <v>0.19083969465648856</v>
      </c>
      <c r="M131" s="130" t="s">
        <v>600</v>
      </c>
      <c r="N131" s="131">
        <v>41863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</v>
      </c>
      <c r="B132" s="106">
        <v>41857</v>
      </c>
      <c r="C132" s="106"/>
      <c r="D132" s="107" t="s">
        <v>629</v>
      </c>
      <c r="E132" s="108" t="s">
        <v>601</v>
      </c>
      <c r="F132" s="109">
        <v>205</v>
      </c>
      <c r="G132" s="108" t="s">
        <v>625</v>
      </c>
      <c r="H132" s="108">
        <v>275</v>
      </c>
      <c r="I132" s="126">
        <v>250</v>
      </c>
      <c r="J132" s="127" t="s">
        <v>626</v>
      </c>
      <c r="K132" s="128">
        <f t="shared" si="90"/>
        <v>70</v>
      </c>
      <c r="L132" s="129">
        <f t="shared" si="91"/>
        <v>0.34146341463414637</v>
      </c>
      <c r="M132" s="130" t="s">
        <v>600</v>
      </c>
      <c r="N132" s="131">
        <v>41962</v>
      </c>
      <c r="O132" s="53"/>
      <c r="P132" s="11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5</v>
      </c>
      <c r="B133" s="106">
        <v>41886</v>
      </c>
      <c r="C133" s="106"/>
      <c r="D133" s="107" t="s">
        <v>630</v>
      </c>
      <c r="E133" s="108" t="s">
        <v>601</v>
      </c>
      <c r="F133" s="109">
        <v>162</v>
      </c>
      <c r="G133" s="108" t="s">
        <v>625</v>
      </c>
      <c r="H133" s="108">
        <v>190</v>
      </c>
      <c r="I133" s="126">
        <v>190</v>
      </c>
      <c r="J133" s="127" t="s">
        <v>626</v>
      </c>
      <c r="K133" s="128">
        <f t="shared" si="90"/>
        <v>28</v>
      </c>
      <c r="L133" s="129">
        <f t="shared" si="91"/>
        <v>0.1728395061728395</v>
      </c>
      <c r="M133" s="130" t="s">
        <v>600</v>
      </c>
      <c r="N133" s="131">
        <v>42006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</v>
      </c>
      <c r="B134" s="106">
        <v>41886</v>
      </c>
      <c r="C134" s="106"/>
      <c r="D134" s="107" t="s">
        <v>631</v>
      </c>
      <c r="E134" s="108" t="s">
        <v>601</v>
      </c>
      <c r="F134" s="109">
        <v>75</v>
      </c>
      <c r="G134" s="108" t="s">
        <v>625</v>
      </c>
      <c r="H134" s="108">
        <v>91.5</v>
      </c>
      <c r="I134" s="126" t="s">
        <v>632</v>
      </c>
      <c r="J134" s="127" t="s">
        <v>633</v>
      </c>
      <c r="K134" s="128">
        <f t="shared" si="90"/>
        <v>16.5</v>
      </c>
      <c r="L134" s="129">
        <f t="shared" si="91"/>
        <v>0.22</v>
      </c>
      <c r="M134" s="130" t="s">
        <v>600</v>
      </c>
      <c r="N134" s="131">
        <v>41954</v>
      </c>
      <c r="O134" s="53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7</v>
      </c>
      <c r="B135" s="106">
        <v>41913</v>
      </c>
      <c r="C135" s="106"/>
      <c r="D135" s="107" t="s">
        <v>634</v>
      </c>
      <c r="E135" s="108" t="s">
        <v>601</v>
      </c>
      <c r="F135" s="109">
        <v>850</v>
      </c>
      <c r="G135" s="108" t="s">
        <v>625</v>
      </c>
      <c r="H135" s="108">
        <v>982.5</v>
      </c>
      <c r="I135" s="126">
        <v>1050</v>
      </c>
      <c r="J135" s="127" t="s">
        <v>635</v>
      </c>
      <c r="K135" s="128">
        <f t="shared" si="90"/>
        <v>132.5</v>
      </c>
      <c r="L135" s="129">
        <f t="shared" si="91"/>
        <v>0.15588235294117647</v>
      </c>
      <c r="M135" s="130" t="s">
        <v>600</v>
      </c>
      <c r="N135" s="131">
        <v>42039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8</v>
      </c>
      <c r="B136" s="106">
        <v>41913</v>
      </c>
      <c r="C136" s="106"/>
      <c r="D136" s="107" t="s">
        <v>636</v>
      </c>
      <c r="E136" s="108" t="s">
        <v>601</v>
      </c>
      <c r="F136" s="109">
        <v>475</v>
      </c>
      <c r="G136" s="108" t="s">
        <v>625</v>
      </c>
      <c r="H136" s="108">
        <v>515</v>
      </c>
      <c r="I136" s="126">
        <v>600</v>
      </c>
      <c r="J136" s="127" t="s">
        <v>637</v>
      </c>
      <c r="K136" s="128">
        <f t="shared" si="90"/>
        <v>40</v>
      </c>
      <c r="L136" s="129">
        <f t="shared" si="91"/>
        <v>8.4210526315789472E-2</v>
      </c>
      <c r="M136" s="130" t="s">
        <v>600</v>
      </c>
      <c r="N136" s="131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9</v>
      </c>
      <c r="B137" s="106">
        <v>41913</v>
      </c>
      <c r="C137" s="106"/>
      <c r="D137" s="107" t="s">
        <v>638</v>
      </c>
      <c r="E137" s="108" t="s">
        <v>601</v>
      </c>
      <c r="F137" s="109">
        <v>86</v>
      </c>
      <c r="G137" s="108" t="s">
        <v>625</v>
      </c>
      <c r="H137" s="108">
        <v>99</v>
      </c>
      <c r="I137" s="126">
        <v>140</v>
      </c>
      <c r="J137" s="127" t="s">
        <v>639</v>
      </c>
      <c r="K137" s="128">
        <f t="shared" si="90"/>
        <v>13</v>
      </c>
      <c r="L137" s="129">
        <f t="shared" si="91"/>
        <v>0.15116279069767441</v>
      </c>
      <c r="M137" s="130" t="s">
        <v>600</v>
      </c>
      <c r="N137" s="131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10</v>
      </c>
      <c r="B138" s="106">
        <v>41926</v>
      </c>
      <c r="C138" s="106"/>
      <c r="D138" s="107" t="s">
        <v>640</v>
      </c>
      <c r="E138" s="108" t="s">
        <v>601</v>
      </c>
      <c r="F138" s="109">
        <v>496.6</v>
      </c>
      <c r="G138" s="108" t="s">
        <v>625</v>
      </c>
      <c r="H138" s="108">
        <v>621</v>
      </c>
      <c r="I138" s="126">
        <v>580</v>
      </c>
      <c r="J138" s="127" t="s">
        <v>626</v>
      </c>
      <c r="K138" s="128">
        <f t="shared" si="90"/>
        <v>124.39999999999998</v>
      </c>
      <c r="L138" s="129">
        <f t="shared" si="91"/>
        <v>0.25050342327829234</v>
      </c>
      <c r="M138" s="130" t="s">
        <v>600</v>
      </c>
      <c r="N138" s="131">
        <v>42605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11</v>
      </c>
      <c r="B139" s="106">
        <v>41926</v>
      </c>
      <c r="C139" s="106"/>
      <c r="D139" s="107" t="s">
        <v>641</v>
      </c>
      <c r="E139" s="108" t="s">
        <v>601</v>
      </c>
      <c r="F139" s="109">
        <v>2481.9</v>
      </c>
      <c r="G139" s="108" t="s">
        <v>625</v>
      </c>
      <c r="H139" s="108">
        <v>2840</v>
      </c>
      <c r="I139" s="126">
        <v>2870</v>
      </c>
      <c r="J139" s="127" t="s">
        <v>642</v>
      </c>
      <c r="K139" s="128">
        <f t="shared" si="90"/>
        <v>358.09999999999991</v>
      </c>
      <c r="L139" s="129">
        <f t="shared" si="91"/>
        <v>0.14428462065353154</v>
      </c>
      <c r="M139" s="130" t="s">
        <v>600</v>
      </c>
      <c r="N139" s="131">
        <v>42017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12</v>
      </c>
      <c r="B140" s="106">
        <v>41928</v>
      </c>
      <c r="C140" s="106"/>
      <c r="D140" s="107" t="s">
        <v>643</v>
      </c>
      <c r="E140" s="108" t="s">
        <v>601</v>
      </c>
      <c r="F140" s="109">
        <v>84.5</v>
      </c>
      <c r="G140" s="108" t="s">
        <v>625</v>
      </c>
      <c r="H140" s="108">
        <v>93</v>
      </c>
      <c r="I140" s="126">
        <v>110</v>
      </c>
      <c r="J140" s="127" t="s">
        <v>644</v>
      </c>
      <c r="K140" s="128">
        <f t="shared" si="90"/>
        <v>8.5</v>
      </c>
      <c r="L140" s="129">
        <f t="shared" si="91"/>
        <v>0.10059171597633136</v>
      </c>
      <c r="M140" s="130" t="s">
        <v>600</v>
      </c>
      <c r="N140" s="131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13</v>
      </c>
      <c r="B141" s="106">
        <v>41928</v>
      </c>
      <c r="C141" s="106"/>
      <c r="D141" s="107" t="s">
        <v>645</v>
      </c>
      <c r="E141" s="108" t="s">
        <v>601</v>
      </c>
      <c r="F141" s="109">
        <v>401</v>
      </c>
      <c r="G141" s="108" t="s">
        <v>625</v>
      </c>
      <c r="H141" s="108">
        <v>428</v>
      </c>
      <c r="I141" s="126">
        <v>450</v>
      </c>
      <c r="J141" s="127" t="s">
        <v>646</v>
      </c>
      <c r="K141" s="128">
        <f t="shared" si="90"/>
        <v>27</v>
      </c>
      <c r="L141" s="129">
        <f t="shared" si="91"/>
        <v>6.7331670822942641E-2</v>
      </c>
      <c r="M141" s="130" t="s">
        <v>600</v>
      </c>
      <c r="N141" s="131">
        <v>42020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14</v>
      </c>
      <c r="B142" s="106">
        <v>41928</v>
      </c>
      <c r="C142" s="106"/>
      <c r="D142" s="107" t="s">
        <v>647</v>
      </c>
      <c r="E142" s="108" t="s">
        <v>601</v>
      </c>
      <c r="F142" s="109">
        <v>101</v>
      </c>
      <c r="G142" s="108" t="s">
        <v>625</v>
      </c>
      <c r="H142" s="108">
        <v>112</v>
      </c>
      <c r="I142" s="126">
        <v>120</v>
      </c>
      <c r="J142" s="127" t="s">
        <v>648</v>
      </c>
      <c r="K142" s="128">
        <f t="shared" si="90"/>
        <v>11</v>
      </c>
      <c r="L142" s="129">
        <f t="shared" si="91"/>
        <v>0.10891089108910891</v>
      </c>
      <c r="M142" s="130" t="s">
        <v>600</v>
      </c>
      <c r="N142" s="131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15</v>
      </c>
      <c r="B143" s="106">
        <v>41954</v>
      </c>
      <c r="C143" s="106"/>
      <c r="D143" s="107" t="s">
        <v>649</v>
      </c>
      <c r="E143" s="108" t="s">
        <v>601</v>
      </c>
      <c r="F143" s="109">
        <v>59</v>
      </c>
      <c r="G143" s="108" t="s">
        <v>625</v>
      </c>
      <c r="H143" s="108">
        <v>76</v>
      </c>
      <c r="I143" s="126">
        <v>76</v>
      </c>
      <c r="J143" s="127" t="s">
        <v>626</v>
      </c>
      <c r="K143" s="128">
        <f t="shared" si="90"/>
        <v>17</v>
      </c>
      <c r="L143" s="129">
        <f t="shared" si="91"/>
        <v>0.28813559322033899</v>
      </c>
      <c r="M143" s="130" t="s">
        <v>600</v>
      </c>
      <c r="N143" s="131">
        <v>43032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16</v>
      </c>
      <c r="B144" s="106">
        <v>41954</v>
      </c>
      <c r="C144" s="106"/>
      <c r="D144" s="107" t="s">
        <v>638</v>
      </c>
      <c r="E144" s="108" t="s">
        <v>601</v>
      </c>
      <c r="F144" s="109">
        <v>99</v>
      </c>
      <c r="G144" s="108" t="s">
        <v>625</v>
      </c>
      <c r="H144" s="108">
        <v>120</v>
      </c>
      <c r="I144" s="126">
        <v>120</v>
      </c>
      <c r="J144" s="127" t="s">
        <v>650</v>
      </c>
      <c r="K144" s="128">
        <f t="shared" si="90"/>
        <v>21</v>
      </c>
      <c r="L144" s="129">
        <f t="shared" si="91"/>
        <v>0.21212121212121213</v>
      </c>
      <c r="M144" s="130" t="s">
        <v>600</v>
      </c>
      <c r="N144" s="131">
        <v>41960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17</v>
      </c>
      <c r="B145" s="106">
        <v>41956</v>
      </c>
      <c r="C145" s="106"/>
      <c r="D145" s="107" t="s">
        <v>651</v>
      </c>
      <c r="E145" s="108" t="s">
        <v>601</v>
      </c>
      <c r="F145" s="109">
        <v>22</v>
      </c>
      <c r="G145" s="108" t="s">
        <v>625</v>
      </c>
      <c r="H145" s="108">
        <v>33.549999999999997</v>
      </c>
      <c r="I145" s="126">
        <v>32</v>
      </c>
      <c r="J145" s="127" t="s">
        <v>652</v>
      </c>
      <c r="K145" s="128">
        <f t="shared" si="90"/>
        <v>11.549999999999997</v>
      </c>
      <c r="L145" s="129">
        <f t="shared" si="91"/>
        <v>0.52499999999999991</v>
      </c>
      <c r="M145" s="130" t="s">
        <v>600</v>
      </c>
      <c r="N145" s="131">
        <v>42188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18</v>
      </c>
      <c r="B146" s="106">
        <v>41976</v>
      </c>
      <c r="C146" s="106"/>
      <c r="D146" s="107" t="s">
        <v>653</v>
      </c>
      <c r="E146" s="108" t="s">
        <v>601</v>
      </c>
      <c r="F146" s="109">
        <v>440</v>
      </c>
      <c r="G146" s="108" t="s">
        <v>625</v>
      </c>
      <c r="H146" s="108">
        <v>520</v>
      </c>
      <c r="I146" s="126">
        <v>520</v>
      </c>
      <c r="J146" s="127" t="s">
        <v>654</v>
      </c>
      <c r="K146" s="128">
        <f t="shared" si="90"/>
        <v>80</v>
      </c>
      <c r="L146" s="129">
        <f t="shared" si="91"/>
        <v>0.18181818181818182</v>
      </c>
      <c r="M146" s="130" t="s">
        <v>600</v>
      </c>
      <c r="N146" s="131">
        <v>42208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19</v>
      </c>
      <c r="B147" s="106">
        <v>41976</v>
      </c>
      <c r="C147" s="106"/>
      <c r="D147" s="107" t="s">
        <v>655</v>
      </c>
      <c r="E147" s="108" t="s">
        <v>601</v>
      </c>
      <c r="F147" s="109">
        <v>360</v>
      </c>
      <c r="G147" s="108" t="s">
        <v>625</v>
      </c>
      <c r="H147" s="108">
        <v>427</v>
      </c>
      <c r="I147" s="126">
        <v>425</v>
      </c>
      <c r="J147" s="127" t="s">
        <v>656</v>
      </c>
      <c r="K147" s="128">
        <f t="shared" si="90"/>
        <v>67</v>
      </c>
      <c r="L147" s="129">
        <f t="shared" si="91"/>
        <v>0.18611111111111112</v>
      </c>
      <c r="M147" s="130" t="s">
        <v>600</v>
      </c>
      <c r="N147" s="131">
        <v>42058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20</v>
      </c>
      <c r="B148" s="106">
        <v>42012</v>
      </c>
      <c r="C148" s="106"/>
      <c r="D148" s="107" t="s">
        <v>657</v>
      </c>
      <c r="E148" s="108" t="s">
        <v>601</v>
      </c>
      <c r="F148" s="109">
        <v>360</v>
      </c>
      <c r="G148" s="108" t="s">
        <v>625</v>
      </c>
      <c r="H148" s="108">
        <v>455</v>
      </c>
      <c r="I148" s="126">
        <v>420</v>
      </c>
      <c r="J148" s="127" t="s">
        <v>658</v>
      </c>
      <c r="K148" s="128">
        <f t="shared" si="90"/>
        <v>95</v>
      </c>
      <c r="L148" s="129">
        <f t="shared" si="91"/>
        <v>0.2638888888888889</v>
      </c>
      <c r="M148" s="130" t="s">
        <v>600</v>
      </c>
      <c r="N148" s="131">
        <v>42024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21</v>
      </c>
      <c r="B149" s="106">
        <v>42012</v>
      </c>
      <c r="C149" s="106"/>
      <c r="D149" s="107" t="s">
        <v>659</v>
      </c>
      <c r="E149" s="108" t="s">
        <v>601</v>
      </c>
      <c r="F149" s="109">
        <v>130</v>
      </c>
      <c r="G149" s="108"/>
      <c r="H149" s="108">
        <v>175.5</v>
      </c>
      <c r="I149" s="126">
        <v>165</v>
      </c>
      <c r="J149" s="127" t="s">
        <v>660</v>
      </c>
      <c r="K149" s="128">
        <f t="shared" si="90"/>
        <v>45.5</v>
      </c>
      <c r="L149" s="129">
        <f t="shared" si="91"/>
        <v>0.35</v>
      </c>
      <c r="M149" s="130" t="s">
        <v>600</v>
      </c>
      <c r="N149" s="131">
        <v>43088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22</v>
      </c>
      <c r="B150" s="106">
        <v>42040</v>
      </c>
      <c r="C150" s="106"/>
      <c r="D150" s="107" t="s">
        <v>390</v>
      </c>
      <c r="E150" s="108" t="s">
        <v>624</v>
      </c>
      <c r="F150" s="109">
        <v>98</v>
      </c>
      <c r="G150" s="108"/>
      <c r="H150" s="108">
        <v>120</v>
      </c>
      <c r="I150" s="126">
        <v>120</v>
      </c>
      <c r="J150" s="127" t="s">
        <v>626</v>
      </c>
      <c r="K150" s="128">
        <f t="shared" si="90"/>
        <v>22</v>
      </c>
      <c r="L150" s="129">
        <f t="shared" si="91"/>
        <v>0.22448979591836735</v>
      </c>
      <c r="M150" s="130" t="s">
        <v>600</v>
      </c>
      <c r="N150" s="131">
        <v>42753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23</v>
      </c>
      <c r="B151" s="106">
        <v>42040</v>
      </c>
      <c r="C151" s="106"/>
      <c r="D151" s="107" t="s">
        <v>661</v>
      </c>
      <c r="E151" s="108" t="s">
        <v>624</v>
      </c>
      <c r="F151" s="109">
        <v>196</v>
      </c>
      <c r="G151" s="108"/>
      <c r="H151" s="108">
        <v>262</v>
      </c>
      <c r="I151" s="126">
        <v>255</v>
      </c>
      <c r="J151" s="127" t="s">
        <v>626</v>
      </c>
      <c r="K151" s="128">
        <f t="shared" si="90"/>
        <v>66</v>
      </c>
      <c r="L151" s="129">
        <f t="shared" si="91"/>
        <v>0.33673469387755101</v>
      </c>
      <c r="M151" s="130" t="s">
        <v>600</v>
      </c>
      <c r="N151" s="131">
        <v>42599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24</v>
      </c>
      <c r="B152" s="110">
        <v>42067</v>
      </c>
      <c r="C152" s="110"/>
      <c r="D152" s="111" t="s">
        <v>389</v>
      </c>
      <c r="E152" s="112" t="s">
        <v>624</v>
      </c>
      <c r="F152" s="113">
        <v>235</v>
      </c>
      <c r="G152" s="113"/>
      <c r="H152" s="114">
        <v>77</v>
      </c>
      <c r="I152" s="132" t="s">
        <v>662</v>
      </c>
      <c r="J152" s="133" t="s">
        <v>663</v>
      </c>
      <c r="K152" s="134">
        <f t="shared" si="90"/>
        <v>-158</v>
      </c>
      <c r="L152" s="135">
        <f t="shared" si="91"/>
        <v>-0.67234042553191486</v>
      </c>
      <c r="M152" s="136" t="s">
        <v>664</v>
      </c>
      <c r="N152" s="137">
        <v>43522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25</v>
      </c>
      <c r="B153" s="106">
        <v>42067</v>
      </c>
      <c r="C153" s="106"/>
      <c r="D153" s="107" t="s">
        <v>481</v>
      </c>
      <c r="E153" s="108" t="s">
        <v>624</v>
      </c>
      <c r="F153" s="109">
        <v>185</v>
      </c>
      <c r="G153" s="108"/>
      <c r="H153" s="108">
        <v>224</v>
      </c>
      <c r="I153" s="126" t="s">
        <v>665</v>
      </c>
      <c r="J153" s="127" t="s">
        <v>626</v>
      </c>
      <c r="K153" s="128">
        <f t="shared" si="90"/>
        <v>39</v>
      </c>
      <c r="L153" s="129">
        <f t="shared" si="91"/>
        <v>0.21081081081081082</v>
      </c>
      <c r="M153" s="130" t="s">
        <v>600</v>
      </c>
      <c r="N153" s="131">
        <v>42647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364">
        <v>26</v>
      </c>
      <c r="B154" s="115">
        <v>42090</v>
      </c>
      <c r="C154" s="115"/>
      <c r="D154" s="116" t="s">
        <v>666</v>
      </c>
      <c r="E154" s="117" t="s">
        <v>624</v>
      </c>
      <c r="F154" s="118">
        <v>49.5</v>
      </c>
      <c r="G154" s="119"/>
      <c r="H154" s="119">
        <v>15.85</v>
      </c>
      <c r="I154" s="119">
        <v>67</v>
      </c>
      <c r="J154" s="138" t="s">
        <v>667</v>
      </c>
      <c r="K154" s="119">
        <f t="shared" si="90"/>
        <v>-33.65</v>
      </c>
      <c r="L154" s="139">
        <f t="shared" si="91"/>
        <v>-0.67979797979797973</v>
      </c>
      <c r="M154" s="136" t="s">
        <v>664</v>
      </c>
      <c r="N154" s="140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27</v>
      </c>
      <c r="B155" s="106">
        <v>42093</v>
      </c>
      <c r="C155" s="106"/>
      <c r="D155" s="107" t="s">
        <v>668</v>
      </c>
      <c r="E155" s="108" t="s">
        <v>624</v>
      </c>
      <c r="F155" s="109">
        <v>183.5</v>
      </c>
      <c r="G155" s="108"/>
      <c r="H155" s="108">
        <v>219</v>
      </c>
      <c r="I155" s="126">
        <v>218</v>
      </c>
      <c r="J155" s="127" t="s">
        <v>669</v>
      </c>
      <c r="K155" s="128">
        <f t="shared" si="90"/>
        <v>35.5</v>
      </c>
      <c r="L155" s="129">
        <f t="shared" si="91"/>
        <v>0.19346049046321526</v>
      </c>
      <c r="M155" s="130" t="s">
        <v>600</v>
      </c>
      <c r="N155" s="131">
        <v>42103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28</v>
      </c>
      <c r="B156" s="106">
        <v>42114</v>
      </c>
      <c r="C156" s="106"/>
      <c r="D156" s="107" t="s">
        <v>670</v>
      </c>
      <c r="E156" s="108" t="s">
        <v>624</v>
      </c>
      <c r="F156" s="109">
        <f>(227+237)/2</f>
        <v>232</v>
      </c>
      <c r="G156" s="108"/>
      <c r="H156" s="108">
        <v>298</v>
      </c>
      <c r="I156" s="126">
        <v>298</v>
      </c>
      <c r="J156" s="127" t="s">
        <v>626</v>
      </c>
      <c r="K156" s="128">
        <f t="shared" si="90"/>
        <v>66</v>
      </c>
      <c r="L156" s="129">
        <f t="shared" si="91"/>
        <v>0.28448275862068967</v>
      </c>
      <c r="M156" s="130" t="s">
        <v>600</v>
      </c>
      <c r="N156" s="131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29</v>
      </c>
      <c r="B157" s="106">
        <v>42128</v>
      </c>
      <c r="C157" s="106"/>
      <c r="D157" s="107" t="s">
        <v>671</v>
      </c>
      <c r="E157" s="108" t="s">
        <v>601</v>
      </c>
      <c r="F157" s="109">
        <v>385</v>
      </c>
      <c r="G157" s="108"/>
      <c r="H157" s="108">
        <f>212.5+331</f>
        <v>543.5</v>
      </c>
      <c r="I157" s="126">
        <v>510</v>
      </c>
      <c r="J157" s="127" t="s">
        <v>672</v>
      </c>
      <c r="K157" s="128">
        <f t="shared" si="90"/>
        <v>158.5</v>
      </c>
      <c r="L157" s="129">
        <f t="shared" si="91"/>
        <v>0.41168831168831171</v>
      </c>
      <c r="M157" s="130" t="s">
        <v>600</v>
      </c>
      <c r="N157" s="131">
        <v>42235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30</v>
      </c>
      <c r="B158" s="106">
        <v>42128</v>
      </c>
      <c r="C158" s="106"/>
      <c r="D158" s="107" t="s">
        <v>673</v>
      </c>
      <c r="E158" s="108" t="s">
        <v>601</v>
      </c>
      <c r="F158" s="109">
        <v>115.5</v>
      </c>
      <c r="G158" s="108"/>
      <c r="H158" s="108">
        <v>146</v>
      </c>
      <c r="I158" s="126">
        <v>142</v>
      </c>
      <c r="J158" s="127" t="s">
        <v>674</v>
      </c>
      <c r="K158" s="128">
        <f t="shared" si="90"/>
        <v>30.5</v>
      </c>
      <c r="L158" s="129">
        <f t="shared" si="91"/>
        <v>0.26406926406926406</v>
      </c>
      <c r="M158" s="130" t="s">
        <v>600</v>
      </c>
      <c r="N158" s="131">
        <v>42202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31</v>
      </c>
      <c r="B159" s="106">
        <v>42151</v>
      </c>
      <c r="C159" s="106"/>
      <c r="D159" s="107" t="s">
        <v>675</v>
      </c>
      <c r="E159" s="108" t="s">
        <v>601</v>
      </c>
      <c r="F159" s="109">
        <v>237.5</v>
      </c>
      <c r="G159" s="108"/>
      <c r="H159" s="108">
        <v>279.5</v>
      </c>
      <c r="I159" s="126">
        <v>278</v>
      </c>
      <c r="J159" s="127" t="s">
        <v>626</v>
      </c>
      <c r="K159" s="128">
        <f t="shared" si="90"/>
        <v>42</v>
      </c>
      <c r="L159" s="129">
        <f t="shared" si="91"/>
        <v>0.17684210526315788</v>
      </c>
      <c r="M159" s="130" t="s">
        <v>600</v>
      </c>
      <c r="N159" s="131">
        <v>42222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32</v>
      </c>
      <c r="B160" s="106">
        <v>42174</v>
      </c>
      <c r="C160" s="106"/>
      <c r="D160" s="107" t="s">
        <v>645</v>
      </c>
      <c r="E160" s="108" t="s">
        <v>624</v>
      </c>
      <c r="F160" s="109">
        <v>340</v>
      </c>
      <c r="G160" s="108"/>
      <c r="H160" s="108">
        <v>448</v>
      </c>
      <c r="I160" s="126">
        <v>448</v>
      </c>
      <c r="J160" s="127" t="s">
        <v>626</v>
      </c>
      <c r="K160" s="128">
        <f t="shared" si="90"/>
        <v>108</v>
      </c>
      <c r="L160" s="129">
        <f t="shared" si="91"/>
        <v>0.31764705882352939</v>
      </c>
      <c r="M160" s="130" t="s">
        <v>600</v>
      </c>
      <c r="N160" s="131">
        <v>43018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33</v>
      </c>
      <c r="B161" s="106">
        <v>42191</v>
      </c>
      <c r="C161" s="106"/>
      <c r="D161" s="107" t="s">
        <v>676</v>
      </c>
      <c r="E161" s="108" t="s">
        <v>624</v>
      </c>
      <c r="F161" s="109">
        <v>390</v>
      </c>
      <c r="G161" s="108"/>
      <c r="H161" s="108">
        <v>460</v>
      </c>
      <c r="I161" s="126">
        <v>460</v>
      </c>
      <c r="J161" s="127" t="s">
        <v>626</v>
      </c>
      <c r="K161" s="128">
        <f t="shared" ref="K161:K181" si="92">H161-F161</f>
        <v>70</v>
      </c>
      <c r="L161" s="129">
        <f t="shared" ref="L161:L181" si="93">K161/F161</f>
        <v>0.17948717948717949</v>
      </c>
      <c r="M161" s="130" t="s">
        <v>600</v>
      </c>
      <c r="N161" s="131">
        <v>42478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34</v>
      </c>
      <c r="B162" s="110">
        <v>42195</v>
      </c>
      <c r="C162" s="110"/>
      <c r="D162" s="111" t="s">
        <v>677</v>
      </c>
      <c r="E162" s="112" t="s">
        <v>624</v>
      </c>
      <c r="F162" s="113">
        <v>122.5</v>
      </c>
      <c r="G162" s="113"/>
      <c r="H162" s="114">
        <v>61</v>
      </c>
      <c r="I162" s="132">
        <v>172</v>
      </c>
      <c r="J162" s="133" t="s">
        <v>678</v>
      </c>
      <c r="K162" s="134">
        <f t="shared" si="92"/>
        <v>-61.5</v>
      </c>
      <c r="L162" s="135">
        <f t="shared" si="93"/>
        <v>-0.50204081632653064</v>
      </c>
      <c r="M162" s="136" t="s">
        <v>664</v>
      </c>
      <c r="N162" s="137">
        <v>43333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35</v>
      </c>
      <c r="B163" s="106">
        <v>42219</v>
      </c>
      <c r="C163" s="106"/>
      <c r="D163" s="107" t="s">
        <v>679</v>
      </c>
      <c r="E163" s="108" t="s">
        <v>624</v>
      </c>
      <c r="F163" s="109">
        <v>297.5</v>
      </c>
      <c r="G163" s="108"/>
      <c r="H163" s="108">
        <v>350</v>
      </c>
      <c r="I163" s="126">
        <v>360</v>
      </c>
      <c r="J163" s="127" t="s">
        <v>680</v>
      </c>
      <c r="K163" s="128">
        <f t="shared" si="92"/>
        <v>52.5</v>
      </c>
      <c r="L163" s="129">
        <f t="shared" si="93"/>
        <v>0.17647058823529413</v>
      </c>
      <c r="M163" s="130" t="s">
        <v>600</v>
      </c>
      <c r="N163" s="131">
        <v>42232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36</v>
      </c>
      <c r="B164" s="106">
        <v>42219</v>
      </c>
      <c r="C164" s="106"/>
      <c r="D164" s="107" t="s">
        <v>681</v>
      </c>
      <c r="E164" s="108" t="s">
        <v>624</v>
      </c>
      <c r="F164" s="109">
        <v>115.5</v>
      </c>
      <c r="G164" s="108"/>
      <c r="H164" s="108">
        <v>149</v>
      </c>
      <c r="I164" s="126">
        <v>140</v>
      </c>
      <c r="J164" s="141" t="s">
        <v>682</v>
      </c>
      <c r="K164" s="128">
        <f t="shared" si="92"/>
        <v>33.5</v>
      </c>
      <c r="L164" s="129">
        <f t="shared" si="93"/>
        <v>0.29004329004329005</v>
      </c>
      <c r="M164" s="130" t="s">
        <v>600</v>
      </c>
      <c r="N164" s="131">
        <v>42740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37</v>
      </c>
      <c r="B165" s="106">
        <v>42251</v>
      </c>
      <c r="C165" s="106"/>
      <c r="D165" s="107" t="s">
        <v>675</v>
      </c>
      <c r="E165" s="108" t="s">
        <v>624</v>
      </c>
      <c r="F165" s="109">
        <v>226</v>
      </c>
      <c r="G165" s="108"/>
      <c r="H165" s="108">
        <v>292</v>
      </c>
      <c r="I165" s="126">
        <v>292</v>
      </c>
      <c r="J165" s="127" t="s">
        <v>683</v>
      </c>
      <c r="K165" s="128">
        <f t="shared" si="92"/>
        <v>66</v>
      </c>
      <c r="L165" s="129">
        <f t="shared" si="93"/>
        <v>0.29203539823008851</v>
      </c>
      <c r="M165" s="130" t="s">
        <v>600</v>
      </c>
      <c r="N165" s="131">
        <v>42286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38</v>
      </c>
      <c r="B166" s="106">
        <v>42254</v>
      </c>
      <c r="C166" s="106"/>
      <c r="D166" s="107" t="s">
        <v>670</v>
      </c>
      <c r="E166" s="108" t="s">
        <v>624</v>
      </c>
      <c r="F166" s="109">
        <v>232.5</v>
      </c>
      <c r="G166" s="108"/>
      <c r="H166" s="108">
        <v>312.5</v>
      </c>
      <c r="I166" s="126">
        <v>310</v>
      </c>
      <c r="J166" s="127" t="s">
        <v>626</v>
      </c>
      <c r="K166" s="128">
        <f t="shared" si="92"/>
        <v>80</v>
      </c>
      <c r="L166" s="129">
        <f t="shared" si="93"/>
        <v>0.34408602150537637</v>
      </c>
      <c r="M166" s="130" t="s">
        <v>600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39</v>
      </c>
      <c r="B167" s="106">
        <v>42268</v>
      </c>
      <c r="C167" s="106"/>
      <c r="D167" s="107" t="s">
        <v>684</v>
      </c>
      <c r="E167" s="108" t="s">
        <v>624</v>
      </c>
      <c r="F167" s="109">
        <v>196.5</v>
      </c>
      <c r="G167" s="108"/>
      <c r="H167" s="108">
        <v>238</v>
      </c>
      <c r="I167" s="126">
        <v>238</v>
      </c>
      <c r="J167" s="127" t="s">
        <v>683</v>
      </c>
      <c r="K167" s="128">
        <f t="shared" si="92"/>
        <v>41.5</v>
      </c>
      <c r="L167" s="129">
        <f t="shared" si="93"/>
        <v>0.21119592875318066</v>
      </c>
      <c r="M167" s="130" t="s">
        <v>600</v>
      </c>
      <c r="N167" s="131">
        <v>42291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40</v>
      </c>
      <c r="B168" s="106">
        <v>42271</v>
      </c>
      <c r="C168" s="106"/>
      <c r="D168" s="107" t="s">
        <v>623</v>
      </c>
      <c r="E168" s="108" t="s">
        <v>624</v>
      </c>
      <c r="F168" s="109">
        <v>65</v>
      </c>
      <c r="G168" s="108"/>
      <c r="H168" s="108">
        <v>82</v>
      </c>
      <c r="I168" s="126">
        <v>82</v>
      </c>
      <c r="J168" s="127" t="s">
        <v>683</v>
      </c>
      <c r="K168" s="128">
        <f t="shared" si="92"/>
        <v>17</v>
      </c>
      <c r="L168" s="129">
        <f t="shared" si="93"/>
        <v>0.26153846153846155</v>
      </c>
      <c r="M168" s="130" t="s">
        <v>600</v>
      </c>
      <c r="N168" s="131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41</v>
      </c>
      <c r="B169" s="106">
        <v>42291</v>
      </c>
      <c r="C169" s="106"/>
      <c r="D169" s="107" t="s">
        <v>685</v>
      </c>
      <c r="E169" s="108" t="s">
        <v>624</v>
      </c>
      <c r="F169" s="109">
        <v>144</v>
      </c>
      <c r="G169" s="108"/>
      <c r="H169" s="108">
        <v>182.5</v>
      </c>
      <c r="I169" s="126">
        <v>181</v>
      </c>
      <c r="J169" s="127" t="s">
        <v>683</v>
      </c>
      <c r="K169" s="128">
        <f t="shared" si="92"/>
        <v>38.5</v>
      </c>
      <c r="L169" s="129">
        <f t="shared" si="93"/>
        <v>0.2673611111111111</v>
      </c>
      <c r="M169" s="130" t="s">
        <v>600</v>
      </c>
      <c r="N169" s="131">
        <v>42817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42</v>
      </c>
      <c r="B170" s="106">
        <v>42291</v>
      </c>
      <c r="C170" s="106"/>
      <c r="D170" s="107" t="s">
        <v>686</v>
      </c>
      <c r="E170" s="108" t="s">
        <v>624</v>
      </c>
      <c r="F170" s="109">
        <v>264</v>
      </c>
      <c r="G170" s="108"/>
      <c r="H170" s="108">
        <v>311</v>
      </c>
      <c r="I170" s="126">
        <v>311</v>
      </c>
      <c r="J170" s="127" t="s">
        <v>683</v>
      </c>
      <c r="K170" s="128">
        <f t="shared" si="92"/>
        <v>47</v>
      </c>
      <c r="L170" s="129">
        <f t="shared" si="93"/>
        <v>0.17803030303030304</v>
      </c>
      <c r="M170" s="130" t="s">
        <v>600</v>
      </c>
      <c r="N170" s="131">
        <v>42604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43</v>
      </c>
      <c r="B171" s="106">
        <v>42318</v>
      </c>
      <c r="C171" s="106"/>
      <c r="D171" s="107" t="s">
        <v>687</v>
      </c>
      <c r="E171" s="108" t="s">
        <v>601</v>
      </c>
      <c r="F171" s="109">
        <v>549.5</v>
      </c>
      <c r="G171" s="108"/>
      <c r="H171" s="108">
        <v>630</v>
      </c>
      <c r="I171" s="126">
        <v>630</v>
      </c>
      <c r="J171" s="127" t="s">
        <v>683</v>
      </c>
      <c r="K171" s="128">
        <f t="shared" si="92"/>
        <v>80.5</v>
      </c>
      <c r="L171" s="129">
        <f t="shared" si="93"/>
        <v>0.1464968152866242</v>
      </c>
      <c r="M171" s="130" t="s">
        <v>600</v>
      </c>
      <c r="N171" s="131">
        <v>42419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44</v>
      </c>
      <c r="B172" s="106">
        <v>42342</v>
      </c>
      <c r="C172" s="106"/>
      <c r="D172" s="107" t="s">
        <v>688</v>
      </c>
      <c r="E172" s="108" t="s">
        <v>624</v>
      </c>
      <c r="F172" s="109">
        <v>1027.5</v>
      </c>
      <c r="G172" s="108"/>
      <c r="H172" s="108">
        <v>1315</v>
      </c>
      <c r="I172" s="126">
        <v>1250</v>
      </c>
      <c r="J172" s="127" t="s">
        <v>683</v>
      </c>
      <c r="K172" s="128">
        <f t="shared" si="92"/>
        <v>287.5</v>
      </c>
      <c r="L172" s="129">
        <f t="shared" si="93"/>
        <v>0.27980535279805352</v>
      </c>
      <c r="M172" s="130" t="s">
        <v>600</v>
      </c>
      <c r="N172" s="131">
        <v>43244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45</v>
      </c>
      <c r="B173" s="106">
        <v>42367</v>
      </c>
      <c r="C173" s="106"/>
      <c r="D173" s="107" t="s">
        <v>689</v>
      </c>
      <c r="E173" s="108" t="s">
        <v>624</v>
      </c>
      <c r="F173" s="109">
        <v>465</v>
      </c>
      <c r="G173" s="108"/>
      <c r="H173" s="108">
        <v>540</v>
      </c>
      <c r="I173" s="126">
        <v>540</v>
      </c>
      <c r="J173" s="127" t="s">
        <v>683</v>
      </c>
      <c r="K173" s="128">
        <f t="shared" si="92"/>
        <v>75</v>
      </c>
      <c r="L173" s="129">
        <f t="shared" si="93"/>
        <v>0.16129032258064516</v>
      </c>
      <c r="M173" s="130" t="s">
        <v>600</v>
      </c>
      <c r="N173" s="131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46</v>
      </c>
      <c r="B174" s="106">
        <v>42380</v>
      </c>
      <c r="C174" s="106"/>
      <c r="D174" s="107" t="s">
        <v>390</v>
      </c>
      <c r="E174" s="108" t="s">
        <v>601</v>
      </c>
      <c r="F174" s="109">
        <v>81</v>
      </c>
      <c r="G174" s="108"/>
      <c r="H174" s="108">
        <v>110</v>
      </c>
      <c r="I174" s="126">
        <v>110</v>
      </c>
      <c r="J174" s="127" t="s">
        <v>683</v>
      </c>
      <c r="K174" s="128">
        <f t="shared" si="92"/>
        <v>29</v>
      </c>
      <c r="L174" s="129">
        <f t="shared" si="93"/>
        <v>0.35802469135802467</v>
      </c>
      <c r="M174" s="130" t="s">
        <v>600</v>
      </c>
      <c r="N174" s="131">
        <v>42745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47</v>
      </c>
      <c r="B175" s="106">
        <v>42382</v>
      </c>
      <c r="C175" s="106"/>
      <c r="D175" s="107" t="s">
        <v>690</v>
      </c>
      <c r="E175" s="108" t="s">
        <v>601</v>
      </c>
      <c r="F175" s="109">
        <v>417.5</v>
      </c>
      <c r="G175" s="108"/>
      <c r="H175" s="108">
        <v>547</v>
      </c>
      <c r="I175" s="126">
        <v>535</v>
      </c>
      <c r="J175" s="127" t="s">
        <v>683</v>
      </c>
      <c r="K175" s="128">
        <f t="shared" si="92"/>
        <v>129.5</v>
      </c>
      <c r="L175" s="129">
        <f t="shared" si="93"/>
        <v>0.31017964071856285</v>
      </c>
      <c r="M175" s="130" t="s">
        <v>600</v>
      </c>
      <c r="N175" s="131">
        <v>42578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48</v>
      </c>
      <c r="B176" s="106">
        <v>42408</v>
      </c>
      <c r="C176" s="106"/>
      <c r="D176" s="107" t="s">
        <v>691</v>
      </c>
      <c r="E176" s="108" t="s">
        <v>624</v>
      </c>
      <c r="F176" s="109">
        <v>650</v>
      </c>
      <c r="G176" s="108"/>
      <c r="H176" s="108">
        <v>800</v>
      </c>
      <c r="I176" s="126">
        <v>800</v>
      </c>
      <c r="J176" s="127" t="s">
        <v>683</v>
      </c>
      <c r="K176" s="128">
        <f t="shared" si="92"/>
        <v>150</v>
      </c>
      <c r="L176" s="129">
        <f t="shared" si="93"/>
        <v>0.23076923076923078</v>
      </c>
      <c r="M176" s="130" t="s">
        <v>600</v>
      </c>
      <c r="N176" s="131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49</v>
      </c>
      <c r="B177" s="106">
        <v>42433</v>
      </c>
      <c r="C177" s="106"/>
      <c r="D177" s="107" t="s">
        <v>197</v>
      </c>
      <c r="E177" s="108" t="s">
        <v>624</v>
      </c>
      <c r="F177" s="109">
        <v>437.5</v>
      </c>
      <c r="G177" s="108"/>
      <c r="H177" s="108">
        <v>504.5</v>
      </c>
      <c r="I177" s="126">
        <v>522</v>
      </c>
      <c r="J177" s="127" t="s">
        <v>692</v>
      </c>
      <c r="K177" s="128">
        <f t="shared" si="92"/>
        <v>67</v>
      </c>
      <c r="L177" s="129">
        <f t="shared" si="93"/>
        <v>0.15314285714285714</v>
      </c>
      <c r="M177" s="130" t="s">
        <v>600</v>
      </c>
      <c r="N177" s="131">
        <v>42480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50</v>
      </c>
      <c r="B178" s="106">
        <v>42438</v>
      </c>
      <c r="C178" s="106"/>
      <c r="D178" s="107" t="s">
        <v>693</v>
      </c>
      <c r="E178" s="108" t="s">
        <v>624</v>
      </c>
      <c r="F178" s="109">
        <v>189.5</v>
      </c>
      <c r="G178" s="108"/>
      <c r="H178" s="108">
        <v>218</v>
      </c>
      <c r="I178" s="126">
        <v>218</v>
      </c>
      <c r="J178" s="127" t="s">
        <v>683</v>
      </c>
      <c r="K178" s="128">
        <f t="shared" si="92"/>
        <v>28.5</v>
      </c>
      <c r="L178" s="129">
        <f t="shared" si="93"/>
        <v>0.15039577836411611</v>
      </c>
      <c r="M178" s="130" t="s">
        <v>600</v>
      </c>
      <c r="N178" s="131">
        <v>43034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4">
        <v>51</v>
      </c>
      <c r="B179" s="115">
        <v>42471</v>
      </c>
      <c r="C179" s="115"/>
      <c r="D179" s="116" t="s">
        <v>694</v>
      </c>
      <c r="E179" s="117" t="s">
        <v>624</v>
      </c>
      <c r="F179" s="118">
        <v>36.5</v>
      </c>
      <c r="G179" s="119"/>
      <c r="H179" s="119">
        <v>15.85</v>
      </c>
      <c r="I179" s="119">
        <v>60</v>
      </c>
      <c r="J179" s="138" t="s">
        <v>695</v>
      </c>
      <c r="K179" s="134">
        <f t="shared" si="92"/>
        <v>-20.65</v>
      </c>
      <c r="L179" s="168">
        <f t="shared" si="93"/>
        <v>-0.5657534246575342</v>
      </c>
      <c r="M179" s="136" t="s">
        <v>664</v>
      </c>
      <c r="N179" s="169">
        <v>43627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52</v>
      </c>
      <c r="B180" s="106">
        <v>42472</v>
      </c>
      <c r="C180" s="106"/>
      <c r="D180" s="107" t="s">
        <v>696</v>
      </c>
      <c r="E180" s="108" t="s">
        <v>624</v>
      </c>
      <c r="F180" s="109">
        <v>93</v>
      </c>
      <c r="G180" s="108"/>
      <c r="H180" s="108">
        <v>149</v>
      </c>
      <c r="I180" s="126">
        <v>140</v>
      </c>
      <c r="J180" s="141" t="s">
        <v>697</v>
      </c>
      <c r="K180" s="128">
        <f t="shared" si="92"/>
        <v>56</v>
      </c>
      <c r="L180" s="129">
        <f t="shared" si="93"/>
        <v>0.60215053763440862</v>
      </c>
      <c r="M180" s="130" t="s">
        <v>600</v>
      </c>
      <c r="N180" s="131">
        <v>42740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53</v>
      </c>
      <c r="B181" s="106">
        <v>42472</v>
      </c>
      <c r="C181" s="106"/>
      <c r="D181" s="107" t="s">
        <v>698</v>
      </c>
      <c r="E181" s="108" t="s">
        <v>624</v>
      </c>
      <c r="F181" s="109">
        <v>130</v>
      </c>
      <c r="G181" s="108"/>
      <c r="H181" s="108">
        <v>150</v>
      </c>
      <c r="I181" s="126" t="s">
        <v>699</v>
      </c>
      <c r="J181" s="127" t="s">
        <v>683</v>
      </c>
      <c r="K181" s="128">
        <f t="shared" si="92"/>
        <v>20</v>
      </c>
      <c r="L181" s="129">
        <f t="shared" si="93"/>
        <v>0.15384615384615385</v>
      </c>
      <c r="M181" s="130" t="s">
        <v>600</v>
      </c>
      <c r="N181" s="131">
        <v>42564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54</v>
      </c>
      <c r="B182" s="106">
        <v>42473</v>
      </c>
      <c r="C182" s="106"/>
      <c r="D182" s="107" t="s">
        <v>354</v>
      </c>
      <c r="E182" s="108" t="s">
        <v>624</v>
      </c>
      <c r="F182" s="109">
        <v>196</v>
      </c>
      <c r="G182" s="108"/>
      <c r="H182" s="108">
        <v>299</v>
      </c>
      <c r="I182" s="126">
        <v>299</v>
      </c>
      <c r="J182" s="127" t="s">
        <v>683</v>
      </c>
      <c r="K182" s="128">
        <v>103</v>
      </c>
      <c r="L182" s="129">
        <v>0.52551020408163296</v>
      </c>
      <c r="M182" s="130" t="s">
        <v>600</v>
      </c>
      <c r="N182" s="131">
        <v>42620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55</v>
      </c>
      <c r="B183" s="106">
        <v>42473</v>
      </c>
      <c r="C183" s="106"/>
      <c r="D183" s="107" t="s">
        <v>757</v>
      </c>
      <c r="E183" s="108" t="s">
        <v>624</v>
      </c>
      <c r="F183" s="109">
        <v>88</v>
      </c>
      <c r="G183" s="108"/>
      <c r="H183" s="108">
        <v>103</v>
      </c>
      <c r="I183" s="126">
        <v>103</v>
      </c>
      <c r="J183" s="127" t="s">
        <v>683</v>
      </c>
      <c r="K183" s="128">
        <v>15</v>
      </c>
      <c r="L183" s="129">
        <v>0.170454545454545</v>
      </c>
      <c r="M183" s="130" t="s">
        <v>600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56</v>
      </c>
      <c r="B184" s="106">
        <v>42492</v>
      </c>
      <c r="C184" s="106"/>
      <c r="D184" s="107" t="s">
        <v>700</v>
      </c>
      <c r="E184" s="108" t="s">
        <v>624</v>
      </c>
      <c r="F184" s="109">
        <v>127.5</v>
      </c>
      <c r="G184" s="108"/>
      <c r="H184" s="108">
        <v>148</v>
      </c>
      <c r="I184" s="126" t="s">
        <v>701</v>
      </c>
      <c r="J184" s="127" t="s">
        <v>683</v>
      </c>
      <c r="K184" s="128">
        <f>H184-F184</f>
        <v>20.5</v>
      </c>
      <c r="L184" s="129">
        <f>K184/F184</f>
        <v>0.16078431372549021</v>
      </c>
      <c r="M184" s="130" t="s">
        <v>600</v>
      </c>
      <c r="N184" s="131">
        <v>42564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57</v>
      </c>
      <c r="B185" s="106">
        <v>42493</v>
      </c>
      <c r="C185" s="106"/>
      <c r="D185" s="107" t="s">
        <v>702</v>
      </c>
      <c r="E185" s="108" t="s">
        <v>624</v>
      </c>
      <c r="F185" s="109">
        <v>675</v>
      </c>
      <c r="G185" s="108"/>
      <c r="H185" s="108">
        <v>815</v>
      </c>
      <c r="I185" s="126" t="s">
        <v>703</v>
      </c>
      <c r="J185" s="127" t="s">
        <v>683</v>
      </c>
      <c r="K185" s="128">
        <f>H185-F185</f>
        <v>140</v>
      </c>
      <c r="L185" s="129">
        <f>K185/F185</f>
        <v>0.2074074074074074</v>
      </c>
      <c r="M185" s="130" t="s">
        <v>600</v>
      </c>
      <c r="N185" s="131">
        <v>43154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58</v>
      </c>
      <c r="B186" s="110">
        <v>42522</v>
      </c>
      <c r="C186" s="110"/>
      <c r="D186" s="111" t="s">
        <v>758</v>
      </c>
      <c r="E186" s="112" t="s">
        <v>624</v>
      </c>
      <c r="F186" s="113">
        <v>500</v>
      </c>
      <c r="G186" s="113"/>
      <c r="H186" s="114">
        <v>232.5</v>
      </c>
      <c r="I186" s="132" t="s">
        <v>759</v>
      </c>
      <c r="J186" s="133" t="s">
        <v>760</v>
      </c>
      <c r="K186" s="134">
        <f>H186-F186</f>
        <v>-267.5</v>
      </c>
      <c r="L186" s="135">
        <f>K186/F186</f>
        <v>-0.53500000000000003</v>
      </c>
      <c r="M186" s="136" t="s">
        <v>664</v>
      </c>
      <c r="N186" s="137">
        <v>43735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59</v>
      </c>
      <c r="B187" s="106">
        <v>42527</v>
      </c>
      <c r="C187" s="106"/>
      <c r="D187" s="107" t="s">
        <v>704</v>
      </c>
      <c r="E187" s="108" t="s">
        <v>624</v>
      </c>
      <c r="F187" s="109">
        <v>110</v>
      </c>
      <c r="G187" s="108"/>
      <c r="H187" s="108">
        <v>126.5</v>
      </c>
      <c r="I187" s="126">
        <v>125</v>
      </c>
      <c r="J187" s="127" t="s">
        <v>633</v>
      </c>
      <c r="K187" s="128">
        <f>H187-F187</f>
        <v>16.5</v>
      </c>
      <c r="L187" s="129">
        <f>K187/F187</f>
        <v>0.15</v>
      </c>
      <c r="M187" s="130" t="s">
        <v>600</v>
      </c>
      <c r="N187" s="131">
        <v>42552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60</v>
      </c>
      <c r="B188" s="106">
        <v>42538</v>
      </c>
      <c r="C188" s="106"/>
      <c r="D188" s="107" t="s">
        <v>705</v>
      </c>
      <c r="E188" s="108" t="s">
        <v>624</v>
      </c>
      <c r="F188" s="109">
        <v>44</v>
      </c>
      <c r="G188" s="108"/>
      <c r="H188" s="108">
        <v>69.5</v>
      </c>
      <c r="I188" s="126">
        <v>69.5</v>
      </c>
      <c r="J188" s="127" t="s">
        <v>706</v>
      </c>
      <c r="K188" s="128">
        <f>H188-F188</f>
        <v>25.5</v>
      </c>
      <c r="L188" s="129">
        <f>K188/F188</f>
        <v>0.57954545454545459</v>
      </c>
      <c r="M188" s="130" t="s">
        <v>600</v>
      </c>
      <c r="N188" s="131">
        <v>42977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61</v>
      </c>
      <c r="B189" s="106">
        <v>42549</v>
      </c>
      <c r="C189" s="106"/>
      <c r="D189" s="148" t="s">
        <v>761</v>
      </c>
      <c r="E189" s="108" t="s">
        <v>624</v>
      </c>
      <c r="F189" s="109">
        <v>262.5</v>
      </c>
      <c r="G189" s="108"/>
      <c r="H189" s="108">
        <v>340</v>
      </c>
      <c r="I189" s="126">
        <v>333</v>
      </c>
      <c r="J189" s="127" t="s">
        <v>762</v>
      </c>
      <c r="K189" s="128">
        <v>77.5</v>
      </c>
      <c r="L189" s="129">
        <v>0.29523809523809502</v>
      </c>
      <c r="M189" s="130" t="s">
        <v>600</v>
      </c>
      <c r="N189" s="131">
        <v>43017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62</v>
      </c>
      <c r="B190" s="106">
        <v>42549</v>
      </c>
      <c r="C190" s="106"/>
      <c r="D190" s="148" t="s">
        <v>763</v>
      </c>
      <c r="E190" s="108" t="s">
        <v>624</v>
      </c>
      <c r="F190" s="109">
        <v>840</v>
      </c>
      <c r="G190" s="108"/>
      <c r="H190" s="108">
        <v>1230</v>
      </c>
      <c r="I190" s="126">
        <v>1230</v>
      </c>
      <c r="J190" s="127" t="s">
        <v>683</v>
      </c>
      <c r="K190" s="128">
        <v>390</v>
      </c>
      <c r="L190" s="129">
        <v>0.46428571428571402</v>
      </c>
      <c r="M190" s="130" t="s">
        <v>600</v>
      </c>
      <c r="N190" s="131">
        <v>42649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5">
        <v>63</v>
      </c>
      <c r="B191" s="143">
        <v>42556</v>
      </c>
      <c r="C191" s="143"/>
      <c r="D191" s="144" t="s">
        <v>707</v>
      </c>
      <c r="E191" s="145" t="s">
        <v>624</v>
      </c>
      <c r="F191" s="146">
        <v>395</v>
      </c>
      <c r="G191" s="147"/>
      <c r="H191" s="147">
        <f>(468.5+342.5)/2</f>
        <v>405.5</v>
      </c>
      <c r="I191" s="147">
        <v>510</v>
      </c>
      <c r="J191" s="170" t="s">
        <v>708</v>
      </c>
      <c r="K191" s="171">
        <f t="shared" ref="K191:K197" si="94">H191-F191</f>
        <v>10.5</v>
      </c>
      <c r="L191" s="172">
        <f t="shared" ref="L191:L197" si="95">K191/F191</f>
        <v>2.6582278481012658E-2</v>
      </c>
      <c r="M191" s="173" t="s">
        <v>709</v>
      </c>
      <c r="N191" s="174">
        <v>43606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64</v>
      </c>
      <c r="B192" s="110">
        <v>42584</v>
      </c>
      <c r="C192" s="110"/>
      <c r="D192" s="111" t="s">
        <v>710</v>
      </c>
      <c r="E192" s="112" t="s">
        <v>601</v>
      </c>
      <c r="F192" s="113">
        <f>169.5-12.8</f>
        <v>156.69999999999999</v>
      </c>
      <c r="G192" s="113"/>
      <c r="H192" s="114">
        <v>77</v>
      </c>
      <c r="I192" s="132" t="s">
        <v>711</v>
      </c>
      <c r="J192" s="385" t="s">
        <v>3402</v>
      </c>
      <c r="K192" s="134">
        <f t="shared" si="94"/>
        <v>-79.699999999999989</v>
      </c>
      <c r="L192" s="135">
        <f t="shared" si="95"/>
        <v>-0.50861518825781749</v>
      </c>
      <c r="M192" s="136" t="s">
        <v>664</v>
      </c>
      <c r="N192" s="137">
        <v>43522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65</v>
      </c>
      <c r="B193" s="110">
        <v>42586</v>
      </c>
      <c r="C193" s="110"/>
      <c r="D193" s="111" t="s">
        <v>712</v>
      </c>
      <c r="E193" s="112" t="s">
        <v>624</v>
      </c>
      <c r="F193" s="113">
        <v>400</v>
      </c>
      <c r="G193" s="113"/>
      <c r="H193" s="114">
        <v>305</v>
      </c>
      <c r="I193" s="132">
        <v>475</v>
      </c>
      <c r="J193" s="133" t="s">
        <v>713</v>
      </c>
      <c r="K193" s="134">
        <f t="shared" si="94"/>
        <v>-95</v>
      </c>
      <c r="L193" s="135">
        <f t="shared" si="95"/>
        <v>-0.23749999999999999</v>
      </c>
      <c r="M193" s="136" t="s">
        <v>664</v>
      </c>
      <c r="N193" s="137">
        <v>43606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66</v>
      </c>
      <c r="B194" s="106">
        <v>42593</v>
      </c>
      <c r="C194" s="106"/>
      <c r="D194" s="107" t="s">
        <v>714</v>
      </c>
      <c r="E194" s="108" t="s">
        <v>624</v>
      </c>
      <c r="F194" s="109">
        <v>86.5</v>
      </c>
      <c r="G194" s="108"/>
      <c r="H194" s="108">
        <v>130</v>
      </c>
      <c r="I194" s="126">
        <v>130</v>
      </c>
      <c r="J194" s="141" t="s">
        <v>715</v>
      </c>
      <c r="K194" s="128">
        <f t="shared" si="94"/>
        <v>43.5</v>
      </c>
      <c r="L194" s="129">
        <f t="shared" si="95"/>
        <v>0.50289017341040465</v>
      </c>
      <c r="M194" s="130" t="s">
        <v>600</v>
      </c>
      <c r="N194" s="131">
        <v>43091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67</v>
      </c>
      <c r="B195" s="110">
        <v>42600</v>
      </c>
      <c r="C195" s="110"/>
      <c r="D195" s="111" t="s">
        <v>381</v>
      </c>
      <c r="E195" s="112" t="s">
        <v>624</v>
      </c>
      <c r="F195" s="113">
        <v>133.5</v>
      </c>
      <c r="G195" s="113"/>
      <c r="H195" s="114">
        <v>126.5</v>
      </c>
      <c r="I195" s="132">
        <v>178</v>
      </c>
      <c r="J195" s="133" t="s">
        <v>716</v>
      </c>
      <c r="K195" s="134">
        <f t="shared" si="94"/>
        <v>-7</v>
      </c>
      <c r="L195" s="135">
        <f t="shared" si="95"/>
        <v>-5.2434456928838954E-2</v>
      </c>
      <c r="M195" s="136" t="s">
        <v>664</v>
      </c>
      <c r="N195" s="137">
        <v>42615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68</v>
      </c>
      <c r="B196" s="106">
        <v>42613</v>
      </c>
      <c r="C196" s="106"/>
      <c r="D196" s="107" t="s">
        <v>717</v>
      </c>
      <c r="E196" s="108" t="s">
        <v>624</v>
      </c>
      <c r="F196" s="109">
        <v>560</v>
      </c>
      <c r="G196" s="108"/>
      <c r="H196" s="108">
        <v>725</v>
      </c>
      <c r="I196" s="126">
        <v>725</v>
      </c>
      <c r="J196" s="127" t="s">
        <v>626</v>
      </c>
      <c r="K196" s="128">
        <f t="shared" si="94"/>
        <v>165</v>
      </c>
      <c r="L196" s="129">
        <f t="shared" si="95"/>
        <v>0.29464285714285715</v>
      </c>
      <c r="M196" s="130" t="s">
        <v>600</v>
      </c>
      <c r="N196" s="131">
        <v>42456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69</v>
      </c>
      <c r="B197" s="106">
        <v>42614</v>
      </c>
      <c r="C197" s="106"/>
      <c r="D197" s="107" t="s">
        <v>718</v>
      </c>
      <c r="E197" s="108" t="s">
        <v>624</v>
      </c>
      <c r="F197" s="109">
        <v>160.5</v>
      </c>
      <c r="G197" s="108"/>
      <c r="H197" s="108">
        <v>210</v>
      </c>
      <c r="I197" s="126">
        <v>210</v>
      </c>
      <c r="J197" s="127" t="s">
        <v>626</v>
      </c>
      <c r="K197" s="128">
        <f t="shared" si="94"/>
        <v>49.5</v>
      </c>
      <c r="L197" s="129">
        <f t="shared" si="95"/>
        <v>0.30841121495327101</v>
      </c>
      <c r="M197" s="130" t="s">
        <v>600</v>
      </c>
      <c r="N197" s="131">
        <v>42871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70</v>
      </c>
      <c r="B198" s="106">
        <v>42646</v>
      </c>
      <c r="C198" s="106"/>
      <c r="D198" s="148" t="s">
        <v>405</v>
      </c>
      <c r="E198" s="108" t="s">
        <v>624</v>
      </c>
      <c r="F198" s="109">
        <v>430</v>
      </c>
      <c r="G198" s="108"/>
      <c r="H198" s="108">
        <v>596</v>
      </c>
      <c r="I198" s="126">
        <v>575</v>
      </c>
      <c r="J198" s="127" t="s">
        <v>764</v>
      </c>
      <c r="K198" s="128">
        <v>166</v>
      </c>
      <c r="L198" s="129">
        <v>0.38604651162790699</v>
      </c>
      <c r="M198" s="130" t="s">
        <v>600</v>
      </c>
      <c r="N198" s="131">
        <v>42769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71</v>
      </c>
      <c r="B199" s="106">
        <v>42657</v>
      </c>
      <c r="C199" s="106"/>
      <c r="D199" s="107" t="s">
        <v>719</v>
      </c>
      <c r="E199" s="108" t="s">
        <v>624</v>
      </c>
      <c r="F199" s="109">
        <v>280</v>
      </c>
      <c r="G199" s="108"/>
      <c r="H199" s="108">
        <v>345</v>
      </c>
      <c r="I199" s="126">
        <v>345</v>
      </c>
      <c r="J199" s="127" t="s">
        <v>626</v>
      </c>
      <c r="K199" s="128">
        <f t="shared" ref="K199:K204" si="96">H199-F199</f>
        <v>65</v>
      </c>
      <c r="L199" s="129">
        <f>K199/F199</f>
        <v>0.23214285714285715</v>
      </c>
      <c r="M199" s="130" t="s">
        <v>600</v>
      </c>
      <c r="N199" s="131">
        <v>42814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72</v>
      </c>
      <c r="B200" s="106">
        <v>42657</v>
      </c>
      <c r="C200" s="106"/>
      <c r="D200" s="107" t="s">
        <v>720</v>
      </c>
      <c r="E200" s="108" t="s">
        <v>624</v>
      </c>
      <c r="F200" s="109">
        <v>245</v>
      </c>
      <c r="G200" s="108"/>
      <c r="H200" s="108">
        <v>325.5</v>
      </c>
      <c r="I200" s="126">
        <v>330</v>
      </c>
      <c r="J200" s="127" t="s">
        <v>721</v>
      </c>
      <c r="K200" s="128">
        <f t="shared" si="96"/>
        <v>80.5</v>
      </c>
      <c r="L200" s="129">
        <f>K200/F200</f>
        <v>0.32857142857142857</v>
      </c>
      <c r="M200" s="130" t="s">
        <v>600</v>
      </c>
      <c r="N200" s="131">
        <v>42769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73</v>
      </c>
      <c r="B201" s="106">
        <v>42660</v>
      </c>
      <c r="C201" s="106"/>
      <c r="D201" s="107" t="s">
        <v>349</v>
      </c>
      <c r="E201" s="108" t="s">
        <v>624</v>
      </c>
      <c r="F201" s="109">
        <v>125</v>
      </c>
      <c r="G201" s="108"/>
      <c r="H201" s="108">
        <v>160</v>
      </c>
      <c r="I201" s="126">
        <v>160</v>
      </c>
      <c r="J201" s="127" t="s">
        <v>683</v>
      </c>
      <c r="K201" s="128">
        <f t="shared" si="96"/>
        <v>35</v>
      </c>
      <c r="L201" s="129">
        <v>0.28000000000000003</v>
      </c>
      <c r="M201" s="130" t="s">
        <v>600</v>
      </c>
      <c r="N201" s="131">
        <v>42803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74</v>
      </c>
      <c r="B202" s="106">
        <v>42660</v>
      </c>
      <c r="C202" s="106"/>
      <c r="D202" s="107" t="s">
        <v>483</v>
      </c>
      <c r="E202" s="108" t="s">
        <v>624</v>
      </c>
      <c r="F202" s="109">
        <v>114</v>
      </c>
      <c r="G202" s="108"/>
      <c r="H202" s="108">
        <v>145</v>
      </c>
      <c r="I202" s="126">
        <v>145</v>
      </c>
      <c r="J202" s="127" t="s">
        <v>683</v>
      </c>
      <c r="K202" s="128">
        <f t="shared" si="96"/>
        <v>31</v>
      </c>
      <c r="L202" s="129">
        <f>K202/F202</f>
        <v>0.27192982456140352</v>
      </c>
      <c r="M202" s="130" t="s">
        <v>600</v>
      </c>
      <c r="N202" s="131">
        <v>42859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75</v>
      </c>
      <c r="B203" s="106">
        <v>42660</v>
      </c>
      <c r="C203" s="106"/>
      <c r="D203" s="107" t="s">
        <v>722</v>
      </c>
      <c r="E203" s="108" t="s">
        <v>624</v>
      </c>
      <c r="F203" s="109">
        <v>212</v>
      </c>
      <c r="G203" s="108"/>
      <c r="H203" s="108">
        <v>280</v>
      </c>
      <c r="I203" s="126">
        <v>276</v>
      </c>
      <c r="J203" s="127" t="s">
        <v>723</v>
      </c>
      <c r="K203" s="128">
        <f t="shared" si="96"/>
        <v>68</v>
      </c>
      <c r="L203" s="129">
        <f>K203/F203</f>
        <v>0.32075471698113206</v>
      </c>
      <c r="M203" s="130" t="s">
        <v>600</v>
      </c>
      <c r="N203" s="131">
        <v>42858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76</v>
      </c>
      <c r="B204" s="106">
        <v>42678</v>
      </c>
      <c r="C204" s="106"/>
      <c r="D204" s="107" t="s">
        <v>151</v>
      </c>
      <c r="E204" s="108" t="s">
        <v>624</v>
      </c>
      <c r="F204" s="109">
        <v>155</v>
      </c>
      <c r="G204" s="108"/>
      <c r="H204" s="108">
        <v>210</v>
      </c>
      <c r="I204" s="126">
        <v>210</v>
      </c>
      <c r="J204" s="127" t="s">
        <v>724</v>
      </c>
      <c r="K204" s="128">
        <f t="shared" si="96"/>
        <v>55</v>
      </c>
      <c r="L204" s="129">
        <f>K204/F204</f>
        <v>0.35483870967741937</v>
      </c>
      <c r="M204" s="130" t="s">
        <v>600</v>
      </c>
      <c r="N204" s="131">
        <v>42944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77</v>
      </c>
      <c r="B205" s="110">
        <v>42710</v>
      </c>
      <c r="C205" s="110"/>
      <c r="D205" s="111" t="s">
        <v>765</v>
      </c>
      <c r="E205" s="112" t="s">
        <v>624</v>
      </c>
      <c r="F205" s="113">
        <v>150.5</v>
      </c>
      <c r="G205" s="113"/>
      <c r="H205" s="114">
        <v>72.5</v>
      </c>
      <c r="I205" s="132">
        <v>174</v>
      </c>
      <c r="J205" s="133" t="s">
        <v>766</v>
      </c>
      <c r="K205" s="134">
        <v>-78</v>
      </c>
      <c r="L205" s="135">
        <v>-0.51827242524916906</v>
      </c>
      <c r="M205" s="136" t="s">
        <v>664</v>
      </c>
      <c r="N205" s="137">
        <v>43333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78</v>
      </c>
      <c r="B206" s="106">
        <v>42712</v>
      </c>
      <c r="C206" s="106"/>
      <c r="D206" s="107" t="s">
        <v>125</v>
      </c>
      <c r="E206" s="108" t="s">
        <v>624</v>
      </c>
      <c r="F206" s="109">
        <v>380</v>
      </c>
      <c r="G206" s="108"/>
      <c r="H206" s="108">
        <v>478</v>
      </c>
      <c r="I206" s="126">
        <v>468</v>
      </c>
      <c r="J206" s="127" t="s">
        <v>683</v>
      </c>
      <c r="K206" s="128">
        <f>H206-F206</f>
        <v>98</v>
      </c>
      <c r="L206" s="129">
        <f>K206/F206</f>
        <v>0.25789473684210529</v>
      </c>
      <c r="M206" s="130" t="s">
        <v>600</v>
      </c>
      <c r="N206" s="131">
        <v>43025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79</v>
      </c>
      <c r="B207" s="106">
        <v>42734</v>
      </c>
      <c r="C207" s="106"/>
      <c r="D207" s="107" t="s">
        <v>248</v>
      </c>
      <c r="E207" s="108" t="s">
        <v>624</v>
      </c>
      <c r="F207" s="109">
        <v>305</v>
      </c>
      <c r="G207" s="108"/>
      <c r="H207" s="108">
        <v>375</v>
      </c>
      <c r="I207" s="126">
        <v>375</v>
      </c>
      <c r="J207" s="127" t="s">
        <v>683</v>
      </c>
      <c r="K207" s="128">
        <f>H207-F207</f>
        <v>70</v>
      </c>
      <c r="L207" s="129">
        <f>K207/F207</f>
        <v>0.22950819672131148</v>
      </c>
      <c r="M207" s="130" t="s">
        <v>600</v>
      </c>
      <c r="N207" s="131">
        <v>42768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80</v>
      </c>
      <c r="B208" s="106">
        <v>42739</v>
      </c>
      <c r="C208" s="106"/>
      <c r="D208" s="107" t="s">
        <v>351</v>
      </c>
      <c r="E208" s="108" t="s">
        <v>624</v>
      </c>
      <c r="F208" s="109">
        <v>99.5</v>
      </c>
      <c r="G208" s="108"/>
      <c r="H208" s="108">
        <v>158</v>
      </c>
      <c r="I208" s="126">
        <v>158</v>
      </c>
      <c r="J208" s="127" t="s">
        <v>683</v>
      </c>
      <c r="K208" s="128">
        <f>H208-F208</f>
        <v>58.5</v>
      </c>
      <c r="L208" s="129">
        <f>K208/F208</f>
        <v>0.5879396984924623</v>
      </c>
      <c r="M208" s="130" t="s">
        <v>600</v>
      </c>
      <c r="N208" s="131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81</v>
      </c>
      <c r="B209" s="106">
        <v>42739</v>
      </c>
      <c r="C209" s="106"/>
      <c r="D209" s="107" t="s">
        <v>351</v>
      </c>
      <c r="E209" s="108" t="s">
        <v>624</v>
      </c>
      <c r="F209" s="109">
        <v>99.5</v>
      </c>
      <c r="G209" s="108"/>
      <c r="H209" s="108">
        <v>158</v>
      </c>
      <c r="I209" s="126">
        <v>158</v>
      </c>
      <c r="J209" s="127" t="s">
        <v>683</v>
      </c>
      <c r="K209" s="128">
        <v>58.5</v>
      </c>
      <c r="L209" s="129">
        <v>0.58793969849246197</v>
      </c>
      <c r="M209" s="130" t="s">
        <v>600</v>
      </c>
      <c r="N209" s="131">
        <v>42898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82</v>
      </c>
      <c r="B210" s="106">
        <v>42786</v>
      </c>
      <c r="C210" s="106"/>
      <c r="D210" s="107" t="s">
        <v>169</v>
      </c>
      <c r="E210" s="108" t="s">
        <v>624</v>
      </c>
      <c r="F210" s="109">
        <v>140.5</v>
      </c>
      <c r="G210" s="108"/>
      <c r="H210" s="108">
        <v>220</v>
      </c>
      <c r="I210" s="126">
        <v>220</v>
      </c>
      <c r="J210" s="127" t="s">
        <v>683</v>
      </c>
      <c r="K210" s="128">
        <f>H210-F210</f>
        <v>79.5</v>
      </c>
      <c r="L210" s="129">
        <f>K210/F210</f>
        <v>0.5658362989323843</v>
      </c>
      <c r="M210" s="130" t="s">
        <v>600</v>
      </c>
      <c r="N210" s="131">
        <v>42864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83</v>
      </c>
      <c r="B211" s="106">
        <v>42786</v>
      </c>
      <c r="C211" s="106"/>
      <c r="D211" s="107" t="s">
        <v>767</v>
      </c>
      <c r="E211" s="108" t="s">
        <v>624</v>
      </c>
      <c r="F211" s="109">
        <v>202.5</v>
      </c>
      <c r="G211" s="108"/>
      <c r="H211" s="108">
        <v>234</v>
      </c>
      <c r="I211" s="126">
        <v>234</v>
      </c>
      <c r="J211" s="127" t="s">
        <v>683</v>
      </c>
      <c r="K211" s="128">
        <v>31.5</v>
      </c>
      <c r="L211" s="129">
        <v>0.155555555555556</v>
      </c>
      <c r="M211" s="130" t="s">
        <v>600</v>
      </c>
      <c r="N211" s="131">
        <v>42836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84</v>
      </c>
      <c r="B212" s="106">
        <v>42818</v>
      </c>
      <c r="C212" s="106"/>
      <c r="D212" s="107" t="s">
        <v>557</v>
      </c>
      <c r="E212" s="108" t="s">
        <v>624</v>
      </c>
      <c r="F212" s="109">
        <v>300.5</v>
      </c>
      <c r="G212" s="108"/>
      <c r="H212" s="108">
        <v>417.5</v>
      </c>
      <c r="I212" s="126">
        <v>420</v>
      </c>
      <c r="J212" s="127" t="s">
        <v>725</v>
      </c>
      <c r="K212" s="128">
        <f>H212-F212</f>
        <v>117</v>
      </c>
      <c r="L212" s="129">
        <f>K212/F212</f>
        <v>0.38935108153078202</v>
      </c>
      <c r="M212" s="130" t="s">
        <v>600</v>
      </c>
      <c r="N212" s="131">
        <v>43070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85</v>
      </c>
      <c r="B213" s="106">
        <v>42818</v>
      </c>
      <c r="C213" s="106"/>
      <c r="D213" s="107" t="s">
        <v>763</v>
      </c>
      <c r="E213" s="108" t="s">
        <v>624</v>
      </c>
      <c r="F213" s="109">
        <v>850</v>
      </c>
      <c r="G213" s="108"/>
      <c r="H213" s="108">
        <v>1042.5</v>
      </c>
      <c r="I213" s="126">
        <v>1023</v>
      </c>
      <c r="J213" s="127" t="s">
        <v>768</v>
      </c>
      <c r="K213" s="128">
        <v>192.5</v>
      </c>
      <c r="L213" s="129">
        <v>0.22647058823529401</v>
      </c>
      <c r="M213" s="130" t="s">
        <v>600</v>
      </c>
      <c r="N213" s="131">
        <v>42830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86</v>
      </c>
      <c r="B214" s="106">
        <v>42830</v>
      </c>
      <c r="C214" s="106"/>
      <c r="D214" s="107" t="s">
        <v>501</v>
      </c>
      <c r="E214" s="108" t="s">
        <v>624</v>
      </c>
      <c r="F214" s="109">
        <v>785</v>
      </c>
      <c r="G214" s="108"/>
      <c r="H214" s="108">
        <v>930</v>
      </c>
      <c r="I214" s="126">
        <v>920</v>
      </c>
      <c r="J214" s="127" t="s">
        <v>726</v>
      </c>
      <c r="K214" s="128">
        <f>H214-F214</f>
        <v>145</v>
      </c>
      <c r="L214" s="129">
        <f>K214/F214</f>
        <v>0.18471337579617833</v>
      </c>
      <c r="M214" s="130" t="s">
        <v>600</v>
      </c>
      <c r="N214" s="131">
        <v>42976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87</v>
      </c>
      <c r="B215" s="110">
        <v>42831</v>
      </c>
      <c r="C215" s="110"/>
      <c r="D215" s="111" t="s">
        <v>769</v>
      </c>
      <c r="E215" s="112" t="s">
        <v>624</v>
      </c>
      <c r="F215" s="113">
        <v>40</v>
      </c>
      <c r="G215" s="113"/>
      <c r="H215" s="114">
        <v>13.1</v>
      </c>
      <c r="I215" s="132">
        <v>60</v>
      </c>
      <c r="J215" s="138" t="s">
        <v>770</v>
      </c>
      <c r="K215" s="134">
        <v>-26.9</v>
      </c>
      <c r="L215" s="135">
        <v>-0.67249999999999999</v>
      </c>
      <c r="M215" s="136" t="s">
        <v>664</v>
      </c>
      <c r="N215" s="137">
        <v>43138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88</v>
      </c>
      <c r="B216" s="106">
        <v>42837</v>
      </c>
      <c r="C216" s="106"/>
      <c r="D216" s="107" t="s">
        <v>88</v>
      </c>
      <c r="E216" s="108" t="s">
        <v>624</v>
      </c>
      <c r="F216" s="109">
        <v>289.5</v>
      </c>
      <c r="G216" s="108"/>
      <c r="H216" s="108">
        <v>354</v>
      </c>
      <c r="I216" s="126">
        <v>360</v>
      </c>
      <c r="J216" s="127" t="s">
        <v>727</v>
      </c>
      <c r="K216" s="128">
        <f t="shared" ref="K216:K224" si="97">H216-F216</f>
        <v>64.5</v>
      </c>
      <c r="L216" s="129">
        <f t="shared" ref="L216:L224" si="98">K216/F216</f>
        <v>0.22279792746113988</v>
      </c>
      <c r="M216" s="130" t="s">
        <v>600</v>
      </c>
      <c r="N216" s="131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89</v>
      </c>
      <c r="B217" s="106">
        <v>42845</v>
      </c>
      <c r="C217" s="106"/>
      <c r="D217" s="107" t="s">
        <v>438</v>
      </c>
      <c r="E217" s="108" t="s">
        <v>624</v>
      </c>
      <c r="F217" s="109">
        <v>700</v>
      </c>
      <c r="G217" s="108"/>
      <c r="H217" s="108">
        <v>840</v>
      </c>
      <c r="I217" s="126">
        <v>840</v>
      </c>
      <c r="J217" s="127" t="s">
        <v>728</v>
      </c>
      <c r="K217" s="128">
        <f t="shared" si="97"/>
        <v>140</v>
      </c>
      <c r="L217" s="129">
        <f t="shared" si="98"/>
        <v>0.2</v>
      </c>
      <c r="M217" s="130" t="s">
        <v>600</v>
      </c>
      <c r="N217" s="131">
        <v>42893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90</v>
      </c>
      <c r="B218" s="106">
        <v>42887</v>
      </c>
      <c r="C218" s="106"/>
      <c r="D218" s="148" t="s">
        <v>363</v>
      </c>
      <c r="E218" s="108" t="s">
        <v>624</v>
      </c>
      <c r="F218" s="109">
        <v>130</v>
      </c>
      <c r="G218" s="108"/>
      <c r="H218" s="108">
        <v>144.25</v>
      </c>
      <c r="I218" s="126">
        <v>170</v>
      </c>
      <c r="J218" s="127" t="s">
        <v>729</v>
      </c>
      <c r="K218" s="128">
        <f t="shared" si="97"/>
        <v>14.25</v>
      </c>
      <c r="L218" s="129">
        <f t="shared" si="98"/>
        <v>0.10961538461538461</v>
      </c>
      <c r="M218" s="130" t="s">
        <v>600</v>
      </c>
      <c r="N218" s="131">
        <v>43675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91</v>
      </c>
      <c r="B219" s="106">
        <v>42901</v>
      </c>
      <c r="C219" s="106"/>
      <c r="D219" s="148" t="s">
        <v>730</v>
      </c>
      <c r="E219" s="108" t="s">
        <v>624</v>
      </c>
      <c r="F219" s="109">
        <v>214.5</v>
      </c>
      <c r="G219" s="108"/>
      <c r="H219" s="108">
        <v>262</v>
      </c>
      <c r="I219" s="126">
        <v>262</v>
      </c>
      <c r="J219" s="127" t="s">
        <v>731</v>
      </c>
      <c r="K219" s="128">
        <f t="shared" si="97"/>
        <v>47.5</v>
      </c>
      <c r="L219" s="129">
        <f t="shared" si="98"/>
        <v>0.22144522144522144</v>
      </c>
      <c r="M219" s="130" t="s">
        <v>600</v>
      </c>
      <c r="N219" s="131">
        <v>42977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92</v>
      </c>
      <c r="B220" s="154">
        <v>42933</v>
      </c>
      <c r="C220" s="154"/>
      <c r="D220" s="155" t="s">
        <v>732</v>
      </c>
      <c r="E220" s="156" t="s">
        <v>624</v>
      </c>
      <c r="F220" s="157">
        <v>370</v>
      </c>
      <c r="G220" s="156"/>
      <c r="H220" s="156">
        <v>447.5</v>
      </c>
      <c r="I220" s="178">
        <v>450</v>
      </c>
      <c r="J220" s="231" t="s">
        <v>683</v>
      </c>
      <c r="K220" s="128">
        <f t="shared" si="97"/>
        <v>77.5</v>
      </c>
      <c r="L220" s="180">
        <f t="shared" si="98"/>
        <v>0.20945945945945946</v>
      </c>
      <c r="M220" s="181" t="s">
        <v>600</v>
      </c>
      <c r="N220" s="182">
        <v>43035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93</v>
      </c>
      <c r="B221" s="154">
        <v>42943</v>
      </c>
      <c r="C221" s="154"/>
      <c r="D221" s="155" t="s">
        <v>167</v>
      </c>
      <c r="E221" s="156" t="s">
        <v>624</v>
      </c>
      <c r="F221" s="157">
        <v>657.5</v>
      </c>
      <c r="G221" s="156"/>
      <c r="H221" s="156">
        <v>825</v>
      </c>
      <c r="I221" s="178">
        <v>820</v>
      </c>
      <c r="J221" s="231" t="s">
        <v>683</v>
      </c>
      <c r="K221" s="128">
        <f t="shared" si="97"/>
        <v>167.5</v>
      </c>
      <c r="L221" s="180">
        <f t="shared" si="98"/>
        <v>0.25475285171102663</v>
      </c>
      <c r="M221" s="181" t="s">
        <v>600</v>
      </c>
      <c r="N221" s="182">
        <v>43090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94</v>
      </c>
      <c r="B222" s="106">
        <v>42964</v>
      </c>
      <c r="C222" s="106"/>
      <c r="D222" s="107" t="s">
        <v>368</v>
      </c>
      <c r="E222" s="108" t="s">
        <v>624</v>
      </c>
      <c r="F222" s="109">
        <v>605</v>
      </c>
      <c r="G222" s="108"/>
      <c r="H222" s="108">
        <v>750</v>
      </c>
      <c r="I222" s="126">
        <v>750</v>
      </c>
      <c r="J222" s="127" t="s">
        <v>726</v>
      </c>
      <c r="K222" s="128">
        <f t="shared" si="97"/>
        <v>145</v>
      </c>
      <c r="L222" s="129">
        <f t="shared" si="98"/>
        <v>0.23966942148760331</v>
      </c>
      <c r="M222" s="130" t="s">
        <v>600</v>
      </c>
      <c r="N222" s="131">
        <v>43027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6">
        <v>95</v>
      </c>
      <c r="B223" s="149">
        <v>42979</v>
      </c>
      <c r="C223" s="149"/>
      <c r="D223" s="150" t="s">
        <v>509</v>
      </c>
      <c r="E223" s="151" t="s">
        <v>624</v>
      </c>
      <c r="F223" s="152">
        <v>255</v>
      </c>
      <c r="G223" s="153"/>
      <c r="H223" s="153">
        <v>217.25</v>
      </c>
      <c r="I223" s="153">
        <v>320</v>
      </c>
      <c r="J223" s="175" t="s">
        <v>733</v>
      </c>
      <c r="K223" s="134">
        <f t="shared" si="97"/>
        <v>-37.75</v>
      </c>
      <c r="L223" s="176">
        <f t="shared" si="98"/>
        <v>-0.14803921568627451</v>
      </c>
      <c r="M223" s="136" t="s">
        <v>664</v>
      </c>
      <c r="N223" s="177">
        <v>43661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96</v>
      </c>
      <c r="B224" s="106">
        <v>42997</v>
      </c>
      <c r="C224" s="106"/>
      <c r="D224" s="107" t="s">
        <v>734</v>
      </c>
      <c r="E224" s="108" t="s">
        <v>624</v>
      </c>
      <c r="F224" s="109">
        <v>215</v>
      </c>
      <c r="G224" s="108"/>
      <c r="H224" s="108">
        <v>258</v>
      </c>
      <c r="I224" s="126">
        <v>258</v>
      </c>
      <c r="J224" s="127" t="s">
        <v>683</v>
      </c>
      <c r="K224" s="128">
        <f t="shared" si="97"/>
        <v>43</v>
      </c>
      <c r="L224" s="129">
        <f t="shared" si="98"/>
        <v>0.2</v>
      </c>
      <c r="M224" s="130" t="s">
        <v>600</v>
      </c>
      <c r="N224" s="131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97</v>
      </c>
      <c r="B225" s="106">
        <v>42997</v>
      </c>
      <c r="C225" s="106"/>
      <c r="D225" s="107" t="s">
        <v>734</v>
      </c>
      <c r="E225" s="108" t="s">
        <v>624</v>
      </c>
      <c r="F225" s="109">
        <v>215</v>
      </c>
      <c r="G225" s="108"/>
      <c r="H225" s="108">
        <v>258</v>
      </c>
      <c r="I225" s="126">
        <v>258</v>
      </c>
      <c r="J225" s="231" t="s">
        <v>683</v>
      </c>
      <c r="K225" s="128">
        <v>43</v>
      </c>
      <c r="L225" s="129">
        <v>0.2</v>
      </c>
      <c r="M225" s="130" t="s">
        <v>600</v>
      </c>
      <c r="N225" s="131">
        <v>43040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98</v>
      </c>
      <c r="B226" s="207">
        <v>42998</v>
      </c>
      <c r="C226" s="207"/>
      <c r="D226" s="375" t="s">
        <v>2980</v>
      </c>
      <c r="E226" s="208" t="s">
        <v>624</v>
      </c>
      <c r="F226" s="209">
        <v>75</v>
      </c>
      <c r="G226" s="208"/>
      <c r="H226" s="208">
        <v>90</v>
      </c>
      <c r="I226" s="232">
        <v>90</v>
      </c>
      <c r="J226" s="127" t="s">
        <v>735</v>
      </c>
      <c r="K226" s="128">
        <f t="shared" ref="K226:K231" si="99">H226-F226</f>
        <v>15</v>
      </c>
      <c r="L226" s="129">
        <f t="shared" ref="L226:L231" si="100">K226/F226</f>
        <v>0.2</v>
      </c>
      <c r="M226" s="130" t="s">
        <v>600</v>
      </c>
      <c r="N226" s="131">
        <v>43019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99</v>
      </c>
      <c r="B227" s="154">
        <v>43011</v>
      </c>
      <c r="C227" s="154"/>
      <c r="D227" s="155" t="s">
        <v>736</v>
      </c>
      <c r="E227" s="156" t="s">
        <v>624</v>
      </c>
      <c r="F227" s="157">
        <v>315</v>
      </c>
      <c r="G227" s="156"/>
      <c r="H227" s="156">
        <v>392</v>
      </c>
      <c r="I227" s="178">
        <v>384</v>
      </c>
      <c r="J227" s="231" t="s">
        <v>737</v>
      </c>
      <c r="K227" s="128">
        <f t="shared" si="99"/>
        <v>77</v>
      </c>
      <c r="L227" s="180">
        <f t="shared" si="100"/>
        <v>0.24444444444444444</v>
      </c>
      <c r="M227" s="181" t="s">
        <v>600</v>
      </c>
      <c r="N227" s="182">
        <v>43017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100</v>
      </c>
      <c r="B228" s="154">
        <v>43013</v>
      </c>
      <c r="C228" s="154"/>
      <c r="D228" s="155" t="s">
        <v>738</v>
      </c>
      <c r="E228" s="156" t="s">
        <v>624</v>
      </c>
      <c r="F228" s="157">
        <v>145</v>
      </c>
      <c r="G228" s="156"/>
      <c r="H228" s="156">
        <v>179</v>
      </c>
      <c r="I228" s="178">
        <v>180</v>
      </c>
      <c r="J228" s="231" t="s">
        <v>614</v>
      </c>
      <c r="K228" s="128">
        <f t="shared" si="99"/>
        <v>34</v>
      </c>
      <c r="L228" s="180">
        <f t="shared" si="100"/>
        <v>0.23448275862068965</v>
      </c>
      <c r="M228" s="181" t="s">
        <v>600</v>
      </c>
      <c r="N228" s="182">
        <v>43025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101</v>
      </c>
      <c r="B229" s="154">
        <v>43014</v>
      </c>
      <c r="C229" s="154"/>
      <c r="D229" s="155" t="s">
        <v>339</v>
      </c>
      <c r="E229" s="156" t="s">
        <v>624</v>
      </c>
      <c r="F229" s="157">
        <v>256</v>
      </c>
      <c r="G229" s="156"/>
      <c r="H229" s="156">
        <v>323</v>
      </c>
      <c r="I229" s="178">
        <v>320</v>
      </c>
      <c r="J229" s="231" t="s">
        <v>683</v>
      </c>
      <c r="K229" s="128">
        <f t="shared" si="99"/>
        <v>67</v>
      </c>
      <c r="L229" s="180">
        <f t="shared" si="100"/>
        <v>0.26171875</v>
      </c>
      <c r="M229" s="181" t="s">
        <v>600</v>
      </c>
      <c r="N229" s="182">
        <v>43067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102</v>
      </c>
      <c r="B230" s="154">
        <v>43017</v>
      </c>
      <c r="C230" s="154"/>
      <c r="D230" s="155" t="s">
        <v>360</v>
      </c>
      <c r="E230" s="156" t="s">
        <v>624</v>
      </c>
      <c r="F230" s="157">
        <v>137.5</v>
      </c>
      <c r="G230" s="156"/>
      <c r="H230" s="156">
        <v>184</v>
      </c>
      <c r="I230" s="178">
        <v>183</v>
      </c>
      <c r="J230" s="179" t="s">
        <v>739</v>
      </c>
      <c r="K230" s="128">
        <f t="shared" si="99"/>
        <v>46.5</v>
      </c>
      <c r="L230" s="180">
        <f t="shared" si="100"/>
        <v>0.33818181818181819</v>
      </c>
      <c r="M230" s="181" t="s">
        <v>600</v>
      </c>
      <c r="N230" s="182">
        <v>43108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103</v>
      </c>
      <c r="B231" s="154">
        <v>43018</v>
      </c>
      <c r="C231" s="154"/>
      <c r="D231" s="155" t="s">
        <v>740</v>
      </c>
      <c r="E231" s="156" t="s">
        <v>624</v>
      </c>
      <c r="F231" s="157">
        <v>125.5</v>
      </c>
      <c r="G231" s="156"/>
      <c r="H231" s="156">
        <v>158</v>
      </c>
      <c r="I231" s="178">
        <v>155</v>
      </c>
      <c r="J231" s="179" t="s">
        <v>741</v>
      </c>
      <c r="K231" s="128">
        <f t="shared" si="99"/>
        <v>32.5</v>
      </c>
      <c r="L231" s="180">
        <f t="shared" si="100"/>
        <v>0.25896414342629481</v>
      </c>
      <c r="M231" s="181" t="s">
        <v>600</v>
      </c>
      <c r="N231" s="182">
        <v>43067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104</v>
      </c>
      <c r="B232" s="154">
        <v>43018</v>
      </c>
      <c r="C232" s="154"/>
      <c r="D232" s="155" t="s">
        <v>771</v>
      </c>
      <c r="E232" s="156" t="s">
        <v>624</v>
      </c>
      <c r="F232" s="157">
        <v>895</v>
      </c>
      <c r="G232" s="156"/>
      <c r="H232" s="156">
        <v>1122.5</v>
      </c>
      <c r="I232" s="178">
        <v>1078</v>
      </c>
      <c r="J232" s="179" t="s">
        <v>772</v>
      </c>
      <c r="K232" s="128">
        <v>227.5</v>
      </c>
      <c r="L232" s="180">
        <v>0.25418994413407803</v>
      </c>
      <c r="M232" s="181" t="s">
        <v>600</v>
      </c>
      <c r="N232" s="182">
        <v>43117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105</v>
      </c>
      <c r="B233" s="154">
        <v>43020</v>
      </c>
      <c r="C233" s="154"/>
      <c r="D233" s="155" t="s">
        <v>347</v>
      </c>
      <c r="E233" s="156" t="s">
        <v>624</v>
      </c>
      <c r="F233" s="157">
        <v>525</v>
      </c>
      <c r="G233" s="156"/>
      <c r="H233" s="156">
        <v>629</v>
      </c>
      <c r="I233" s="178">
        <v>629</v>
      </c>
      <c r="J233" s="231" t="s">
        <v>683</v>
      </c>
      <c r="K233" s="128">
        <v>104</v>
      </c>
      <c r="L233" s="180">
        <v>0.19809523809523799</v>
      </c>
      <c r="M233" s="181" t="s">
        <v>600</v>
      </c>
      <c r="N233" s="182">
        <v>43119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106</v>
      </c>
      <c r="B234" s="154">
        <v>43046</v>
      </c>
      <c r="C234" s="154"/>
      <c r="D234" s="155" t="s">
        <v>393</v>
      </c>
      <c r="E234" s="156" t="s">
        <v>624</v>
      </c>
      <c r="F234" s="157">
        <v>740</v>
      </c>
      <c r="G234" s="156"/>
      <c r="H234" s="156">
        <v>892.5</v>
      </c>
      <c r="I234" s="178">
        <v>900</v>
      </c>
      <c r="J234" s="179" t="s">
        <v>742</v>
      </c>
      <c r="K234" s="128">
        <f>H234-F234</f>
        <v>152.5</v>
      </c>
      <c r="L234" s="180">
        <f>K234/F234</f>
        <v>0.20608108108108109</v>
      </c>
      <c r="M234" s="181" t="s">
        <v>600</v>
      </c>
      <c r="N234" s="182">
        <v>43052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107</v>
      </c>
      <c r="B235" s="106">
        <v>43073</v>
      </c>
      <c r="C235" s="106"/>
      <c r="D235" s="107" t="s">
        <v>743</v>
      </c>
      <c r="E235" s="108" t="s">
        <v>624</v>
      </c>
      <c r="F235" s="109">
        <v>118.5</v>
      </c>
      <c r="G235" s="108"/>
      <c r="H235" s="108">
        <v>143.5</v>
      </c>
      <c r="I235" s="126">
        <v>145</v>
      </c>
      <c r="J235" s="141" t="s">
        <v>744</v>
      </c>
      <c r="K235" s="128">
        <f>H235-F235</f>
        <v>25</v>
      </c>
      <c r="L235" s="129">
        <f>K235/F235</f>
        <v>0.2109704641350211</v>
      </c>
      <c r="M235" s="130" t="s">
        <v>600</v>
      </c>
      <c r="N235" s="131">
        <v>43097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108</v>
      </c>
      <c r="B236" s="110">
        <v>43090</v>
      </c>
      <c r="C236" s="110"/>
      <c r="D236" s="158" t="s">
        <v>443</v>
      </c>
      <c r="E236" s="112" t="s">
        <v>624</v>
      </c>
      <c r="F236" s="113">
        <v>715</v>
      </c>
      <c r="G236" s="113"/>
      <c r="H236" s="114">
        <v>500</v>
      </c>
      <c r="I236" s="132">
        <v>872</v>
      </c>
      <c r="J236" s="138" t="s">
        <v>745</v>
      </c>
      <c r="K236" s="134">
        <f>H236-F236</f>
        <v>-215</v>
      </c>
      <c r="L236" s="135">
        <f>K236/F236</f>
        <v>-0.30069930069930068</v>
      </c>
      <c r="M236" s="136" t="s">
        <v>664</v>
      </c>
      <c r="N236" s="137">
        <v>43670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109</v>
      </c>
      <c r="B237" s="106">
        <v>43098</v>
      </c>
      <c r="C237" s="106"/>
      <c r="D237" s="107" t="s">
        <v>736</v>
      </c>
      <c r="E237" s="108" t="s">
        <v>624</v>
      </c>
      <c r="F237" s="109">
        <v>435</v>
      </c>
      <c r="G237" s="108"/>
      <c r="H237" s="108">
        <v>542.5</v>
      </c>
      <c r="I237" s="126">
        <v>539</v>
      </c>
      <c r="J237" s="141" t="s">
        <v>683</v>
      </c>
      <c r="K237" s="128">
        <v>107.5</v>
      </c>
      <c r="L237" s="129">
        <v>0.247126436781609</v>
      </c>
      <c r="M237" s="130" t="s">
        <v>600</v>
      </c>
      <c r="N237" s="131">
        <v>43206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110</v>
      </c>
      <c r="B238" s="106">
        <v>43098</v>
      </c>
      <c r="C238" s="106"/>
      <c r="D238" s="107" t="s">
        <v>571</v>
      </c>
      <c r="E238" s="108" t="s">
        <v>624</v>
      </c>
      <c r="F238" s="109">
        <v>885</v>
      </c>
      <c r="G238" s="108"/>
      <c r="H238" s="108">
        <v>1090</v>
      </c>
      <c r="I238" s="126">
        <v>1084</v>
      </c>
      <c r="J238" s="141" t="s">
        <v>683</v>
      </c>
      <c r="K238" s="128">
        <v>205</v>
      </c>
      <c r="L238" s="129">
        <v>0.23163841807909599</v>
      </c>
      <c r="M238" s="130" t="s">
        <v>600</v>
      </c>
      <c r="N238" s="131">
        <v>43213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7">
        <v>111</v>
      </c>
      <c r="B239" s="348">
        <v>43192</v>
      </c>
      <c r="C239" s="348"/>
      <c r="D239" s="116" t="s">
        <v>753</v>
      </c>
      <c r="E239" s="351" t="s">
        <v>624</v>
      </c>
      <c r="F239" s="354">
        <v>478.5</v>
      </c>
      <c r="G239" s="351"/>
      <c r="H239" s="351">
        <v>442</v>
      </c>
      <c r="I239" s="357">
        <v>613</v>
      </c>
      <c r="J239" s="385" t="s">
        <v>3404</v>
      </c>
      <c r="K239" s="134">
        <f>H239-F239</f>
        <v>-36.5</v>
      </c>
      <c r="L239" s="135">
        <f>K239/F239</f>
        <v>-7.6280041797283177E-2</v>
      </c>
      <c r="M239" s="136" t="s">
        <v>664</v>
      </c>
      <c r="N239" s="137">
        <v>43762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112</v>
      </c>
      <c r="B240" s="110">
        <v>43194</v>
      </c>
      <c r="C240" s="110"/>
      <c r="D240" s="374" t="s">
        <v>2979</v>
      </c>
      <c r="E240" s="112" t="s">
        <v>624</v>
      </c>
      <c r="F240" s="113">
        <f>141.5-7.3</f>
        <v>134.19999999999999</v>
      </c>
      <c r="G240" s="113"/>
      <c r="H240" s="114">
        <v>77</v>
      </c>
      <c r="I240" s="132">
        <v>180</v>
      </c>
      <c r="J240" s="385" t="s">
        <v>3403</v>
      </c>
      <c r="K240" s="134">
        <f>H240-F240</f>
        <v>-57.199999999999989</v>
      </c>
      <c r="L240" s="135">
        <f>K240/F240</f>
        <v>-0.42622950819672129</v>
      </c>
      <c r="M240" s="136" t="s">
        <v>664</v>
      </c>
      <c r="N240" s="137">
        <v>43522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113</v>
      </c>
      <c r="B241" s="110">
        <v>43209</v>
      </c>
      <c r="C241" s="110"/>
      <c r="D241" s="111" t="s">
        <v>746</v>
      </c>
      <c r="E241" s="112" t="s">
        <v>624</v>
      </c>
      <c r="F241" s="113">
        <v>430</v>
      </c>
      <c r="G241" s="113"/>
      <c r="H241" s="114">
        <v>220</v>
      </c>
      <c r="I241" s="132">
        <v>537</v>
      </c>
      <c r="J241" s="138" t="s">
        <v>747</v>
      </c>
      <c r="K241" s="134">
        <f>H241-F241</f>
        <v>-210</v>
      </c>
      <c r="L241" s="135">
        <f>K241/F241</f>
        <v>-0.48837209302325579</v>
      </c>
      <c r="M241" s="136" t="s">
        <v>664</v>
      </c>
      <c r="N241" s="137">
        <v>43252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8">
        <v>114</v>
      </c>
      <c r="B242" s="159">
        <v>43220</v>
      </c>
      <c r="C242" s="159"/>
      <c r="D242" s="160" t="s">
        <v>394</v>
      </c>
      <c r="E242" s="161" t="s">
        <v>624</v>
      </c>
      <c r="F242" s="163">
        <v>153.5</v>
      </c>
      <c r="G242" s="163"/>
      <c r="H242" s="163">
        <v>196</v>
      </c>
      <c r="I242" s="163">
        <v>196</v>
      </c>
      <c r="J242" s="359" t="s">
        <v>3495</v>
      </c>
      <c r="K242" s="183">
        <f>H242-F242</f>
        <v>42.5</v>
      </c>
      <c r="L242" s="184">
        <f>K242/F242</f>
        <v>0.27687296416938112</v>
      </c>
      <c r="M242" s="162" t="s">
        <v>600</v>
      </c>
      <c r="N242" s="185">
        <v>43605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115</v>
      </c>
      <c r="B243" s="110">
        <v>43306</v>
      </c>
      <c r="C243" s="110"/>
      <c r="D243" s="111" t="s">
        <v>769</v>
      </c>
      <c r="E243" s="112" t="s">
        <v>624</v>
      </c>
      <c r="F243" s="113">
        <v>27.5</v>
      </c>
      <c r="G243" s="113"/>
      <c r="H243" s="114">
        <v>13.1</v>
      </c>
      <c r="I243" s="132">
        <v>60</v>
      </c>
      <c r="J243" s="138" t="s">
        <v>773</v>
      </c>
      <c r="K243" s="134">
        <v>-14.4</v>
      </c>
      <c r="L243" s="135">
        <v>-0.52363636363636401</v>
      </c>
      <c r="M243" s="136" t="s">
        <v>664</v>
      </c>
      <c r="N243" s="137">
        <v>43138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7">
        <v>116</v>
      </c>
      <c r="B244" s="348">
        <v>43318</v>
      </c>
      <c r="C244" s="348"/>
      <c r="D244" s="116" t="s">
        <v>748</v>
      </c>
      <c r="E244" s="351" t="s">
        <v>624</v>
      </c>
      <c r="F244" s="351">
        <v>148.5</v>
      </c>
      <c r="G244" s="351"/>
      <c r="H244" s="351">
        <v>102</v>
      </c>
      <c r="I244" s="357">
        <v>182</v>
      </c>
      <c r="J244" s="138" t="s">
        <v>3494</v>
      </c>
      <c r="K244" s="134">
        <f>H244-F244</f>
        <v>-46.5</v>
      </c>
      <c r="L244" s="135">
        <f>K244/F244</f>
        <v>-0.31313131313131315</v>
      </c>
      <c r="M244" s="136" t="s">
        <v>664</v>
      </c>
      <c r="N244" s="137">
        <v>43661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117</v>
      </c>
      <c r="B245" s="106">
        <v>43335</v>
      </c>
      <c r="C245" s="106"/>
      <c r="D245" s="107" t="s">
        <v>774</v>
      </c>
      <c r="E245" s="108" t="s">
        <v>624</v>
      </c>
      <c r="F245" s="156">
        <v>285</v>
      </c>
      <c r="G245" s="108"/>
      <c r="H245" s="108">
        <v>355</v>
      </c>
      <c r="I245" s="126">
        <v>364</v>
      </c>
      <c r="J245" s="141" t="s">
        <v>775</v>
      </c>
      <c r="K245" s="128">
        <v>70</v>
      </c>
      <c r="L245" s="129">
        <v>0.24561403508771901</v>
      </c>
      <c r="M245" s="130" t="s">
        <v>600</v>
      </c>
      <c r="N245" s="131">
        <v>43455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118</v>
      </c>
      <c r="B246" s="106">
        <v>43341</v>
      </c>
      <c r="C246" s="106"/>
      <c r="D246" s="107" t="s">
        <v>384</v>
      </c>
      <c r="E246" s="108" t="s">
        <v>624</v>
      </c>
      <c r="F246" s="156">
        <v>525</v>
      </c>
      <c r="G246" s="108"/>
      <c r="H246" s="108">
        <v>585</v>
      </c>
      <c r="I246" s="126">
        <v>635</v>
      </c>
      <c r="J246" s="141" t="s">
        <v>749</v>
      </c>
      <c r="K246" s="128">
        <f t="shared" ref="K246:K258" si="101">H246-F246</f>
        <v>60</v>
      </c>
      <c r="L246" s="129">
        <f t="shared" ref="L246:L258" si="102">K246/F246</f>
        <v>0.11428571428571428</v>
      </c>
      <c r="M246" s="130" t="s">
        <v>600</v>
      </c>
      <c r="N246" s="131">
        <v>43662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119</v>
      </c>
      <c r="B247" s="106">
        <v>43395</v>
      </c>
      <c r="C247" s="106"/>
      <c r="D247" s="107" t="s">
        <v>368</v>
      </c>
      <c r="E247" s="108" t="s">
        <v>624</v>
      </c>
      <c r="F247" s="156">
        <v>475</v>
      </c>
      <c r="G247" s="108"/>
      <c r="H247" s="108">
        <v>574</v>
      </c>
      <c r="I247" s="126">
        <v>570</v>
      </c>
      <c r="J247" s="141" t="s">
        <v>683</v>
      </c>
      <c r="K247" s="128">
        <f t="shared" si="101"/>
        <v>99</v>
      </c>
      <c r="L247" s="129">
        <f t="shared" si="102"/>
        <v>0.20842105263157895</v>
      </c>
      <c r="M247" s="130" t="s">
        <v>600</v>
      </c>
      <c r="N247" s="131">
        <v>43403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120</v>
      </c>
      <c r="B248" s="154">
        <v>43397</v>
      </c>
      <c r="C248" s="154"/>
      <c r="D248" s="414" t="s">
        <v>391</v>
      </c>
      <c r="E248" s="156" t="s">
        <v>624</v>
      </c>
      <c r="F248" s="156">
        <v>707.5</v>
      </c>
      <c r="G248" s="156"/>
      <c r="H248" s="156">
        <v>872</v>
      </c>
      <c r="I248" s="178">
        <v>872</v>
      </c>
      <c r="J248" s="179" t="s">
        <v>683</v>
      </c>
      <c r="K248" s="128">
        <f t="shared" si="101"/>
        <v>164.5</v>
      </c>
      <c r="L248" s="180">
        <f t="shared" si="102"/>
        <v>0.23250883392226149</v>
      </c>
      <c r="M248" s="181" t="s">
        <v>600</v>
      </c>
      <c r="N248" s="182">
        <v>43482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121</v>
      </c>
      <c r="B249" s="154">
        <v>43398</v>
      </c>
      <c r="C249" s="154"/>
      <c r="D249" s="414" t="s">
        <v>348</v>
      </c>
      <c r="E249" s="156" t="s">
        <v>624</v>
      </c>
      <c r="F249" s="156">
        <v>162</v>
      </c>
      <c r="G249" s="156"/>
      <c r="H249" s="156">
        <v>204</v>
      </c>
      <c r="I249" s="178">
        <v>209</v>
      </c>
      <c r="J249" s="179" t="s">
        <v>3493</v>
      </c>
      <c r="K249" s="128">
        <f t="shared" si="101"/>
        <v>42</v>
      </c>
      <c r="L249" s="180">
        <f t="shared" si="102"/>
        <v>0.25925925925925924</v>
      </c>
      <c r="M249" s="181" t="s">
        <v>600</v>
      </c>
      <c r="N249" s="182">
        <v>43539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122</v>
      </c>
      <c r="B250" s="207">
        <v>43399</v>
      </c>
      <c r="C250" s="207"/>
      <c r="D250" s="155" t="s">
        <v>495</v>
      </c>
      <c r="E250" s="208" t="s">
        <v>624</v>
      </c>
      <c r="F250" s="208">
        <v>240</v>
      </c>
      <c r="G250" s="208"/>
      <c r="H250" s="208">
        <v>297</v>
      </c>
      <c r="I250" s="232">
        <v>297</v>
      </c>
      <c r="J250" s="179" t="s">
        <v>683</v>
      </c>
      <c r="K250" s="233">
        <f t="shared" si="101"/>
        <v>57</v>
      </c>
      <c r="L250" s="234">
        <f t="shared" si="102"/>
        <v>0.23749999999999999</v>
      </c>
      <c r="M250" s="235" t="s">
        <v>600</v>
      </c>
      <c r="N250" s="236">
        <v>43417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123</v>
      </c>
      <c r="B251" s="106">
        <v>43439</v>
      </c>
      <c r="C251" s="106"/>
      <c r="D251" s="148" t="s">
        <v>750</v>
      </c>
      <c r="E251" s="108" t="s">
        <v>624</v>
      </c>
      <c r="F251" s="108">
        <v>202.5</v>
      </c>
      <c r="G251" s="108"/>
      <c r="H251" s="108">
        <v>255</v>
      </c>
      <c r="I251" s="126">
        <v>252</v>
      </c>
      <c r="J251" s="141" t="s">
        <v>683</v>
      </c>
      <c r="K251" s="128">
        <f t="shared" si="101"/>
        <v>52.5</v>
      </c>
      <c r="L251" s="129">
        <f t="shared" si="102"/>
        <v>0.25925925925925924</v>
      </c>
      <c r="M251" s="130" t="s">
        <v>600</v>
      </c>
      <c r="N251" s="131">
        <v>43542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124</v>
      </c>
      <c r="B252" s="207">
        <v>43465</v>
      </c>
      <c r="C252" s="106"/>
      <c r="D252" s="414" t="s">
        <v>423</v>
      </c>
      <c r="E252" s="208" t="s">
        <v>624</v>
      </c>
      <c r="F252" s="208">
        <v>710</v>
      </c>
      <c r="G252" s="208"/>
      <c r="H252" s="208">
        <v>866</v>
      </c>
      <c r="I252" s="232">
        <v>866</v>
      </c>
      <c r="J252" s="179" t="s">
        <v>683</v>
      </c>
      <c r="K252" s="128">
        <f t="shared" si="101"/>
        <v>156</v>
      </c>
      <c r="L252" s="129">
        <f t="shared" si="102"/>
        <v>0.21971830985915494</v>
      </c>
      <c r="M252" s="130" t="s">
        <v>600</v>
      </c>
      <c r="N252" s="362">
        <v>43553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125</v>
      </c>
      <c r="B253" s="207">
        <v>43522</v>
      </c>
      <c r="C253" s="207"/>
      <c r="D253" s="414" t="s">
        <v>141</v>
      </c>
      <c r="E253" s="208" t="s">
        <v>624</v>
      </c>
      <c r="F253" s="208">
        <v>337.25</v>
      </c>
      <c r="G253" s="208"/>
      <c r="H253" s="208">
        <v>398.5</v>
      </c>
      <c r="I253" s="232">
        <v>411</v>
      </c>
      <c r="J253" s="141" t="s">
        <v>3492</v>
      </c>
      <c r="K253" s="128">
        <f t="shared" si="101"/>
        <v>61.25</v>
      </c>
      <c r="L253" s="129">
        <f t="shared" si="102"/>
        <v>0.1816160118606375</v>
      </c>
      <c r="M253" s="130" t="s">
        <v>600</v>
      </c>
      <c r="N253" s="362">
        <v>43760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126</v>
      </c>
      <c r="B254" s="164">
        <v>43559</v>
      </c>
      <c r="C254" s="164"/>
      <c r="D254" s="165" t="s">
        <v>410</v>
      </c>
      <c r="E254" s="166" t="s">
        <v>624</v>
      </c>
      <c r="F254" s="166">
        <v>130</v>
      </c>
      <c r="G254" s="166"/>
      <c r="H254" s="166">
        <v>65</v>
      </c>
      <c r="I254" s="186">
        <v>158</v>
      </c>
      <c r="J254" s="138" t="s">
        <v>751</v>
      </c>
      <c r="K254" s="134">
        <f t="shared" si="101"/>
        <v>-65</v>
      </c>
      <c r="L254" s="135">
        <f t="shared" si="102"/>
        <v>-0.5</v>
      </c>
      <c r="M254" s="136" t="s">
        <v>664</v>
      </c>
      <c r="N254" s="137">
        <v>43726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0">
        <v>127</v>
      </c>
      <c r="B255" s="187">
        <v>43017</v>
      </c>
      <c r="C255" s="187"/>
      <c r="D255" s="188" t="s">
        <v>169</v>
      </c>
      <c r="E255" s="189" t="s">
        <v>624</v>
      </c>
      <c r="F255" s="190">
        <v>141.5</v>
      </c>
      <c r="G255" s="191"/>
      <c r="H255" s="191">
        <v>183.5</v>
      </c>
      <c r="I255" s="191">
        <v>210</v>
      </c>
      <c r="J255" s="218" t="s">
        <v>3441</v>
      </c>
      <c r="K255" s="219">
        <f t="shared" si="101"/>
        <v>42</v>
      </c>
      <c r="L255" s="220">
        <f t="shared" si="102"/>
        <v>0.29681978798586572</v>
      </c>
      <c r="M255" s="190" t="s">
        <v>600</v>
      </c>
      <c r="N255" s="221">
        <v>43042</v>
      </c>
      <c r="O255" s="57"/>
      <c r="P255" s="16"/>
      <c r="Q255" s="16"/>
      <c r="R255" s="9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128</v>
      </c>
      <c r="B256" s="164">
        <v>43074</v>
      </c>
      <c r="C256" s="164"/>
      <c r="D256" s="165" t="s">
        <v>303</v>
      </c>
      <c r="E256" s="166" t="s">
        <v>624</v>
      </c>
      <c r="F256" s="167">
        <v>172</v>
      </c>
      <c r="G256" s="166"/>
      <c r="H256" s="166">
        <v>155.25</v>
      </c>
      <c r="I256" s="186">
        <v>230</v>
      </c>
      <c r="J256" s="385" t="s">
        <v>3401</v>
      </c>
      <c r="K256" s="134">
        <f t="shared" ref="K256" si="103">H256-F256</f>
        <v>-16.75</v>
      </c>
      <c r="L256" s="135">
        <f t="shared" ref="L256" si="104">K256/F256</f>
        <v>-9.7383720930232565E-2</v>
      </c>
      <c r="M256" s="136" t="s">
        <v>664</v>
      </c>
      <c r="N256" s="137">
        <v>43787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129</v>
      </c>
      <c r="B257" s="187">
        <v>43398</v>
      </c>
      <c r="C257" s="187"/>
      <c r="D257" s="188" t="s">
        <v>104</v>
      </c>
      <c r="E257" s="189" t="s">
        <v>624</v>
      </c>
      <c r="F257" s="191">
        <v>698.5</v>
      </c>
      <c r="G257" s="191"/>
      <c r="H257" s="191">
        <v>850</v>
      </c>
      <c r="I257" s="191">
        <v>890</v>
      </c>
      <c r="J257" s="222" t="s">
        <v>3489</v>
      </c>
      <c r="K257" s="219">
        <f t="shared" si="101"/>
        <v>151.5</v>
      </c>
      <c r="L257" s="220">
        <f t="shared" si="102"/>
        <v>0.21689334287759485</v>
      </c>
      <c r="M257" s="190" t="s">
        <v>600</v>
      </c>
      <c r="N257" s="221">
        <v>43453</v>
      </c>
      <c r="O257" s="57"/>
      <c r="P257" s="16"/>
      <c r="Q257" s="16"/>
      <c r="R257" s="9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130</v>
      </c>
      <c r="B258" s="159">
        <v>42877</v>
      </c>
      <c r="C258" s="159"/>
      <c r="D258" s="160" t="s">
        <v>383</v>
      </c>
      <c r="E258" s="161" t="s">
        <v>624</v>
      </c>
      <c r="F258" s="162">
        <v>127.6</v>
      </c>
      <c r="G258" s="163"/>
      <c r="H258" s="163">
        <v>138</v>
      </c>
      <c r="I258" s="163">
        <v>190</v>
      </c>
      <c r="J258" s="386" t="s">
        <v>3405</v>
      </c>
      <c r="K258" s="183">
        <f t="shared" si="101"/>
        <v>10.400000000000006</v>
      </c>
      <c r="L258" s="184">
        <f t="shared" si="102"/>
        <v>8.1504702194357417E-2</v>
      </c>
      <c r="M258" s="162" t="s">
        <v>600</v>
      </c>
      <c r="N258" s="185">
        <v>43774</v>
      </c>
      <c r="O258" s="57"/>
      <c r="P258" s="16"/>
      <c r="Q258" s="16"/>
      <c r="R258" s="17" t="s">
        <v>754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131</v>
      </c>
      <c r="B259" s="195">
        <v>43158</v>
      </c>
      <c r="C259" s="195"/>
      <c r="D259" s="192" t="s">
        <v>755</v>
      </c>
      <c r="E259" s="196" t="s">
        <v>624</v>
      </c>
      <c r="F259" s="197">
        <v>317</v>
      </c>
      <c r="G259" s="196"/>
      <c r="H259" s="196"/>
      <c r="I259" s="225">
        <v>398</v>
      </c>
      <c r="J259" s="238" t="s">
        <v>602</v>
      </c>
      <c r="K259" s="194"/>
      <c r="L259" s="193"/>
      <c r="M259" s="224" t="s">
        <v>602</v>
      </c>
      <c r="N259" s="223"/>
      <c r="O259" s="57"/>
      <c r="P259" s="16"/>
      <c r="Q259" s="16"/>
      <c r="R259" s="94" t="s">
        <v>754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132</v>
      </c>
      <c r="B260" s="164">
        <v>43164</v>
      </c>
      <c r="C260" s="164"/>
      <c r="D260" s="165" t="s">
        <v>135</v>
      </c>
      <c r="E260" s="166" t="s">
        <v>624</v>
      </c>
      <c r="F260" s="167">
        <f>510-14.4</f>
        <v>495.6</v>
      </c>
      <c r="G260" s="166"/>
      <c r="H260" s="166">
        <v>350</v>
      </c>
      <c r="I260" s="186">
        <v>672</v>
      </c>
      <c r="J260" s="385" t="s">
        <v>3462</v>
      </c>
      <c r="K260" s="134">
        <f t="shared" ref="K260" si="105">H260-F260</f>
        <v>-145.60000000000002</v>
      </c>
      <c r="L260" s="135">
        <f t="shared" ref="L260" si="106">K260/F260</f>
        <v>-0.29378531073446329</v>
      </c>
      <c r="M260" s="136" t="s">
        <v>664</v>
      </c>
      <c r="N260" s="137">
        <v>43887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133</v>
      </c>
      <c r="B261" s="164">
        <v>43237</v>
      </c>
      <c r="C261" s="164"/>
      <c r="D261" s="165" t="s">
        <v>489</v>
      </c>
      <c r="E261" s="166" t="s">
        <v>624</v>
      </c>
      <c r="F261" s="167">
        <v>230.3</v>
      </c>
      <c r="G261" s="166"/>
      <c r="H261" s="166">
        <v>102.5</v>
      </c>
      <c r="I261" s="186">
        <v>348</v>
      </c>
      <c r="J261" s="385" t="s">
        <v>3483</v>
      </c>
      <c r="K261" s="134">
        <f t="shared" ref="K261" si="107">H261-F261</f>
        <v>-127.80000000000001</v>
      </c>
      <c r="L261" s="135">
        <f t="shared" ref="L261" si="108">K261/F261</f>
        <v>-0.55492835432045162</v>
      </c>
      <c r="M261" s="136" t="s">
        <v>664</v>
      </c>
      <c r="N261" s="137">
        <v>43896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5">
        <v>134</v>
      </c>
      <c r="B262" s="198">
        <v>43258</v>
      </c>
      <c r="C262" s="198"/>
      <c r="D262" s="201" t="s">
        <v>449</v>
      </c>
      <c r="E262" s="199" t="s">
        <v>624</v>
      </c>
      <c r="F262" s="197">
        <f>342.5-5.1</f>
        <v>337.4</v>
      </c>
      <c r="G262" s="199"/>
      <c r="H262" s="199"/>
      <c r="I262" s="226">
        <v>439</v>
      </c>
      <c r="J262" s="238" t="s">
        <v>602</v>
      </c>
      <c r="K262" s="228"/>
      <c r="L262" s="229"/>
      <c r="M262" s="227" t="s">
        <v>602</v>
      </c>
      <c r="N262" s="230"/>
      <c r="O262" s="57"/>
      <c r="P262" s="16"/>
      <c r="Q262" s="16"/>
      <c r="R262" s="94" t="s">
        <v>754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5">
        <v>135</v>
      </c>
      <c r="B263" s="198">
        <v>43285</v>
      </c>
      <c r="C263" s="198"/>
      <c r="D263" s="202" t="s">
        <v>49</v>
      </c>
      <c r="E263" s="199" t="s">
        <v>624</v>
      </c>
      <c r="F263" s="197">
        <f>127.5-5.53</f>
        <v>121.97</v>
      </c>
      <c r="G263" s="199"/>
      <c r="H263" s="199"/>
      <c r="I263" s="226">
        <v>170</v>
      </c>
      <c r="J263" s="238" t="s">
        <v>602</v>
      </c>
      <c r="K263" s="228"/>
      <c r="L263" s="229"/>
      <c r="M263" s="227" t="s">
        <v>602</v>
      </c>
      <c r="N263" s="230"/>
      <c r="O263" s="57"/>
      <c r="P263" s="16"/>
      <c r="Q263" s="16"/>
      <c r="R263" s="342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136</v>
      </c>
      <c r="B264" s="164">
        <v>43294</v>
      </c>
      <c r="C264" s="164"/>
      <c r="D264" s="165" t="s">
        <v>243</v>
      </c>
      <c r="E264" s="166" t="s">
        <v>624</v>
      </c>
      <c r="F264" s="167">
        <v>46.5</v>
      </c>
      <c r="G264" s="166"/>
      <c r="H264" s="166">
        <v>17</v>
      </c>
      <c r="I264" s="186">
        <v>59</v>
      </c>
      <c r="J264" s="385" t="s">
        <v>3461</v>
      </c>
      <c r="K264" s="134">
        <f t="shared" ref="K264" si="109">H264-F264</f>
        <v>-29.5</v>
      </c>
      <c r="L264" s="135">
        <f t="shared" ref="L264" si="110">K264/F264</f>
        <v>-0.63440860215053763</v>
      </c>
      <c r="M264" s="136" t="s">
        <v>664</v>
      </c>
      <c r="N264" s="137">
        <v>43887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137</v>
      </c>
      <c r="B265" s="195">
        <v>43396</v>
      </c>
      <c r="C265" s="195"/>
      <c r="D265" s="202" t="s">
        <v>425</v>
      </c>
      <c r="E265" s="199" t="s">
        <v>624</v>
      </c>
      <c r="F265" s="200">
        <v>156.5</v>
      </c>
      <c r="G265" s="199"/>
      <c r="H265" s="199"/>
      <c r="I265" s="226">
        <v>191</v>
      </c>
      <c r="J265" s="238" t="s">
        <v>602</v>
      </c>
      <c r="K265" s="228"/>
      <c r="L265" s="229"/>
      <c r="M265" s="227" t="s">
        <v>602</v>
      </c>
      <c r="N265" s="230"/>
      <c r="O265" s="57"/>
      <c r="P265" s="16"/>
      <c r="Q265" s="16"/>
      <c r="R265" s="34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138</v>
      </c>
      <c r="B266" s="195">
        <v>43439</v>
      </c>
      <c r="C266" s="195"/>
      <c r="D266" s="202" t="s">
        <v>330</v>
      </c>
      <c r="E266" s="199" t="s">
        <v>624</v>
      </c>
      <c r="F266" s="200">
        <v>259.5</v>
      </c>
      <c r="G266" s="199"/>
      <c r="H266" s="199"/>
      <c r="I266" s="226">
        <v>321</v>
      </c>
      <c r="J266" s="238" t="s">
        <v>602</v>
      </c>
      <c r="K266" s="228"/>
      <c r="L266" s="229"/>
      <c r="M266" s="227" t="s">
        <v>602</v>
      </c>
      <c r="N266" s="230"/>
      <c r="O266" s="16"/>
      <c r="P266" s="16"/>
      <c r="Q266" s="16"/>
      <c r="R266" s="342" t="s">
        <v>754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139</v>
      </c>
      <c r="B267" s="164">
        <v>43439</v>
      </c>
      <c r="C267" s="164"/>
      <c r="D267" s="165" t="s">
        <v>776</v>
      </c>
      <c r="E267" s="166" t="s">
        <v>624</v>
      </c>
      <c r="F267" s="166">
        <v>715</v>
      </c>
      <c r="G267" s="166"/>
      <c r="H267" s="166">
        <v>445</v>
      </c>
      <c r="I267" s="186">
        <v>840</v>
      </c>
      <c r="J267" s="138" t="s">
        <v>2995</v>
      </c>
      <c r="K267" s="134">
        <f t="shared" ref="K267:K270" si="111">H267-F267</f>
        <v>-270</v>
      </c>
      <c r="L267" s="135">
        <f t="shared" ref="L267:L270" si="112">K267/F267</f>
        <v>-0.3776223776223776</v>
      </c>
      <c r="M267" s="136" t="s">
        <v>664</v>
      </c>
      <c r="N267" s="137">
        <v>43800</v>
      </c>
      <c r="O267" s="57"/>
      <c r="P267" s="16"/>
      <c r="Q267" s="16"/>
      <c r="R267" s="17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140</v>
      </c>
      <c r="B268" s="207">
        <v>43469</v>
      </c>
      <c r="C268" s="207"/>
      <c r="D268" s="155" t="s">
        <v>145</v>
      </c>
      <c r="E268" s="208" t="s">
        <v>624</v>
      </c>
      <c r="F268" s="208">
        <v>875</v>
      </c>
      <c r="G268" s="208"/>
      <c r="H268" s="208">
        <v>1165</v>
      </c>
      <c r="I268" s="232">
        <v>1185</v>
      </c>
      <c r="J268" s="141" t="s">
        <v>3490</v>
      </c>
      <c r="K268" s="128">
        <f t="shared" si="111"/>
        <v>290</v>
      </c>
      <c r="L268" s="129">
        <f t="shared" si="112"/>
        <v>0.33142857142857141</v>
      </c>
      <c r="M268" s="130" t="s">
        <v>600</v>
      </c>
      <c r="N268" s="362">
        <v>43847</v>
      </c>
      <c r="O268" s="57"/>
      <c r="P268" s="16"/>
      <c r="Q268" s="16"/>
      <c r="R268" s="17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141</v>
      </c>
      <c r="B269" s="207">
        <v>43559</v>
      </c>
      <c r="C269" s="207"/>
      <c r="D269" s="414" t="s">
        <v>345</v>
      </c>
      <c r="E269" s="208" t="s">
        <v>624</v>
      </c>
      <c r="F269" s="208">
        <f>387-14.63</f>
        <v>372.37</v>
      </c>
      <c r="G269" s="208"/>
      <c r="H269" s="208">
        <v>490</v>
      </c>
      <c r="I269" s="232">
        <v>490</v>
      </c>
      <c r="J269" s="141" t="s">
        <v>683</v>
      </c>
      <c r="K269" s="128">
        <f t="shared" si="111"/>
        <v>117.63</v>
      </c>
      <c r="L269" s="129">
        <f t="shared" si="112"/>
        <v>0.31589548030185027</v>
      </c>
      <c r="M269" s="130" t="s">
        <v>600</v>
      </c>
      <c r="N269" s="362">
        <v>43850</v>
      </c>
      <c r="O269" s="57"/>
      <c r="P269" s="16"/>
      <c r="Q269" s="16"/>
      <c r="R269" s="17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142</v>
      </c>
      <c r="B270" s="164">
        <v>43578</v>
      </c>
      <c r="C270" s="164"/>
      <c r="D270" s="165" t="s">
        <v>777</v>
      </c>
      <c r="E270" s="166" t="s">
        <v>601</v>
      </c>
      <c r="F270" s="166">
        <v>220</v>
      </c>
      <c r="G270" s="166"/>
      <c r="H270" s="166">
        <v>127.5</v>
      </c>
      <c r="I270" s="186">
        <v>284</v>
      </c>
      <c r="J270" s="385" t="s">
        <v>3484</v>
      </c>
      <c r="K270" s="134">
        <f t="shared" si="111"/>
        <v>-92.5</v>
      </c>
      <c r="L270" s="135">
        <f t="shared" si="112"/>
        <v>-0.42045454545454547</v>
      </c>
      <c r="M270" s="136" t="s">
        <v>664</v>
      </c>
      <c r="N270" s="137">
        <v>43896</v>
      </c>
      <c r="O270" s="57"/>
      <c r="P270" s="16"/>
      <c r="Q270" s="16"/>
      <c r="R270" s="17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143</v>
      </c>
      <c r="B271" s="207">
        <v>43622</v>
      </c>
      <c r="C271" s="207"/>
      <c r="D271" s="414" t="s">
        <v>496</v>
      </c>
      <c r="E271" s="208" t="s">
        <v>601</v>
      </c>
      <c r="F271" s="208">
        <v>332.8</v>
      </c>
      <c r="G271" s="208"/>
      <c r="H271" s="208">
        <v>405</v>
      </c>
      <c r="I271" s="232">
        <v>419</v>
      </c>
      <c r="J271" s="141" t="s">
        <v>3491</v>
      </c>
      <c r="K271" s="128">
        <f t="shared" ref="K271" si="113">H271-F271</f>
        <v>72.199999999999989</v>
      </c>
      <c r="L271" s="129">
        <f t="shared" ref="L271" si="114">K271/F271</f>
        <v>0.21694711538461534</v>
      </c>
      <c r="M271" s="130" t="s">
        <v>600</v>
      </c>
      <c r="N271" s="362">
        <v>43860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44">
        <v>144</v>
      </c>
      <c r="B272" s="143">
        <v>43641</v>
      </c>
      <c r="C272" s="143"/>
      <c r="D272" s="144" t="s">
        <v>139</v>
      </c>
      <c r="E272" s="145" t="s">
        <v>624</v>
      </c>
      <c r="F272" s="146">
        <v>386</v>
      </c>
      <c r="G272" s="147"/>
      <c r="H272" s="147">
        <v>395</v>
      </c>
      <c r="I272" s="147">
        <v>452</v>
      </c>
      <c r="J272" s="170" t="s">
        <v>3406</v>
      </c>
      <c r="K272" s="171">
        <f t="shared" ref="K272" si="115">H272-F272</f>
        <v>9</v>
      </c>
      <c r="L272" s="172">
        <f t="shared" ref="L272" si="116">K272/F272</f>
        <v>2.3316062176165803E-2</v>
      </c>
      <c r="M272" s="173" t="s">
        <v>709</v>
      </c>
      <c r="N272" s="174">
        <v>43868</v>
      </c>
      <c r="O272" s="16"/>
      <c r="P272" s="16"/>
      <c r="Q272" s="16"/>
      <c r="R272" s="34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2">
        <v>145</v>
      </c>
      <c r="B273" s="195">
        <v>43707</v>
      </c>
      <c r="C273" s="195"/>
      <c r="D273" s="202" t="s">
        <v>260</v>
      </c>
      <c r="E273" s="199" t="s">
        <v>624</v>
      </c>
      <c r="F273" s="199" t="s">
        <v>756</v>
      </c>
      <c r="G273" s="199"/>
      <c r="H273" s="199"/>
      <c r="I273" s="226">
        <v>190</v>
      </c>
      <c r="J273" s="238" t="s">
        <v>602</v>
      </c>
      <c r="K273" s="228"/>
      <c r="L273" s="229"/>
      <c r="M273" s="358" t="s">
        <v>602</v>
      </c>
      <c r="N273" s="230"/>
      <c r="O273" s="16"/>
      <c r="P273" s="16"/>
      <c r="Q273" s="16"/>
      <c r="R273" s="344" t="s">
        <v>752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146</v>
      </c>
      <c r="B274" s="207">
        <v>43731</v>
      </c>
      <c r="C274" s="207"/>
      <c r="D274" s="155" t="s">
        <v>440</v>
      </c>
      <c r="E274" s="208" t="s">
        <v>624</v>
      </c>
      <c r="F274" s="208">
        <v>235</v>
      </c>
      <c r="G274" s="208"/>
      <c r="H274" s="208">
        <v>295</v>
      </c>
      <c r="I274" s="232">
        <v>296</v>
      </c>
      <c r="J274" s="141" t="s">
        <v>3148</v>
      </c>
      <c r="K274" s="128">
        <f t="shared" ref="K274" si="117">H274-F274</f>
        <v>60</v>
      </c>
      <c r="L274" s="129">
        <f t="shared" ref="L274" si="118">K274/F274</f>
        <v>0.25531914893617019</v>
      </c>
      <c r="M274" s="130" t="s">
        <v>600</v>
      </c>
      <c r="N274" s="362">
        <v>43844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147</v>
      </c>
      <c r="B275" s="207">
        <v>43752</v>
      </c>
      <c r="C275" s="207"/>
      <c r="D275" s="155" t="s">
        <v>2978</v>
      </c>
      <c r="E275" s="208" t="s">
        <v>624</v>
      </c>
      <c r="F275" s="208">
        <v>277.5</v>
      </c>
      <c r="G275" s="208"/>
      <c r="H275" s="208">
        <v>333</v>
      </c>
      <c r="I275" s="232">
        <v>333</v>
      </c>
      <c r="J275" s="141" t="s">
        <v>3149</v>
      </c>
      <c r="K275" s="128">
        <f t="shared" ref="K275" si="119">H275-F275</f>
        <v>55.5</v>
      </c>
      <c r="L275" s="129">
        <f t="shared" ref="L275" si="120">K275/F275</f>
        <v>0.2</v>
      </c>
      <c r="M275" s="130" t="s">
        <v>600</v>
      </c>
      <c r="N275" s="362">
        <v>43846</v>
      </c>
      <c r="O275" s="57"/>
      <c r="P275" s="16"/>
      <c r="Q275" s="16"/>
      <c r="R275" s="17" t="s">
        <v>754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148</v>
      </c>
      <c r="B276" s="207">
        <v>43752</v>
      </c>
      <c r="C276" s="207"/>
      <c r="D276" s="155" t="s">
        <v>2977</v>
      </c>
      <c r="E276" s="208" t="s">
        <v>624</v>
      </c>
      <c r="F276" s="208">
        <v>930</v>
      </c>
      <c r="G276" s="208"/>
      <c r="H276" s="208">
        <v>1165</v>
      </c>
      <c r="I276" s="232">
        <v>1200</v>
      </c>
      <c r="J276" s="141" t="s">
        <v>3151</v>
      </c>
      <c r="K276" s="128">
        <f t="shared" ref="K276" si="121">H276-F276</f>
        <v>235</v>
      </c>
      <c r="L276" s="129">
        <f t="shared" ref="L276" si="122">K276/F276</f>
        <v>0.25268817204301075</v>
      </c>
      <c r="M276" s="130" t="s">
        <v>600</v>
      </c>
      <c r="N276" s="362">
        <v>43847</v>
      </c>
      <c r="O276" s="57"/>
      <c r="P276" s="16"/>
      <c r="Q276" s="16"/>
      <c r="R276" s="17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149</v>
      </c>
      <c r="B277" s="347">
        <v>43753</v>
      </c>
      <c r="C277" s="212"/>
      <c r="D277" s="373" t="s">
        <v>2976</v>
      </c>
      <c r="E277" s="350" t="s">
        <v>624</v>
      </c>
      <c r="F277" s="353">
        <v>111</v>
      </c>
      <c r="G277" s="350"/>
      <c r="H277" s="350"/>
      <c r="I277" s="356">
        <v>141</v>
      </c>
      <c r="J277" s="238" t="s">
        <v>602</v>
      </c>
      <c r="K277" s="238"/>
      <c r="L277" s="123"/>
      <c r="M277" s="361" t="s">
        <v>602</v>
      </c>
      <c r="N277" s="240"/>
      <c r="O277" s="16"/>
      <c r="P277" s="16"/>
      <c r="Q277" s="16"/>
      <c r="R277" s="344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150</v>
      </c>
      <c r="B278" s="207">
        <v>43753</v>
      </c>
      <c r="C278" s="207"/>
      <c r="D278" s="155" t="s">
        <v>2975</v>
      </c>
      <c r="E278" s="208" t="s">
        <v>624</v>
      </c>
      <c r="F278" s="209">
        <v>296</v>
      </c>
      <c r="G278" s="208"/>
      <c r="H278" s="208">
        <v>370</v>
      </c>
      <c r="I278" s="232">
        <v>370</v>
      </c>
      <c r="J278" s="141" t="s">
        <v>683</v>
      </c>
      <c r="K278" s="128">
        <f t="shared" ref="K278" si="123">H278-F278</f>
        <v>74</v>
      </c>
      <c r="L278" s="129">
        <f t="shared" ref="L278" si="124">K278/F278</f>
        <v>0.25</v>
      </c>
      <c r="M278" s="130" t="s">
        <v>600</v>
      </c>
      <c r="N278" s="362">
        <v>43853</v>
      </c>
      <c r="O278" s="57"/>
      <c r="P278" s="16"/>
      <c r="Q278" s="16"/>
      <c r="R278" s="17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2">
        <v>151</v>
      </c>
      <c r="B279" s="211">
        <v>43754</v>
      </c>
      <c r="C279" s="211"/>
      <c r="D279" s="192" t="s">
        <v>2974</v>
      </c>
      <c r="E279" s="349" t="s">
        <v>624</v>
      </c>
      <c r="F279" s="352" t="s">
        <v>2940</v>
      </c>
      <c r="G279" s="349"/>
      <c r="H279" s="349"/>
      <c r="I279" s="355">
        <v>344</v>
      </c>
      <c r="J279" s="238" t="s">
        <v>602</v>
      </c>
      <c r="K279" s="241"/>
      <c r="L279" s="360"/>
      <c r="M279" s="343" t="s">
        <v>602</v>
      </c>
      <c r="N279" s="363"/>
      <c r="O279" s="16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46">
        <v>152</v>
      </c>
      <c r="B280" s="212">
        <v>43832</v>
      </c>
      <c r="C280" s="212"/>
      <c r="D280" s="216" t="s">
        <v>2254</v>
      </c>
      <c r="E280" s="213" t="s">
        <v>624</v>
      </c>
      <c r="F280" s="214" t="s">
        <v>3136</v>
      </c>
      <c r="G280" s="213"/>
      <c r="H280" s="213"/>
      <c r="I280" s="237">
        <v>590</v>
      </c>
      <c r="J280" s="238" t="s">
        <v>602</v>
      </c>
      <c r="K280" s="238"/>
      <c r="L280" s="123"/>
      <c r="M280" s="343" t="s">
        <v>602</v>
      </c>
      <c r="N280" s="240"/>
      <c r="O280" s="16"/>
      <c r="P280" s="16"/>
      <c r="Q280" s="16"/>
      <c r="R280" s="344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153</v>
      </c>
      <c r="B281" s="207">
        <v>43966</v>
      </c>
      <c r="C281" s="207"/>
      <c r="D281" s="155" t="s">
        <v>65</v>
      </c>
      <c r="E281" s="208" t="s">
        <v>624</v>
      </c>
      <c r="F281" s="209">
        <v>67.5</v>
      </c>
      <c r="G281" s="208"/>
      <c r="H281" s="208">
        <v>86</v>
      </c>
      <c r="I281" s="232">
        <v>86</v>
      </c>
      <c r="J281" s="141" t="s">
        <v>3629</v>
      </c>
      <c r="K281" s="128">
        <f t="shared" ref="K281" si="125">H281-F281</f>
        <v>18.5</v>
      </c>
      <c r="L281" s="129">
        <f t="shared" ref="L281" si="126">K281/F281</f>
        <v>0.27407407407407408</v>
      </c>
      <c r="M281" s="130" t="s">
        <v>600</v>
      </c>
      <c r="N281" s="362">
        <v>44008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>
        <v>154</v>
      </c>
      <c r="B282" s="3">
        <v>44035</v>
      </c>
      <c r="C282" s="212"/>
      <c r="D282" s="216" t="s">
        <v>495</v>
      </c>
      <c r="E282" s="213" t="s">
        <v>624</v>
      </c>
      <c r="F282" s="214" t="s">
        <v>3641</v>
      </c>
      <c r="G282" s="213"/>
      <c r="H282" s="213"/>
      <c r="I282" s="237">
        <v>296</v>
      </c>
      <c r="J282" s="238" t="s">
        <v>602</v>
      </c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Q283" s="16"/>
      <c r="R283" s="344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Q285" s="16"/>
      <c r="R285" s="344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Q286" s="16"/>
      <c r="R286" s="344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Q287" s="16"/>
      <c r="R287" s="344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R290" s="344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R291" s="344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R292" s="344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R293" s="344"/>
    </row>
    <row r="294" spans="1:26">
      <c r="A294" s="210"/>
      <c r="B294" s="200" t="s">
        <v>2981</v>
      </c>
      <c r="O294" s="16"/>
      <c r="P294" s="16"/>
      <c r="R294" s="344"/>
    </row>
    <row r="295" spans="1:26">
      <c r="R295" s="242"/>
    </row>
    <row r="296" spans="1:26">
      <c r="R296" s="242"/>
    </row>
    <row r="297" spans="1:26">
      <c r="R297" s="242"/>
    </row>
    <row r="298" spans="1:26">
      <c r="R298" s="242"/>
    </row>
    <row r="299" spans="1:26">
      <c r="R299" s="242"/>
    </row>
    <row r="300" spans="1:26">
      <c r="R300" s="242"/>
    </row>
    <row r="301" spans="1:26">
      <c r="R301" s="242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11" spans="1:18">
      <c r="A311" s="217"/>
    </row>
    <row r="312" spans="1:18">
      <c r="A312" s="217"/>
    </row>
    <row r="313" spans="1:18">
      <c r="A313" s="213"/>
    </row>
  </sheetData>
  <autoFilter ref="R1:R313"/>
  <mergeCells count="3">
    <mergeCell ref="A104:A105"/>
    <mergeCell ref="B104:B105"/>
    <mergeCell ref="J104:J10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2020-08-27T02:37:00Z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